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pivotTables/pivotTable2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constantinjamar/Documents/Thesis/"/>
    </mc:Choice>
  </mc:AlternateContent>
  <bookViews>
    <workbookView xWindow="0" yWindow="460" windowWidth="28800" windowHeight="16040" tabRatio="500" activeTab="1"/>
  </bookViews>
  <sheets>
    <sheet name="India" sheetId="1" r:id="rId1"/>
    <sheet name="Synthèse" sheetId="9" r:id="rId2"/>
    <sheet name="synthèse 2" sheetId="13" r:id="rId3"/>
    <sheet name="Feuil3" sheetId="12" state="hidden" r:id="rId4"/>
    <sheet name="Feuil2" sheetId="11" state="hidden" r:id="rId5"/>
    <sheet name="Feuil5" sheetId="14" state="hidden" r:id="rId6"/>
    <sheet name="Feuil7" sheetId="16" state="hidden" r:id="rId7"/>
    <sheet name="Feuil11" sheetId="21" state="hidden" r:id="rId8"/>
    <sheet name="Feuil12" sheetId="22" state="hidden" r:id="rId9"/>
    <sheet name="Feuil15" sheetId="25" state="hidden" r:id="rId10"/>
    <sheet name="Pivot India" sheetId="4" r:id="rId11"/>
    <sheet name="Buyouts India" sheetId="2" r:id="rId12"/>
    <sheet name="Data" sheetId="3" r:id="rId13"/>
    <sheet name="China" sheetId="5" r:id="rId14"/>
    <sheet name="Macro" sheetId="6" r:id="rId15"/>
    <sheet name="Feuil1" sheetId="10" state="hidden" r:id="rId16"/>
    <sheet name="Feuil6" sheetId="15" state="hidden" r:id="rId17"/>
    <sheet name="Feuil8" sheetId="17" state="hidden" r:id="rId18"/>
    <sheet name="Feuil9" sheetId="18" state="hidden" r:id="rId19"/>
    <sheet name="Feuil10" sheetId="19" state="hidden" r:id="rId20"/>
    <sheet name="Feuil4" sheetId="20" state="hidden" r:id="rId21"/>
    <sheet name="Feuil13" sheetId="23" state="hidden" r:id="rId22"/>
    <sheet name="Feuil14" sheetId="24" state="hidden" r:id="rId23"/>
    <sheet name="Feuil16" sheetId="26" r:id="rId24"/>
    <sheet name="Pivot Chine" sheetId="8" r:id="rId25"/>
    <sheet name="Feuil17" sheetId="27" r:id="rId26"/>
    <sheet name="Data China" sheetId="7" r:id="rId27"/>
  </sheets>
  <definedNames>
    <definedName name="_xlnm._FilterDatabase" localSheetId="26" hidden="1">'Data China'!$A$2:$AC$637</definedName>
    <definedName name="_xlnm._FilterDatabase" localSheetId="1" hidden="1">Synthèse!$K$201:$P$258</definedName>
  </definedNames>
  <calcPr calcId="150000" concurrentCalc="0"/>
  <pivotCaches>
    <pivotCache cacheId="21" r:id="rId28"/>
    <pivotCache cacheId="22" r:id="rId29"/>
    <pivotCache cacheId="23" r:id="rId30"/>
    <pivotCache cacheId="24" r:id="rId31"/>
    <pivotCache cacheId="25" r:id="rId32"/>
    <pivotCache cacheId="26" r:id="rId33"/>
    <pivotCache cacheId="27" r:id="rId34"/>
    <pivotCache cacheId="28" r:id="rId35"/>
    <pivotCache cacheId="29" r:id="rId36"/>
    <pivotCache cacheId="30" r:id="rId37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9" i="9" l="1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C10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C9" i="6"/>
  <c r="H78" i="13"/>
  <c r="H79" i="13"/>
  <c r="H80" i="13"/>
  <c r="H81" i="13"/>
  <c r="H82" i="13"/>
  <c r="H83" i="13"/>
  <c r="H84" i="13"/>
  <c r="H86" i="13"/>
  <c r="H87" i="13"/>
  <c r="H77" i="13"/>
  <c r="E78" i="13"/>
  <c r="E79" i="13"/>
  <c r="E80" i="13"/>
  <c r="E81" i="13"/>
  <c r="E82" i="13"/>
  <c r="E83" i="13"/>
  <c r="E84" i="13"/>
  <c r="E85" i="13"/>
  <c r="E86" i="13"/>
  <c r="E87" i="13"/>
  <c r="E77" i="13"/>
  <c r="H8" i="13"/>
  <c r="H9" i="13"/>
  <c r="H10" i="13"/>
  <c r="H11" i="13"/>
  <c r="H12" i="13"/>
  <c r="H13" i="13"/>
  <c r="H14" i="13"/>
  <c r="H15" i="13"/>
  <c r="H16" i="13"/>
  <c r="H17" i="13"/>
  <c r="H18" i="13"/>
  <c r="R7" i="13"/>
  <c r="R8" i="13"/>
  <c r="R9" i="13"/>
  <c r="R10" i="13"/>
  <c r="R11" i="13"/>
  <c r="R12" i="13"/>
  <c r="R13" i="13"/>
  <c r="R14" i="13"/>
  <c r="R15" i="13"/>
  <c r="R16" i="13"/>
  <c r="R17" i="13"/>
  <c r="R6" i="13"/>
  <c r="O17" i="13"/>
  <c r="O5" i="13"/>
  <c r="O6" i="13"/>
  <c r="O7" i="13"/>
  <c r="O8" i="13"/>
  <c r="O9" i="13"/>
  <c r="O10" i="13"/>
  <c r="O11" i="13"/>
  <c r="O12" i="13"/>
  <c r="O13" i="13"/>
  <c r="O14" i="13"/>
  <c r="O15" i="13"/>
  <c r="O16" i="13"/>
  <c r="O4" i="13"/>
  <c r="H20" i="13"/>
  <c r="H21" i="13"/>
  <c r="H7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4" i="13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74" i="9"/>
  <c r="Q203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1" i="9"/>
  <c r="Q242" i="9"/>
  <c r="Q243" i="9"/>
  <c r="Q244" i="9"/>
  <c r="Q245" i="9"/>
  <c r="Q246" i="9"/>
  <c r="Q247" i="9"/>
  <c r="Q250" i="9"/>
  <c r="Q251" i="9"/>
  <c r="Q252" i="9"/>
  <c r="Q255" i="9"/>
  <c r="Q256" i="9"/>
  <c r="Q257" i="9"/>
  <c r="Q202" i="9"/>
  <c r="P216" i="9"/>
  <c r="P206" i="9"/>
  <c r="P207" i="9"/>
  <c r="P208" i="9"/>
  <c r="P203" i="9"/>
  <c r="P217" i="9"/>
  <c r="P218" i="9"/>
  <c r="P219" i="9"/>
  <c r="P204" i="9"/>
  <c r="P209" i="9"/>
  <c r="P220" i="9"/>
  <c r="P210" i="9"/>
  <c r="P221" i="9"/>
  <c r="P211" i="9"/>
  <c r="P222" i="9"/>
  <c r="P223" i="9"/>
  <c r="P224" i="9"/>
  <c r="P225" i="9"/>
  <c r="P226" i="9"/>
  <c r="P227" i="9"/>
  <c r="P228" i="9"/>
  <c r="P205" i="9"/>
  <c r="P229" i="9"/>
  <c r="P230" i="9"/>
  <c r="P231" i="9"/>
  <c r="P202" i="9"/>
  <c r="P232" i="9"/>
  <c r="P212" i="9"/>
  <c r="P233" i="9"/>
  <c r="P234" i="9"/>
  <c r="P235" i="9"/>
  <c r="P213" i="9"/>
  <c r="P236" i="9"/>
  <c r="P214" i="9"/>
  <c r="P237" i="9"/>
  <c r="P238" i="9"/>
  <c r="P239" i="9"/>
  <c r="P240" i="9"/>
  <c r="P241" i="9"/>
  <c r="P242" i="9"/>
  <c r="P243" i="9"/>
  <c r="P244" i="9"/>
  <c r="P245" i="9"/>
  <c r="P246" i="9"/>
  <c r="P247" i="9"/>
  <c r="P248" i="9"/>
  <c r="P249" i="9"/>
  <c r="P250" i="9"/>
  <c r="P251" i="9"/>
  <c r="P252" i="9"/>
  <c r="P253" i="9"/>
  <c r="P254" i="9"/>
  <c r="P255" i="9"/>
  <c r="P256" i="9"/>
  <c r="P257" i="9"/>
  <c r="P215" i="9"/>
  <c r="E178" i="9"/>
  <c r="H178" i="9"/>
  <c r="H172" i="9"/>
  <c r="H174" i="9"/>
  <c r="H175" i="9"/>
  <c r="H176" i="9"/>
  <c r="H177" i="9"/>
  <c r="H171" i="9"/>
  <c r="E171" i="9"/>
  <c r="E172" i="9"/>
  <c r="E173" i="9"/>
  <c r="E174" i="9"/>
  <c r="E170" i="9"/>
  <c r="O196" i="9"/>
  <c r="I196" i="9"/>
  <c r="D196" i="9"/>
  <c r="D195" i="9"/>
  <c r="AF4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91" i="7"/>
  <c r="AF92" i="7"/>
  <c r="AF93" i="7"/>
  <c r="AF94" i="7"/>
  <c r="AF95" i="7"/>
  <c r="AF96" i="7"/>
  <c r="AF97" i="7"/>
  <c r="AF98" i="7"/>
  <c r="AF99" i="7"/>
  <c r="AF100" i="7"/>
  <c r="AF101" i="7"/>
  <c r="AF102" i="7"/>
  <c r="AF103" i="7"/>
  <c r="AF104" i="7"/>
  <c r="AF105" i="7"/>
  <c r="AF106" i="7"/>
  <c r="AF107" i="7"/>
  <c r="AF108" i="7"/>
  <c r="AF109" i="7"/>
  <c r="AF110" i="7"/>
  <c r="AF111" i="7"/>
  <c r="AF112" i="7"/>
  <c r="AF113" i="7"/>
  <c r="AF114" i="7"/>
  <c r="AF115" i="7"/>
  <c r="AF116" i="7"/>
  <c r="AF117" i="7"/>
  <c r="AF118" i="7"/>
  <c r="AF119" i="7"/>
  <c r="AF120" i="7"/>
  <c r="AF121" i="7"/>
  <c r="AF122" i="7"/>
  <c r="AF123" i="7"/>
  <c r="AF124" i="7"/>
  <c r="AF125" i="7"/>
  <c r="AF126" i="7"/>
  <c r="AF127" i="7"/>
  <c r="AF128" i="7"/>
  <c r="AF129" i="7"/>
  <c r="AF130" i="7"/>
  <c r="AF131" i="7"/>
  <c r="AF132" i="7"/>
  <c r="AF133" i="7"/>
  <c r="AF134" i="7"/>
  <c r="AF135" i="7"/>
  <c r="AF136" i="7"/>
  <c r="AF137" i="7"/>
  <c r="AF138" i="7"/>
  <c r="AF139" i="7"/>
  <c r="AF140" i="7"/>
  <c r="AF141" i="7"/>
  <c r="AF142" i="7"/>
  <c r="AF143" i="7"/>
  <c r="AF144" i="7"/>
  <c r="AF145" i="7"/>
  <c r="AF146" i="7"/>
  <c r="AF147" i="7"/>
  <c r="AF148" i="7"/>
  <c r="AF149" i="7"/>
  <c r="AF150" i="7"/>
  <c r="AF151" i="7"/>
  <c r="AF152" i="7"/>
  <c r="AF153" i="7"/>
  <c r="AF154" i="7"/>
  <c r="AF155" i="7"/>
  <c r="AF156" i="7"/>
  <c r="AF157" i="7"/>
  <c r="AF158" i="7"/>
  <c r="AF159" i="7"/>
  <c r="AF160" i="7"/>
  <c r="AF161" i="7"/>
  <c r="AF162" i="7"/>
  <c r="AF163" i="7"/>
  <c r="AF164" i="7"/>
  <c r="AF165" i="7"/>
  <c r="AF166" i="7"/>
  <c r="AF167" i="7"/>
  <c r="AF168" i="7"/>
  <c r="AF169" i="7"/>
  <c r="AF170" i="7"/>
  <c r="AF171" i="7"/>
  <c r="AF172" i="7"/>
  <c r="AF173" i="7"/>
  <c r="AF174" i="7"/>
  <c r="AF175" i="7"/>
  <c r="AF176" i="7"/>
  <c r="AF177" i="7"/>
  <c r="AF178" i="7"/>
  <c r="AF179" i="7"/>
  <c r="AF180" i="7"/>
  <c r="AF181" i="7"/>
  <c r="AF182" i="7"/>
  <c r="AF183" i="7"/>
  <c r="AF184" i="7"/>
  <c r="AF185" i="7"/>
  <c r="AF186" i="7"/>
  <c r="AF187" i="7"/>
  <c r="AF188" i="7"/>
  <c r="AF189" i="7"/>
  <c r="AF190" i="7"/>
  <c r="AF191" i="7"/>
  <c r="AF192" i="7"/>
  <c r="AF193" i="7"/>
  <c r="AF194" i="7"/>
  <c r="AF195" i="7"/>
  <c r="AF196" i="7"/>
  <c r="AF197" i="7"/>
  <c r="AF198" i="7"/>
  <c r="AF199" i="7"/>
  <c r="AF200" i="7"/>
  <c r="AF201" i="7"/>
  <c r="AF202" i="7"/>
  <c r="AF203" i="7"/>
  <c r="AF204" i="7"/>
  <c r="AF205" i="7"/>
  <c r="AF206" i="7"/>
  <c r="AF207" i="7"/>
  <c r="AF208" i="7"/>
  <c r="AF209" i="7"/>
  <c r="AF210" i="7"/>
  <c r="AF211" i="7"/>
  <c r="AF212" i="7"/>
  <c r="AF213" i="7"/>
  <c r="AF214" i="7"/>
  <c r="AF215" i="7"/>
  <c r="AF216" i="7"/>
  <c r="AF217" i="7"/>
  <c r="AF218" i="7"/>
  <c r="AF219" i="7"/>
  <c r="AF220" i="7"/>
  <c r="AF221" i="7"/>
  <c r="AF222" i="7"/>
  <c r="AF223" i="7"/>
  <c r="AF224" i="7"/>
  <c r="AF225" i="7"/>
  <c r="AF226" i="7"/>
  <c r="AF227" i="7"/>
  <c r="AF228" i="7"/>
  <c r="AF229" i="7"/>
  <c r="AF230" i="7"/>
  <c r="AF231" i="7"/>
  <c r="AF232" i="7"/>
  <c r="AF233" i="7"/>
  <c r="AF234" i="7"/>
  <c r="AF235" i="7"/>
  <c r="AF236" i="7"/>
  <c r="AF237" i="7"/>
  <c r="AF238" i="7"/>
  <c r="AF239" i="7"/>
  <c r="AF240" i="7"/>
  <c r="AF241" i="7"/>
  <c r="AF242" i="7"/>
  <c r="AF243" i="7"/>
  <c r="AF244" i="7"/>
  <c r="AF245" i="7"/>
  <c r="AF246" i="7"/>
  <c r="AF247" i="7"/>
  <c r="AF248" i="7"/>
  <c r="AF249" i="7"/>
  <c r="AF250" i="7"/>
  <c r="AF251" i="7"/>
  <c r="AF252" i="7"/>
  <c r="AF253" i="7"/>
  <c r="AF254" i="7"/>
  <c r="AF255" i="7"/>
  <c r="AF256" i="7"/>
  <c r="AF257" i="7"/>
  <c r="AF258" i="7"/>
  <c r="AF259" i="7"/>
  <c r="AF260" i="7"/>
  <c r="AF261" i="7"/>
  <c r="AF262" i="7"/>
  <c r="AF263" i="7"/>
  <c r="AF264" i="7"/>
  <c r="AF265" i="7"/>
  <c r="AF266" i="7"/>
  <c r="AF267" i="7"/>
  <c r="AF268" i="7"/>
  <c r="AF269" i="7"/>
  <c r="AF270" i="7"/>
  <c r="AF271" i="7"/>
  <c r="AF272" i="7"/>
  <c r="AF273" i="7"/>
  <c r="AF274" i="7"/>
  <c r="AF275" i="7"/>
  <c r="AF276" i="7"/>
  <c r="AF277" i="7"/>
  <c r="AF278" i="7"/>
  <c r="AF279" i="7"/>
  <c r="AF280" i="7"/>
  <c r="AF281" i="7"/>
  <c r="AF282" i="7"/>
  <c r="AF283" i="7"/>
  <c r="AF284" i="7"/>
  <c r="AF285" i="7"/>
  <c r="AF286" i="7"/>
  <c r="AF287" i="7"/>
  <c r="AF288" i="7"/>
  <c r="AF289" i="7"/>
  <c r="AF290" i="7"/>
  <c r="AF291" i="7"/>
  <c r="AF292" i="7"/>
  <c r="AF293" i="7"/>
  <c r="AF294" i="7"/>
  <c r="AF295" i="7"/>
  <c r="AF296" i="7"/>
  <c r="AF297" i="7"/>
  <c r="AF298" i="7"/>
  <c r="AF299" i="7"/>
  <c r="AF300" i="7"/>
  <c r="AF301" i="7"/>
  <c r="AF302" i="7"/>
  <c r="AF303" i="7"/>
  <c r="AF304" i="7"/>
  <c r="AF305" i="7"/>
  <c r="AF306" i="7"/>
  <c r="AF307" i="7"/>
  <c r="AF308" i="7"/>
  <c r="AF309" i="7"/>
  <c r="AF310" i="7"/>
  <c r="AF311" i="7"/>
  <c r="AF312" i="7"/>
  <c r="AF313" i="7"/>
  <c r="AF314" i="7"/>
  <c r="AF315" i="7"/>
  <c r="AF316" i="7"/>
  <c r="AF317" i="7"/>
  <c r="AF318" i="7"/>
  <c r="AF319" i="7"/>
  <c r="AF320" i="7"/>
  <c r="AF321" i="7"/>
  <c r="AF322" i="7"/>
  <c r="AF323" i="7"/>
  <c r="AF324" i="7"/>
  <c r="AF325" i="7"/>
  <c r="AF326" i="7"/>
  <c r="AF327" i="7"/>
  <c r="AF328" i="7"/>
  <c r="AF329" i="7"/>
  <c r="AF330" i="7"/>
  <c r="AF331" i="7"/>
  <c r="AF332" i="7"/>
  <c r="AF333" i="7"/>
  <c r="AF334" i="7"/>
  <c r="AF335" i="7"/>
  <c r="AF336" i="7"/>
  <c r="AF337" i="7"/>
  <c r="AF338" i="7"/>
  <c r="AF339" i="7"/>
  <c r="AF340" i="7"/>
  <c r="AF341" i="7"/>
  <c r="AF342" i="7"/>
  <c r="AF343" i="7"/>
  <c r="AF344" i="7"/>
  <c r="AF345" i="7"/>
  <c r="AF346" i="7"/>
  <c r="AF347" i="7"/>
  <c r="AF348" i="7"/>
  <c r="AF349" i="7"/>
  <c r="AF350" i="7"/>
  <c r="AF351" i="7"/>
  <c r="AF352" i="7"/>
  <c r="AF353" i="7"/>
  <c r="AF354" i="7"/>
  <c r="AF355" i="7"/>
  <c r="AF356" i="7"/>
  <c r="AF357" i="7"/>
  <c r="AF358" i="7"/>
  <c r="AF359" i="7"/>
  <c r="AF360" i="7"/>
  <c r="AF361" i="7"/>
  <c r="AF362" i="7"/>
  <c r="AF363" i="7"/>
  <c r="AF364" i="7"/>
  <c r="AF365" i="7"/>
  <c r="AF366" i="7"/>
  <c r="AF367" i="7"/>
  <c r="AF368" i="7"/>
  <c r="AF369" i="7"/>
  <c r="AF370" i="7"/>
  <c r="AF371" i="7"/>
  <c r="AF372" i="7"/>
  <c r="AF373" i="7"/>
  <c r="AF374" i="7"/>
  <c r="AF375" i="7"/>
  <c r="AF376" i="7"/>
  <c r="AF377" i="7"/>
  <c r="AF378" i="7"/>
  <c r="AF379" i="7"/>
  <c r="AF380" i="7"/>
  <c r="AF381" i="7"/>
  <c r="AF382" i="7"/>
  <c r="AF383" i="7"/>
  <c r="AF384" i="7"/>
  <c r="AF385" i="7"/>
  <c r="AF386" i="7"/>
  <c r="AF387" i="7"/>
  <c r="AF388" i="7"/>
  <c r="AF389" i="7"/>
  <c r="AF390" i="7"/>
  <c r="AF391" i="7"/>
  <c r="AF392" i="7"/>
  <c r="AF393" i="7"/>
  <c r="AF394" i="7"/>
  <c r="AF395" i="7"/>
  <c r="AF396" i="7"/>
  <c r="AF397" i="7"/>
  <c r="AF398" i="7"/>
  <c r="AF399" i="7"/>
  <c r="AF400" i="7"/>
  <c r="AF401" i="7"/>
  <c r="AF402" i="7"/>
  <c r="AF403" i="7"/>
  <c r="AF404" i="7"/>
  <c r="AF405" i="7"/>
  <c r="AF406" i="7"/>
  <c r="AF407" i="7"/>
  <c r="AF408" i="7"/>
  <c r="AF409" i="7"/>
  <c r="AF410" i="7"/>
  <c r="AF411" i="7"/>
  <c r="AF412" i="7"/>
  <c r="AF413" i="7"/>
  <c r="AF414" i="7"/>
  <c r="AF415" i="7"/>
  <c r="AF416" i="7"/>
  <c r="AF417" i="7"/>
  <c r="AF418" i="7"/>
  <c r="AF419" i="7"/>
  <c r="AF420" i="7"/>
  <c r="AF421" i="7"/>
  <c r="AF422" i="7"/>
  <c r="AF423" i="7"/>
  <c r="AF424" i="7"/>
  <c r="AF425" i="7"/>
  <c r="AF426" i="7"/>
  <c r="AF427" i="7"/>
  <c r="AF428" i="7"/>
  <c r="AF429" i="7"/>
  <c r="AF430" i="7"/>
  <c r="AF431" i="7"/>
  <c r="AF432" i="7"/>
  <c r="AF433" i="7"/>
  <c r="AF434" i="7"/>
  <c r="AF435" i="7"/>
  <c r="AF436" i="7"/>
  <c r="AF437" i="7"/>
  <c r="AF438" i="7"/>
  <c r="AF439" i="7"/>
  <c r="AF440" i="7"/>
  <c r="AF441" i="7"/>
  <c r="AF442" i="7"/>
  <c r="AF443" i="7"/>
  <c r="AF444" i="7"/>
  <c r="AF445" i="7"/>
  <c r="AF446" i="7"/>
  <c r="AF447" i="7"/>
  <c r="AF448" i="7"/>
  <c r="AF449" i="7"/>
  <c r="AF450" i="7"/>
  <c r="AF451" i="7"/>
  <c r="AF452" i="7"/>
  <c r="AF453" i="7"/>
  <c r="AF454" i="7"/>
  <c r="AF455" i="7"/>
  <c r="AF456" i="7"/>
  <c r="AF457" i="7"/>
  <c r="AF458" i="7"/>
  <c r="AF459" i="7"/>
  <c r="AF460" i="7"/>
  <c r="AF461" i="7"/>
  <c r="AF462" i="7"/>
  <c r="AF463" i="7"/>
  <c r="AF464" i="7"/>
  <c r="AF465" i="7"/>
  <c r="AF466" i="7"/>
  <c r="AF467" i="7"/>
  <c r="AF468" i="7"/>
  <c r="AF469" i="7"/>
  <c r="AF470" i="7"/>
  <c r="AF471" i="7"/>
  <c r="AF472" i="7"/>
  <c r="AF473" i="7"/>
  <c r="AF474" i="7"/>
  <c r="AF475" i="7"/>
  <c r="AF476" i="7"/>
  <c r="AF477" i="7"/>
  <c r="AF478" i="7"/>
  <c r="AF479" i="7"/>
  <c r="AF480" i="7"/>
  <c r="AF481" i="7"/>
  <c r="AF482" i="7"/>
  <c r="AF483" i="7"/>
  <c r="AF484" i="7"/>
  <c r="AF485" i="7"/>
  <c r="AF486" i="7"/>
  <c r="AF487" i="7"/>
  <c r="AF488" i="7"/>
  <c r="AF489" i="7"/>
  <c r="AF490" i="7"/>
  <c r="AF491" i="7"/>
  <c r="AF492" i="7"/>
  <c r="AF493" i="7"/>
  <c r="AF494" i="7"/>
  <c r="AF495" i="7"/>
  <c r="AF496" i="7"/>
  <c r="AF497" i="7"/>
  <c r="AF498" i="7"/>
  <c r="AF499" i="7"/>
  <c r="AF500" i="7"/>
  <c r="AF501" i="7"/>
  <c r="AF502" i="7"/>
  <c r="AF503" i="7"/>
  <c r="AF504" i="7"/>
  <c r="AF505" i="7"/>
  <c r="AF506" i="7"/>
  <c r="AF507" i="7"/>
  <c r="AF508" i="7"/>
  <c r="AF509" i="7"/>
  <c r="AF510" i="7"/>
  <c r="AF511" i="7"/>
  <c r="AF512" i="7"/>
  <c r="AF513" i="7"/>
  <c r="AF514" i="7"/>
  <c r="AF515" i="7"/>
  <c r="AF516" i="7"/>
  <c r="AF517" i="7"/>
  <c r="AF518" i="7"/>
  <c r="AF519" i="7"/>
  <c r="AF520" i="7"/>
  <c r="AF521" i="7"/>
  <c r="AF522" i="7"/>
  <c r="AF523" i="7"/>
  <c r="AF524" i="7"/>
  <c r="AF525" i="7"/>
  <c r="AF526" i="7"/>
  <c r="AF527" i="7"/>
  <c r="AF528" i="7"/>
  <c r="AF529" i="7"/>
  <c r="AF530" i="7"/>
  <c r="AF531" i="7"/>
  <c r="AF532" i="7"/>
  <c r="AF533" i="7"/>
  <c r="AF534" i="7"/>
  <c r="AF535" i="7"/>
  <c r="AF536" i="7"/>
  <c r="AF537" i="7"/>
  <c r="AF538" i="7"/>
  <c r="AF539" i="7"/>
  <c r="AF540" i="7"/>
  <c r="AF541" i="7"/>
  <c r="AF542" i="7"/>
  <c r="AF543" i="7"/>
  <c r="AF544" i="7"/>
  <c r="AF545" i="7"/>
  <c r="AF546" i="7"/>
  <c r="AF547" i="7"/>
  <c r="AF548" i="7"/>
  <c r="AF549" i="7"/>
  <c r="AF550" i="7"/>
  <c r="AF551" i="7"/>
  <c r="AF552" i="7"/>
  <c r="AF553" i="7"/>
  <c r="AF554" i="7"/>
  <c r="AF555" i="7"/>
  <c r="AF556" i="7"/>
  <c r="AF557" i="7"/>
  <c r="AF558" i="7"/>
  <c r="AF559" i="7"/>
  <c r="AF560" i="7"/>
  <c r="AF561" i="7"/>
  <c r="AF562" i="7"/>
  <c r="AF563" i="7"/>
  <c r="AF564" i="7"/>
  <c r="AF565" i="7"/>
  <c r="AF566" i="7"/>
  <c r="AF567" i="7"/>
  <c r="AF568" i="7"/>
  <c r="AF569" i="7"/>
  <c r="AF570" i="7"/>
  <c r="AF571" i="7"/>
  <c r="AF572" i="7"/>
  <c r="AF573" i="7"/>
  <c r="AF574" i="7"/>
  <c r="AF575" i="7"/>
  <c r="AF576" i="7"/>
  <c r="AF577" i="7"/>
  <c r="AF578" i="7"/>
  <c r="AF579" i="7"/>
  <c r="AF580" i="7"/>
  <c r="AF581" i="7"/>
  <c r="AF582" i="7"/>
  <c r="AF583" i="7"/>
  <c r="AF584" i="7"/>
  <c r="AF585" i="7"/>
  <c r="AF586" i="7"/>
  <c r="AF587" i="7"/>
  <c r="AF588" i="7"/>
  <c r="AF589" i="7"/>
  <c r="AF590" i="7"/>
  <c r="AF591" i="7"/>
  <c r="AF592" i="7"/>
  <c r="AF593" i="7"/>
  <c r="AF594" i="7"/>
  <c r="AF595" i="7"/>
  <c r="AF596" i="7"/>
  <c r="AF597" i="7"/>
  <c r="AF598" i="7"/>
  <c r="AF599" i="7"/>
  <c r="AF600" i="7"/>
  <c r="AF601" i="7"/>
  <c r="AF602" i="7"/>
  <c r="AF603" i="7"/>
  <c r="AF604" i="7"/>
  <c r="AF605" i="7"/>
  <c r="AF606" i="7"/>
  <c r="AF607" i="7"/>
  <c r="AF608" i="7"/>
  <c r="AF609" i="7"/>
  <c r="AF610" i="7"/>
  <c r="AF611" i="7"/>
  <c r="AF612" i="7"/>
  <c r="AF613" i="7"/>
  <c r="AF614" i="7"/>
  <c r="AF615" i="7"/>
  <c r="AF616" i="7"/>
  <c r="AF617" i="7"/>
  <c r="AF618" i="7"/>
  <c r="AF619" i="7"/>
  <c r="AF620" i="7"/>
  <c r="AF621" i="7"/>
  <c r="AF622" i="7"/>
  <c r="AF623" i="7"/>
  <c r="AF624" i="7"/>
  <c r="AF625" i="7"/>
  <c r="AF626" i="7"/>
  <c r="AF627" i="7"/>
  <c r="AF628" i="7"/>
  <c r="AF629" i="7"/>
  <c r="AF630" i="7"/>
  <c r="AF631" i="7"/>
  <c r="AF632" i="7"/>
  <c r="AF633" i="7"/>
  <c r="AF634" i="7"/>
  <c r="AF635" i="7"/>
  <c r="AF636" i="7"/>
  <c r="AF637" i="7"/>
  <c r="AF3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4" i="7"/>
  <c r="M5" i="7"/>
  <c r="M6" i="7"/>
  <c r="M7" i="7"/>
  <c r="M8" i="7"/>
  <c r="M3" i="7"/>
  <c r="AD4" i="7"/>
  <c r="AE4" i="7"/>
  <c r="AD5" i="7"/>
  <c r="AE5" i="7"/>
  <c r="AD6" i="7"/>
  <c r="AE6" i="7"/>
  <c r="AD7" i="7"/>
  <c r="AE7" i="7"/>
  <c r="AD8" i="7"/>
  <c r="AE8" i="7"/>
  <c r="AD9" i="7"/>
  <c r="AE9" i="7"/>
  <c r="AD10" i="7"/>
  <c r="AE10" i="7"/>
  <c r="AD11" i="7"/>
  <c r="AE11" i="7"/>
  <c r="AD12" i="7"/>
  <c r="AE12" i="7"/>
  <c r="AD13" i="7"/>
  <c r="AE13" i="7"/>
  <c r="AD14" i="7"/>
  <c r="AE14" i="7"/>
  <c r="AD15" i="7"/>
  <c r="AE15" i="7"/>
  <c r="AD16" i="7"/>
  <c r="AE16" i="7"/>
  <c r="AD17" i="7"/>
  <c r="AE17" i="7"/>
  <c r="AD18" i="7"/>
  <c r="AE18" i="7"/>
  <c r="AD19" i="7"/>
  <c r="AE19" i="7"/>
  <c r="AD20" i="7"/>
  <c r="AE20" i="7"/>
  <c r="AD21" i="7"/>
  <c r="AE21" i="7"/>
  <c r="AD22" i="7"/>
  <c r="AE22" i="7"/>
  <c r="AD23" i="7"/>
  <c r="AE23" i="7"/>
  <c r="AD24" i="7"/>
  <c r="AE24" i="7"/>
  <c r="AD25" i="7"/>
  <c r="AE25" i="7"/>
  <c r="AD26" i="7"/>
  <c r="AE26" i="7"/>
  <c r="AD27" i="7"/>
  <c r="AE27" i="7"/>
  <c r="AD28" i="7"/>
  <c r="AE28" i="7"/>
  <c r="AD29" i="7"/>
  <c r="AE29" i="7"/>
  <c r="AD30" i="7"/>
  <c r="AE30" i="7"/>
  <c r="AD31" i="7"/>
  <c r="AE31" i="7"/>
  <c r="AD32" i="7"/>
  <c r="AE32" i="7"/>
  <c r="AD33" i="7"/>
  <c r="AE33" i="7"/>
  <c r="AD34" i="7"/>
  <c r="AE34" i="7"/>
  <c r="AD35" i="7"/>
  <c r="AE35" i="7"/>
  <c r="AD36" i="7"/>
  <c r="AE36" i="7"/>
  <c r="AD37" i="7"/>
  <c r="AE37" i="7"/>
  <c r="AD38" i="7"/>
  <c r="AE38" i="7"/>
  <c r="AD39" i="7"/>
  <c r="AE39" i="7"/>
  <c r="AD40" i="7"/>
  <c r="AE40" i="7"/>
  <c r="AD41" i="7"/>
  <c r="AE41" i="7"/>
  <c r="AD42" i="7"/>
  <c r="AE42" i="7"/>
  <c r="AD43" i="7"/>
  <c r="AE43" i="7"/>
  <c r="AD44" i="7"/>
  <c r="AE44" i="7"/>
  <c r="AD45" i="7"/>
  <c r="AE45" i="7"/>
  <c r="AD46" i="7"/>
  <c r="AE46" i="7"/>
  <c r="AD47" i="7"/>
  <c r="AE47" i="7"/>
  <c r="AD48" i="7"/>
  <c r="AE48" i="7"/>
  <c r="AD49" i="7"/>
  <c r="AE49" i="7"/>
  <c r="AD50" i="7"/>
  <c r="AE50" i="7"/>
  <c r="AD51" i="7"/>
  <c r="AE51" i="7"/>
  <c r="AD52" i="7"/>
  <c r="AE52" i="7"/>
  <c r="AD53" i="7"/>
  <c r="AE53" i="7"/>
  <c r="AD54" i="7"/>
  <c r="AE54" i="7"/>
  <c r="AD55" i="7"/>
  <c r="AE55" i="7"/>
  <c r="AD56" i="7"/>
  <c r="AE56" i="7"/>
  <c r="AD57" i="7"/>
  <c r="AE57" i="7"/>
  <c r="AD58" i="7"/>
  <c r="AE58" i="7"/>
  <c r="AD59" i="7"/>
  <c r="AE59" i="7"/>
  <c r="AD60" i="7"/>
  <c r="AE60" i="7"/>
  <c r="AD61" i="7"/>
  <c r="AE61" i="7"/>
  <c r="AD62" i="7"/>
  <c r="AE62" i="7"/>
  <c r="AD63" i="7"/>
  <c r="AE63" i="7"/>
  <c r="AD64" i="7"/>
  <c r="AE64" i="7"/>
  <c r="AD65" i="7"/>
  <c r="AE65" i="7"/>
  <c r="AD66" i="7"/>
  <c r="AE66" i="7"/>
  <c r="AD67" i="7"/>
  <c r="AE67" i="7"/>
  <c r="AD68" i="7"/>
  <c r="AE68" i="7"/>
  <c r="AD69" i="7"/>
  <c r="AE69" i="7"/>
  <c r="AD70" i="7"/>
  <c r="AE70" i="7"/>
  <c r="AD71" i="7"/>
  <c r="AE71" i="7"/>
  <c r="AD72" i="7"/>
  <c r="AE72" i="7"/>
  <c r="AD73" i="7"/>
  <c r="AE73" i="7"/>
  <c r="AD74" i="7"/>
  <c r="AE74" i="7"/>
  <c r="AD75" i="7"/>
  <c r="AE75" i="7"/>
  <c r="AD76" i="7"/>
  <c r="AE76" i="7"/>
  <c r="AD77" i="7"/>
  <c r="AE77" i="7"/>
  <c r="AD78" i="7"/>
  <c r="AE78" i="7"/>
  <c r="AD79" i="7"/>
  <c r="AE79" i="7"/>
  <c r="AD80" i="7"/>
  <c r="AE80" i="7"/>
  <c r="AD81" i="7"/>
  <c r="AE81" i="7"/>
  <c r="AD82" i="7"/>
  <c r="AE82" i="7"/>
  <c r="AD83" i="7"/>
  <c r="AE83" i="7"/>
  <c r="AD84" i="7"/>
  <c r="AE84" i="7"/>
  <c r="AD85" i="7"/>
  <c r="AE85" i="7"/>
  <c r="AD86" i="7"/>
  <c r="AE86" i="7"/>
  <c r="AD87" i="7"/>
  <c r="AE87" i="7"/>
  <c r="AD88" i="7"/>
  <c r="AE88" i="7"/>
  <c r="AD89" i="7"/>
  <c r="AE89" i="7"/>
  <c r="AD90" i="7"/>
  <c r="AE90" i="7"/>
  <c r="AD91" i="7"/>
  <c r="AE91" i="7"/>
  <c r="AD92" i="7"/>
  <c r="AE92" i="7"/>
  <c r="AD93" i="7"/>
  <c r="AE93" i="7"/>
  <c r="AD94" i="7"/>
  <c r="AE94" i="7"/>
  <c r="AD95" i="7"/>
  <c r="AE95" i="7"/>
  <c r="AD96" i="7"/>
  <c r="AE96" i="7"/>
  <c r="AD97" i="7"/>
  <c r="AE97" i="7"/>
  <c r="AD98" i="7"/>
  <c r="AE98" i="7"/>
  <c r="AD99" i="7"/>
  <c r="AE99" i="7"/>
  <c r="AD100" i="7"/>
  <c r="AE100" i="7"/>
  <c r="AD101" i="7"/>
  <c r="AE101" i="7"/>
  <c r="AD102" i="7"/>
  <c r="AE102" i="7"/>
  <c r="AD103" i="7"/>
  <c r="AE103" i="7"/>
  <c r="AD104" i="7"/>
  <c r="AE104" i="7"/>
  <c r="AD105" i="7"/>
  <c r="AE105" i="7"/>
  <c r="AD106" i="7"/>
  <c r="AE106" i="7"/>
  <c r="AD107" i="7"/>
  <c r="AE107" i="7"/>
  <c r="AD108" i="7"/>
  <c r="AE108" i="7"/>
  <c r="AD109" i="7"/>
  <c r="AE109" i="7"/>
  <c r="AD110" i="7"/>
  <c r="AE110" i="7"/>
  <c r="AD111" i="7"/>
  <c r="AE111" i="7"/>
  <c r="AD112" i="7"/>
  <c r="AE112" i="7"/>
  <c r="AD113" i="7"/>
  <c r="AE113" i="7"/>
  <c r="AD114" i="7"/>
  <c r="AE114" i="7"/>
  <c r="AD115" i="7"/>
  <c r="AE115" i="7"/>
  <c r="AD116" i="7"/>
  <c r="AE116" i="7"/>
  <c r="AD117" i="7"/>
  <c r="AE117" i="7"/>
  <c r="AD118" i="7"/>
  <c r="AE118" i="7"/>
  <c r="AD119" i="7"/>
  <c r="AE119" i="7"/>
  <c r="AD120" i="7"/>
  <c r="AE120" i="7"/>
  <c r="AD121" i="7"/>
  <c r="AE121" i="7"/>
  <c r="AD122" i="7"/>
  <c r="AE122" i="7"/>
  <c r="AD123" i="7"/>
  <c r="AE123" i="7"/>
  <c r="AD124" i="7"/>
  <c r="AE124" i="7"/>
  <c r="AD125" i="7"/>
  <c r="AE125" i="7"/>
  <c r="AD126" i="7"/>
  <c r="AE126" i="7"/>
  <c r="AD127" i="7"/>
  <c r="AE127" i="7"/>
  <c r="AD128" i="7"/>
  <c r="AE128" i="7"/>
  <c r="AD129" i="7"/>
  <c r="AE129" i="7"/>
  <c r="AD130" i="7"/>
  <c r="AE130" i="7"/>
  <c r="AD131" i="7"/>
  <c r="AE131" i="7"/>
  <c r="AD132" i="7"/>
  <c r="AE132" i="7"/>
  <c r="AD133" i="7"/>
  <c r="AE133" i="7"/>
  <c r="AD134" i="7"/>
  <c r="AE134" i="7"/>
  <c r="AD135" i="7"/>
  <c r="AE135" i="7"/>
  <c r="AD136" i="7"/>
  <c r="AE136" i="7"/>
  <c r="AD137" i="7"/>
  <c r="AE137" i="7"/>
  <c r="AD138" i="7"/>
  <c r="AE138" i="7"/>
  <c r="AD139" i="7"/>
  <c r="AE139" i="7"/>
  <c r="AD140" i="7"/>
  <c r="AE140" i="7"/>
  <c r="AD141" i="7"/>
  <c r="AE141" i="7"/>
  <c r="AD142" i="7"/>
  <c r="AE142" i="7"/>
  <c r="AD143" i="7"/>
  <c r="AE143" i="7"/>
  <c r="AD144" i="7"/>
  <c r="AE144" i="7"/>
  <c r="AD145" i="7"/>
  <c r="AE145" i="7"/>
  <c r="AD146" i="7"/>
  <c r="AE146" i="7"/>
  <c r="AD147" i="7"/>
  <c r="AE147" i="7"/>
  <c r="AD148" i="7"/>
  <c r="AE148" i="7"/>
  <c r="AD149" i="7"/>
  <c r="AE149" i="7"/>
  <c r="AD150" i="7"/>
  <c r="AE150" i="7"/>
  <c r="AD151" i="7"/>
  <c r="AE151" i="7"/>
  <c r="AD152" i="7"/>
  <c r="AE152" i="7"/>
  <c r="AD153" i="7"/>
  <c r="AE153" i="7"/>
  <c r="AD154" i="7"/>
  <c r="AE154" i="7"/>
  <c r="AD155" i="7"/>
  <c r="AE155" i="7"/>
  <c r="AD156" i="7"/>
  <c r="AE156" i="7"/>
  <c r="AD157" i="7"/>
  <c r="AE157" i="7"/>
  <c r="AD158" i="7"/>
  <c r="AE158" i="7"/>
  <c r="AD159" i="7"/>
  <c r="AE159" i="7"/>
  <c r="AD160" i="7"/>
  <c r="AE160" i="7"/>
  <c r="AD161" i="7"/>
  <c r="AE161" i="7"/>
  <c r="AD162" i="7"/>
  <c r="AE162" i="7"/>
  <c r="AD163" i="7"/>
  <c r="AE163" i="7"/>
  <c r="AD164" i="7"/>
  <c r="AE164" i="7"/>
  <c r="AD165" i="7"/>
  <c r="AE165" i="7"/>
  <c r="AD166" i="7"/>
  <c r="AE166" i="7"/>
  <c r="AD167" i="7"/>
  <c r="AE167" i="7"/>
  <c r="AD168" i="7"/>
  <c r="AE168" i="7"/>
  <c r="AD169" i="7"/>
  <c r="AE169" i="7"/>
  <c r="AD170" i="7"/>
  <c r="AE170" i="7"/>
  <c r="AD171" i="7"/>
  <c r="AE171" i="7"/>
  <c r="AD172" i="7"/>
  <c r="AE172" i="7"/>
  <c r="AD173" i="7"/>
  <c r="AE173" i="7"/>
  <c r="AD174" i="7"/>
  <c r="AE174" i="7"/>
  <c r="AD175" i="7"/>
  <c r="AE175" i="7"/>
  <c r="AD176" i="7"/>
  <c r="AE176" i="7"/>
  <c r="AD177" i="7"/>
  <c r="AE177" i="7"/>
  <c r="AD178" i="7"/>
  <c r="AE178" i="7"/>
  <c r="AD179" i="7"/>
  <c r="AE179" i="7"/>
  <c r="AD180" i="7"/>
  <c r="AE180" i="7"/>
  <c r="AD181" i="7"/>
  <c r="AE181" i="7"/>
  <c r="AD182" i="7"/>
  <c r="AE182" i="7"/>
  <c r="AD183" i="7"/>
  <c r="AE183" i="7"/>
  <c r="AD184" i="7"/>
  <c r="AE184" i="7"/>
  <c r="AD185" i="7"/>
  <c r="AE185" i="7"/>
  <c r="AD186" i="7"/>
  <c r="AE186" i="7"/>
  <c r="AD187" i="7"/>
  <c r="AE187" i="7"/>
  <c r="AD188" i="7"/>
  <c r="AE188" i="7"/>
  <c r="AD189" i="7"/>
  <c r="AE189" i="7"/>
  <c r="AD190" i="7"/>
  <c r="AE190" i="7"/>
  <c r="AD191" i="7"/>
  <c r="AE191" i="7"/>
  <c r="AD192" i="7"/>
  <c r="AE192" i="7"/>
  <c r="AD193" i="7"/>
  <c r="AE193" i="7"/>
  <c r="AD194" i="7"/>
  <c r="AE194" i="7"/>
  <c r="AD195" i="7"/>
  <c r="AE195" i="7"/>
  <c r="AD196" i="7"/>
  <c r="AE196" i="7"/>
  <c r="AD197" i="7"/>
  <c r="AE197" i="7"/>
  <c r="AD198" i="7"/>
  <c r="AE198" i="7"/>
  <c r="AD199" i="7"/>
  <c r="AE199" i="7"/>
  <c r="AD200" i="7"/>
  <c r="AE200" i="7"/>
  <c r="AD201" i="7"/>
  <c r="AE201" i="7"/>
  <c r="AD202" i="7"/>
  <c r="AE202" i="7"/>
  <c r="AD203" i="7"/>
  <c r="AE203" i="7"/>
  <c r="AD204" i="7"/>
  <c r="AE204" i="7"/>
  <c r="AD205" i="7"/>
  <c r="AE205" i="7"/>
  <c r="AD206" i="7"/>
  <c r="AE206" i="7"/>
  <c r="AD207" i="7"/>
  <c r="AE207" i="7"/>
  <c r="AD208" i="7"/>
  <c r="AE208" i="7"/>
  <c r="AD209" i="7"/>
  <c r="AE209" i="7"/>
  <c r="AD210" i="7"/>
  <c r="AE210" i="7"/>
  <c r="AD211" i="7"/>
  <c r="AE211" i="7"/>
  <c r="AD212" i="7"/>
  <c r="AE212" i="7"/>
  <c r="AD213" i="7"/>
  <c r="AE213" i="7"/>
  <c r="AD214" i="7"/>
  <c r="AE214" i="7"/>
  <c r="AD215" i="7"/>
  <c r="AE215" i="7"/>
  <c r="AD216" i="7"/>
  <c r="AE216" i="7"/>
  <c r="AD217" i="7"/>
  <c r="AE217" i="7"/>
  <c r="AD218" i="7"/>
  <c r="AE218" i="7"/>
  <c r="AD219" i="7"/>
  <c r="AE219" i="7"/>
  <c r="AD220" i="7"/>
  <c r="AE220" i="7"/>
  <c r="AD221" i="7"/>
  <c r="AE221" i="7"/>
  <c r="AD222" i="7"/>
  <c r="AE222" i="7"/>
  <c r="AD223" i="7"/>
  <c r="AE223" i="7"/>
  <c r="AD224" i="7"/>
  <c r="AE224" i="7"/>
  <c r="AD225" i="7"/>
  <c r="AE225" i="7"/>
  <c r="AD226" i="7"/>
  <c r="AE226" i="7"/>
  <c r="AD227" i="7"/>
  <c r="AE227" i="7"/>
  <c r="AD228" i="7"/>
  <c r="AE228" i="7"/>
  <c r="AD229" i="7"/>
  <c r="AE229" i="7"/>
  <c r="AD230" i="7"/>
  <c r="AE230" i="7"/>
  <c r="AD231" i="7"/>
  <c r="AE231" i="7"/>
  <c r="AD232" i="7"/>
  <c r="AE232" i="7"/>
  <c r="AD233" i="7"/>
  <c r="AE233" i="7"/>
  <c r="AD234" i="7"/>
  <c r="AE234" i="7"/>
  <c r="AD235" i="7"/>
  <c r="AE235" i="7"/>
  <c r="AD236" i="7"/>
  <c r="AE236" i="7"/>
  <c r="AD237" i="7"/>
  <c r="AE237" i="7"/>
  <c r="AD238" i="7"/>
  <c r="AE238" i="7"/>
  <c r="AD239" i="7"/>
  <c r="AE239" i="7"/>
  <c r="AD240" i="7"/>
  <c r="AE240" i="7"/>
  <c r="AD241" i="7"/>
  <c r="AE241" i="7"/>
  <c r="AD242" i="7"/>
  <c r="AE242" i="7"/>
  <c r="AD243" i="7"/>
  <c r="AE243" i="7"/>
  <c r="AD244" i="7"/>
  <c r="AE244" i="7"/>
  <c r="AD245" i="7"/>
  <c r="AE245" i="7"/>
  <c r="AD246" i="7"/>
  <c r="AE246" i="7"/>
  <c r="AD247" i="7"/>
  <c r="AE247" i="7"/>
  <c r="AD248" i="7"/>
  <c r="AE248" i="7"/>
  <c r="AD249" i="7"/>
  <c r="AE249" i="7"/>
  <c r="AD250" i="7"/>
  <c r="AE250" i="7"/>
  <c r="AD251" i="7"/>
  <c r="AE251" i="7"/>
  <c r="AD252" i="7"/>
  <c r="AE252" i="7"/>
  <c r="AD253" i="7"/>
  <c r="AE253" i="7"/>
  <c r="AD254" i="7"/>
  <c r="AE254" i="7"/>
  <c r="AD255" i="7"/>
  <c r="AE255" i="7"/>
  <c r="AD256" i="7"/>
  <c r="AE256" i="7"/>
  <c r="AD257" i="7"/>
  <c r="AE257" i="7"/>
  <c r="AD258" i="7"/>
  <c r="AE258" i="7"/>
  <c r="AD259" i="7"/>
  <c r="AE259" i="7"/>
  <c r="AD260" i="7"/>
  <c r="AE260" i="7"/>
  <c r="AD261" i="7"/>
  <c r="AE261" i="7"/>
  <c r="AD262" i="7"/>
  <c r="AE262" i="7"/>
  <c r="AD263" i="7"/>
  <c r="AE263" i="7"/>
  <c r="AD264" i="7"/>
  <c r="AE264" i="7"/>
  <c r="AD265" i="7"/>
  <c r="AE265" i="7"/>
  <c r="AD266" i="7"/>
  <c r="AE266" i="7"/>
  <c r="AD267" i="7"/>
  <c r="AE267" i="7"/>
  <c r="AD268" i="7"/>
  <c r="AE268" i="7"/>
  <c r="AD269" i="7"/>
  <c r="AE269" i="7"/>
  <c r="AD270" i="7"/>
  <c r="AE270" i="7"/>
  <c r="AD271" i="7"/>
  <c r="AE271" i="7"/>
  <c r="AD272" i="7"/>
  <c r="AE272" i="7"/>
  <c r="AD273" i="7"/>
  <c r="AE273" i="7"/>
  <c r="AD274" i="7"/>
  <c r="AE274" i="7"/>
  <c r="AD275" i="7"/>
  <c r="AE275" i="7"/>
  <c r="AD276" i="7"/>
  <c r="AE276" i="7"/>
  <c r="AD277" i="7"/>
  <c r="AE277" i="7"/>
  <c r="AD278" i="7"/>
  <c r="AE278" i="7"/>
  <c r="AD279" i="7"/>
  <c r="AE279" i="7"/>
  <c r="AD280" i="7"/>
  <c r="AE280" i="7"/>
  <c r="AD281" i="7"/>
  <c r="AE281" i="7"/>
  <c r="AD282" i="7"/>
  <c r="AE282" i="7"/>
  <c r="AD283" i="7"/>
  <c r="AE283" i="7"/>
  <c r="AD284" i="7"/>
  <c r="AE284" i="7"/>
  <c r="AD285" i="7"/>
  <c r="AE285" i="7"/>
  <c r="AD286" i="7"/>
  <c r="AE286" i="7"/>
  <c r="AD287" i="7"/>
  <c r="AE287" i="7"/>
  <c r="AD288" i="7"/>
  <c r="AE288" i="7"/>
  <c r="AD289" i="7"/>
  <c r="AE289" i="7"/>
  <c r="AD290" i="7"/>
  <c r="AE290" i="7"/>
  <c r="AD291" i="7"/>
  <c r="AE291" i="7"/>
  <c r="AD292" i="7"/>
  <c r="AE292" i="7"/>
  <c r="AD293" i="7"/>
  <c r="AE293" i="7"/>
  <c r="AD294" i="7"/>
  <c r="AE294" i="7"/>
  <c r="AD295" i="7"/>
  <c r="AE295" i="7"/>
  <c r="AD296" i="7"/>
  <c r="AE296" i="7"/>
  <c r="AD297" i="7"/>
  <c r="AE297" i="7"/>
  <c r="AD298" i="7"/>
  <c r="AE298" i="7"/>
  <c r="AD299" i="7"/>
  <c r="AE299" i="7"/>
  <c r="AD300" i="7"/>
  <c r="AE300" i="7"/>
  <c r="AD301" i="7"/>
  <c r="AE301" i="7"/>
  <c r="AD302" i="7"/>
  <c r="AE302" i="7"/>
  <c r="AD303" i="7"/>
  <c r="AE303" i="7"/>
  <c r="AD304" i="7"/>
  <c r="AE304" i="7"/>
  <c r="AD305" i="7"/>
  <c r="AE305" i="7"/>
  <c r="AD306" i="7"/>
  <c r="AE306" i="7"/>
  <c r="AD307" i="7"/>
  <c r="AE307" i="7"/>
  <c r="AD308" i="7"/>
  <c r="AE308" i="7"/>
  <c r="AD309" i="7"/>
  <c r="AE309" i="7"/>
  <c r="AD310" i="7"/>
  <c r="AE310" i="7"/>
  <c r="AD311" i="7"/>
  <c r="AE311" i="7"/>
  <c r="AD312" i="7"/>
  <c r="AE312" i="7"/>
  <c r="AD313" i="7"/>
  <c r="AE313" i="7"/>
  <c r="AD314" i="7"/>
  <c r="AE314" i="7"/>
  <c r="AD315" i="7"/>
  <c r="AE315" i="7"/>
  <c r="AD316" i="7"/>
  <c r="AE316" i="7"/>
  <c r="AD317" i="7"/>
  <c r="AE317" i="7"/>
  <c r="AD318" i="7"/>
  <c r="AE318" i="7"/>
  <c r="AD319" i="7"/>
  <c r="AE319" i="7"/>
  <c r="AD320" i="7"/>
  <c r="AE320" i="7"/>
  <c r="AD321" i="7"/>
  <c r="AE321" i="7"/>
  <c r="AD322" i="7"/>
  <c r="AE322" i="7"/>
  <c r="AD323" i="7"/>
  <c r="AE323" i="7"/>
  <c r="AD324" i="7"/>
  <c r="AE324" i="7"/>
  <c r="AD325" i="7"/>
  <c r="AE325" i="7"/>
  <c r="AD326" i="7"/>
  <c r="AE326" i="7"/>
  <c r="AD327" i="7"/>
  <c r="AE327" i="7"/>
  <c r="AD328" i="7"/>
  <c r="AE328" i="7"/>
  <c r="AD329" i="7"/>
  <c r="AE329" i="7"/>
  <c r="AD330" i="7"/>
  <c r="AE330" i="7"/>
  <c r="AD331" i="7"/>
  <c r="AE331" i="7"/>
  <c r="AD332" i="7"/>
  <c r="AE332" i="7"/>
  <c r="AD333" i="7"/>
  <c r="AE333" i="7"/>
  <c r="AD334" i="7"/>
  <c r="AE334" i="7"/>
  <c r="AD335" i="7"/>
  <c r="AE335" i="7"/>
  <c r="AD336" i="7"/>
  <c r="AE336" i="7"/>
  <c r="AD337" i="7"/>
  <c r="AE337" i="7"/>
  <c r="AD338" i="7"/>
  <c r="AE338" i="7"/>
  <c r="AD339" i="7"/>
  <c r="AE339" i="7"/>
  <c r="AD340" i="7"/>
  <c r="AE340" i="7"/>
  <c r="AD341" i="7"/>
  <c r="AE341" i="7"/>
  <c r="AD342" i="7"/>
  <c r="AE342" i="7"/>
  <c r="AD343" i="7"/>
  <c r="AE343" i="7"/>
  <c r="AD344" i="7"/>
  <c r="AE344" i="7"/>
  <c r="AD345" i="7"/>
  <c r="AE345" i="7"/>
  <c r="AD346" i="7"/>
  <c r="AE346" i="7"/>
  <c r="AD347" i="7"/>
  <c r="AE347" i="7"/>
  <c r="AD348" i="7"/>
  <c r="AE348" i="7"/>
  <c r="AD349" i="7"/>
  <c r="AE349" i="7"/>
  <c r="AD350" i="7"/>
  <c r="AE350" i="7"/>
  <c r="AD351" i="7"/>
  <c r="AE351" i="7"/>
  <c r="AD352" i="7"/>
  <c r="AE352" i="7"/>
  <c r="AD353" i="7"/>
  <c r="AE353" i="7"/>
  <c r="AD354" i="7"/>
  <c r="AE354" i="7"/>
  <c r="AD355" i="7"/>
  <c r="AE355" i="7"/>
  <c r="AD356" i="7"/>
  <c r="AE356" i="7"/>
  <c r="AD357" i="7"/>
  <c r="AE357" i="7"/>
  <c r="AD358" i="7"/>
  <c r="AE358" i="7"/>
  <c r="AD359" i="7"/>
  <c r="AE359" i="7"/>
  <c r="AD360" i="7"/>
  <c r="AE360" i="7"/>
  <c r="AD361" i="7"/>
  <c r="AE361" i="7"/>
  <c r="AD362" i="7"/>
  <c r="AE362" i="7"/>
  <c r="AD363" i="7"/>
  <c r="AE363" i="7"/>
  <c r="AD364" i="7"/>
  <c r="AE364" i="7"/>
  <c r="AD365" i="7"/>
  <c r="AE365" i="7"/>
  <c r="AD366" i="7"/>
  <c r="AE366" i="7"/>
  <c r="AD367" i="7"/>
  <c r="AE367" i="7"/>
  <c r="AD368" i="7"/>
  <c r="AE368" i="7"/>
  <c r="AD369" i="7"/>
  <c r="AE369" i="7"/>
  <c r="AD370" i="7"/>
  <c r="AE370" i="7"/>
  <c r="AD371" i="7"/>
  <c r="AE371" i="7"/>
  <c r="AD372" i="7"/>
  <c r="AE372" i="7"/>
  <c r="AD373" i="7"/>
  <c r="AE373" i="7"/>
  <c r="AD374" i="7"/>
  <c r="AE374" i="7"/>
  <c r="AD375" i="7"/>
  <c r="AE375" i="7"/>
  <c r="AD376" i="7"/>
  <c r="AE376" i="7"/>
  <c r="AD377" i="7"/>
  <c r="AE377" i="7"/>
  <c r="AD378" i="7"/>
  <c r="AE378" i="7"/>
  <c r="AD379" i="7"/>
  <c r="AE379" i="7"/>
  <c r="AD380" i="7"/>
  <c r="AE380" i="7"/>
  <c r="AD381" i="7"/>
  <c r="AE381" i="7"/>
  <c r="AD382" i="7"/>
  <c r="AE382" i="7"/>
  <c r="AD383" i="7"/>
  <c r="AE383" i="7"/>
  <c r="AD384" i="7"/>
  <c r="AE384" i="7"/>
  <c r="AD385" i="7"/>
  <c r="AE385" i="7"/>
  <c r="AD386" i="7"/>
  <c r="AE386" i="7"/>
  <c r="AD387" i="7"/>
  <c r="AE387" i="7"/>
  <c r="AD388" i="7"/>
  <c r="AE388" i="7"/>
  <c r="AD389" i="7"/>
  <c r="AE389" i="7"/>
  <c r="AD390" i="7"/>
  <c r="AE390" i="7"/>
  <c r="AD391" i="7"/>
  <c r="AE391" i="7"/>
  <c r="AD392" i="7"/>
  <c r="AE392" i="7"/>
  <c r="AD393" i="7"/>
  <c r="AE393" i="7"/>
  <c r="AD394" i="7"/>
  <c r="AE394" i="7"/>
  <c r="AD395" i="7"/>
  <c r="AE395" i="7"/>
  <c r="AD396" i="7"/>
  <c r="AE396" i="7"/>
  <c r="AD397" i="7"/>
  <c r="AE397" i="7"/>
  <c r="AD398" i="7"/>
  <c r="AE398" i="7"/>
  <c r="AD399" i="7"/>
  <c r="AE399" i="7"/>
  <c r="AD400" i="7"/>
  <c r="AE400" i="7"/>
  <c r="AD401" i="7"/>
  <c r="AE401" i="7"/>
  <c r="AD402" i="7"/>
  <c r="AE402" i="7"/>
  <c r="AD403" i="7"/>
  <c r="AE403" i="7"/>
  <c r="AD404" i="7"/>
  <c r="AE404" i="7"/>
  <c r="AD405" i="7"/>
  <c r="AE405" i="7"/>
  <c r="AD406" i="7"/>
  <c r="AE406" i="7"/>
  <c r="AD407" i="7"/>
  <c r="AE407" i="7"/>
  <c r="AD408" i="7"/>
  <c r="AE408" i="7"/>
  <c r="AD409" i="7"/>
  <c r="AE409" i="7"/>
  <c r="AD410" i="7"/>
  <c r="AE410" i="7"/>
  <c r="AD411" i="7"/>
  <c r="AE411" i="7"/>
  <c r="AD412" i="7"/>
  <c r="AE412" i="7"/>
  <c r="AD413" i="7"/>
  <c r="AE413" i="7"/>
  <c r="AD414" i="7"/>
  <c r="AE414" i="7"/>
  <c r="AD415" i="7"/>
  <c r="AE415" i="7"/>
  <c r="AD416" i="7"/>
  <c r="AE416" i="7"/>
  <c r="AD417" i="7"/>
  <c r="AE417" i="7"/>
  <c r="AD418" i="7"/>
  <c r="AE418" i="7"/>
  <c r="AD419" i="7"/>
  <c r="AE419" i="7"/>
  <c r="AD420" i="7"/>
  <c r="AE420" i="7"/>
  <c r="AD421" i="7"/>
  <c r="AE421" i="7"/>
  <c r="AD422" i="7"/>
  <c r="AE422" i="7"/>
  <c r="AD423" i="7"/>
  <c r="AE423" i="7"/>
  <c r="AD424" i="7"/>
  <c r="AE424" i="7"/>
  <c r="AD425" i="7"/>
  <c r="AE425" i="7"/>
  <c r="AD426" i="7"/>
  <c r="AE426" i="7"/>
  <c r="AD427" i="7"/>
  <c r="AE427" i="7"/>
  <c r="AD428" i="7"/>
  <c r="AE428" i="7"/>
  <c r="AD429" i="7"/>
  <c r="AE429" i="7"/>
  <c r="AD430" i="7"/>
  <c r="AE430" i="7"/>
  <c r="AD431" i="7"/>
  <c r="AE431" i="7"/>
  <c r="AD432" i="7"/>
  <c r="AE432" i="7"/>
  <c r="AD433" i="7"/>
  <c r="AE433" i="7"/>
  <c r="AD434" i="7"/>
  <c r="AE434" i="7"/>
  <c r="AD435" i="7"/>
  <c r="AE435" i="7"/>
  <c r="AD436" i="7"/>
  <c r="AE436" i="7"/>
  <c r="AD437" i="7"/>
  <c r="AE437" i="7"/>
  <c r="AD438" i="7"/>
  <c r="AE438" i="7"/>
  <c r="AD439" i="7"/>
  <c r="AE439" i="7"/>
  <c r="AD440" i="7"/>
  <c r="AE440" i="7"/>
  <c r="AD441" i="7"/>
  <c r="AE441" i="7"/>
  <c r="AD442" i="7"/>
  <c r="AE442" i="7"/>
  <c r="AD443" i="7"/>
  <c r="AE443" i="7"/>
  <c r="AD444" i="7"/>
  <c r="AE444" i="7"/>
  <c r="AD445" i="7"/>
  <c r="AE445" i="7"/>
  <c r="AD446" i="7"/>
  <c r="AE446" i="7"/>
  <c r="AD447" i="7"/>
  <c r="AE447" i="7"/>
  <c r="AD448" i="7"/>
  <c r="AE448" i="7"/>
  <c r="AD449" i="7"/>
  <c r="AE449" i="7"/>
  <c r="AD450" i="7"/>
  <c r="AE450" i="7"/>
  <c r="AD451" i="7"/>
  <c r="AE451" i="7"/>
  <c r="AD452" i="7"/>
  <c r="AE452" i="7"/>
  <c r="AD453" i="7"/>
  <c r="AE453" i="7"/>
  <c r="AD454" i="7"/>
  <c r="AE454" i="7"/>
  <c r="AD455" i="7"/>
  <c r="AE455" i="7"/>
  <c r="AD456" i="7"/>
  <c r="AE456" i="7"/>
  <c r="AD457" i="7"/>
  <c r="AE457" i="7"/>
  <c r="AD458" i="7"/>
  <c r="AE458" i="7"/>
  <c r="AD459" i="7"/>
  <c r="AE459" i="7"/>
  <c r="AD460" i="7"/>
  <c r="AE460" i="7"/>
  <c r="AD461" i="7"/>
  <c r="AE461" i="7"/>
  <c r="AD462" i="7"/>
  <c r="AE462" i="7"/>
  <c r="AD463" i="7"/>
  <c r="AE463" i="7"/>
  <c r="AD464" i="7"/>
  <c r="AE464" i="7"/>
  <c r="AD465" i="7"/>
  <c r="AE465" i="7"/>
  <c r="AD466" i="7"/>
  <c r="AE466" i="7"/>
  <c r="AD467" i="7"/>
  <c r="AE467" i="7"/>
  <c r="AD468" i="7"/>
  <c r="AE468" i="7"/>
  <c r="AD469" i="7"/>
  <c r="AE469" i="7"/>
  <c r="AD470" i="7"/>
  <c r="AE470" i="7"/>
  <c r="AD471" i="7"/>
  <c r="AE471" i="7"/>
  <c r="AD472" i="7"/>
  <c r="AE472" i="7"/>
  <c r="AD473" i="7"/>
  <c r="AE473" i="7"/>
  <c r="AD474" i="7"/>
  <c r="AE474" i="7"/>
  <c r="AD475" i="7"/>
  <c r="AE475" i="7"/>
  <c r="AD476" i="7"/>
  <c r="AE476" i="7"/>
  <c r="AD477" i="7"/>
  <c r="AE477" i="7"/>
  <c r="AD478" i="7"/>
  <c r="AE478" i="7"/>
  <c r="AD479" i="7"/>
  <c r="AE479" i="7"/>
  <c r="AD480" i="7"/>
  <c r="AE480" i="7"/>
  <c r="AD481" i="7"/>
  <c r="AE481" i="7"/>
  <c r="AD482" i="7"/>
  <c r="AE482" i="7"/>
  <c r="AD483" i="7"/>
  <c r="AE483" i="7"/>
  <c r="AD484" i="7"/>
  <c r="AE484" i="7"/>
  <c r="AD485" i="7"/>
  <c r="AE485" i="7"/>
  <c r="AD486" i="7"/>
  <c r="AE486" i="7"/>
  <c r="AD487" i="7"/>
  <c r="AE487" i="7"/>
  <c r="AD488" i="7"/>
  <c r="AE488" i="7"/>
  <c r="AD489" i="7"/>
  <c r="AE489" i="7"/>
  <c r="AD490" i="7"/>
  <c r="AE490" i="7"/>
  <c r="AD491" i="7"/>
  <c r="AE491" i="7"/>
  <c r="AD492" i="7"/>
  <c r="AE492" i="7"/>
  <c r="AD493" i="7"/>
  <c r="AE493" i="7"/>
  <c r="AD494" i="7"/>
  <c r="AE494" i="7"/>
  <c r="AD495" i="7"/>
  <c r="AE495" i="7"/>
  <c r="AD496" i="7"/>
  <c r="AE496" i="7"/>
  <c r="AD497" i="7"/>
  <c r="AE497" i="7"/>
  <c r="AD498" i="7"/>
  <c r="AE498" i="7"/>
  <c r="AD499" i="7"/>
  <c r="AE499" i="7"/>
  <c r="AD500" i="7"/>
  <c r="AE500" i="7"/>
  <c r="AD501" i="7"/>
  <c r="AE501" i="7"/>
  <c r="AD502" i="7"/>
  <c r="AE502" i="7"/>
  <c r="AD503" i="7"/>
  <c r="AE503" i="7"/>
  <c r="AD504" i="7"/>
  <c r="AE504" i="7"/>
  <c r="AD505" i="7"/>
  <c r="AE505" i="7"/>
  <c r="AD506" i="7"/>
  <c r="AE506" i="7"/>
  <c r="AD507" i="7"/>
  <c r="AE507" i="7"/>
  <c r="AD508" i="7"/>
  <c r="AE508" i="7"/>
  <c r="AD509" i="7"/>
  <c r="AE509" i="7"/>
  <c r="AD510" i="7"/>
  <c r="AE510" i="7"/>
  <c r="AD511" i="7"/>
  <c r="AE511" i="7"/>
  <c r="AD512" i="7"/>
  <c r="AE512" i="7"/>
  <c r="AD513" i="7"/>
  <c r="AE513" i="7"/>
  <c r="AD514" i="7"/>
  <c r="AE514" i="7"/>
  <c r="AD515" i="7"/>
  <c r="AE515" i="7"/>
  <c r="AD516" i="7"/>
  <c r="AE516" i="7"/>
  <c r="AD517" i="7"/>
  <c r="AE517" i="7"/>
  <c r="AD518" i="7"/>
  <c r="AE518" i="7"/>
  <c r="AD519" i="7"/>
  <c r="AE519" i="7"/>
  <c r="AD520" i="7"/>
  <c r="AE520" i="7"/>
  <c r="AD521" i="7"/>
  <c r="AE521" i="7"/>
  <c r="AD522" i="7"/>
  <c r="AE522" i="7"/>
  <c r="AD523" i="7"/>
  <c r="AE523" i="7"/>
  <c r="AD524" i="7"/>
  <c r="AE524" i="7"/>
  <c r="AD525" i="7"/>
  <c r="AE525" i="7"/>
  <c r="AD526" i="7"/>
  <c r="AE526" i="7"/>
  <c r="AD527" i="7"/>
  <c r="AE527" i="7"/>
  <c r="AD528" i="7"/>
  <c r="AE528" i="7"/>
  <c r="AD529" i="7"/>
  <c r="AE529" i="7"/>
  <c r="AD530" i="7"/>
  <c r="AE530" i="7"/>
  <c r="AD531" i="7"/>
  <c r="AE531" i="7"/>
  <c r="AD532" i="7"/>
  <c r="AE532" i="7"/>
  <c r="AD533" i="7"/>
  <c r="AE533" i="7"/>
  <c r="AD534" i="7"/>
  <c r="AE534" i="7"/>
  <c r="AD535" i="7"/>
  <c r="AE535" i="7"/>
  <c r="AD536" i="7"/>
  <c r="AE536" i="7"/>
  <c r="AD537" i="7"/>
  <c r="AE537" i="7"/>
  <c r="AD538" i="7"/>
  <c r="AE538" i="7"/>
  <c r="AD539" i="7"/>
  <c r="AE539" i="7"/>
  <c r="AD540" i="7"/>
  <c r="AE540" i="7"/>
  <c r="AD541" i="7"/>
  <c r="AE541" i="7"/>
  <c r="AD542" i="7"/>
  <c r="AE542" i="7"/>
  <c r="AD543" i="7"/>
  <c r="AE543" i="7"/>
  <c r="AD544" i="7"/>
  <c r="AE544" i="7"/>
  <c r="AD545" i="7"/>
  <c r="AE545" i="7"/>
  <c r="AD546" i="7"/>
  <c r="AE546" i="7"/>
  <c r="AD547" i="7"/>
  <c r="AE547" i="7"/>
  <c r="AD548" i="7"/>
  <c r="AE548" i="7"/>
  <c r="AD549" i="7"/>
  <c r="AE549" i="7"/>
  <c r="AD550" i="7"/>
  <c r="AE550" i="7"/>
  <c r="AD551" i="7"/>
  <c r="AE551" i="7"/>
  <c r="AD552" i="7"/>
  <c r="AE552" i="7"/>
  <c r="AD553" i="7"/>
  <c r="AE553" i="7"/>
  <c r="AD554" i="7"/>
  <c r="AE554" i="7"/>
  <c r="AD555" i="7"/>
  <c r="AE555" i="7"/>
  <c r="AD556" i="7"/>
  <c r="AE556" i="7"/>
  <c r="AD557" i="7"/>
  <c r="AE557" i="7"/>
  <c r="AD558" i="7"/>
  <c r="AE558" i="7"/>
  <c r="AD559" i="7"/>
  <c r="AE559" i="7"/>
  <c r="AD560" i="7"/>
  <c r="AE560" i="7"/>
  <c r="AD561" i="7"/>
  <c r="AE561" i="7"/>
  <c r="AD562" i="7"/>
  <c r="AE562" i="7"/>
  <c r="AD563" i="7"/>
  <c r="AE563" i="7"/>
  <c r="AD564" i="7"/>
  <c r="AE564" i="7"/>
  <c r="AD565" i="7"/>
  <c r="AE565" i="7"/>
  <c r="AD566" i="7"/>
  <c r="AE566" i="7"/>
  <c r="AD567" i="7"/>
  <c r="AE567" i="7"/>
  <c r="AD568" i="7"/>
  <c r="AE568" i="7"/>
  <c r="AD569" i="7"/>
  <c r="AE569" i="7"/>
  <c r="AD570" i="7"/>
  <c r="AE570" i="7"/>
  <c r="AD571" i="7"/>
  <c r="AE571" i="7"/>
  <c r="AD572" i="7"/>
  <c r="AE572" i="7"/>
  <c r="AD573" i="7"/>
  <c r="AE573" i="7"/>
  <c r="AD574" i="7"/>
  <c r="AE574" i="7"/>
  <c r="AD575" i="7"/>
  <c r="AE575" i="7"/>
  <c r="AD576" i="7"/>
  <c r="AE576" i="7"/>
  <c r="AD577" i="7"/>
  <c r="AE577" i="7"/>
  <c r="AD578" i="7"/>
  <c r="AE578" i="7"/>
  <c r="AD579" i="7"/>
  <c r="AE579" i="7"/>
  <c r="AD580" i="7"/>
  <c r="AE580" i="7"/>
  <c r="AD581" i="7"/>
  <c r="AE581" i="7"/>
  <c r="AD582" i="7"/>
  <c r="AE582" i="7"/>
  <c r="AD583" i="7"/>
  <c r="AE583" i="7"/>
  <c r="AD584" i="7"/>
  <c r="AE584" i="7"/>
  <c r="AD585" i="7"/>
  <c r="AE585" i="7"/>
  <c r="AD586" i="7"/>
  <c r="AE586" i="7"/>
  <c r="AD587" i="7"/>
  <c r="AE587" i="7"/>
  <c r="AD588" i="7"/>
  <c r="AE588" i="7"/>
  <c r="AD589" i="7"/>
  <c r="AE589" i="7"/>
  <c r="AD590" i="7"/>
  <c r="AE590" i="7"/>
  <c r="AD591" i="7"/>
  <c r="AE591" i="7"/>
  <c r="AD592" i="7"/>
  <c r="AE592" i="7"/>
  <c r="AD593" i="7"/>
  <c r="AE593" i="7"/>
  <c r="AD594" i="7"/>
  <c r="AE594" i="7"/>
  <c r="AD595" i="7"/>
  <c r="AE595" i="7"/>
  <c r="AD596" i="7"/>
  <c r="AE596" i="7"/>
  <c r="AD597" i="7"/>
  <c r="AE597" i="7"/>
  <c r="AD598" i="7"/>
  <c r="AE598" i="7"/>
  <c r="AD599" i="7"/>
  <c r="AE599" i="7"/>
  <c r="AD600" i="7"/>
  <c r="AE600" i="7"/>
  <c r="AD601" i="7"/>
  <c r="AE601" i="7"/>
  <c r="AD602" i="7"/>
  <c r="AE602" i="7"/>
  <c r="AD603" i="7"/>
  <c r="AE603" i="7"/>
  <c r="AD604" i="7"/>
  <c r="AE604" i="7"/>
  <c r="AD605" i="7"/>
  <c r="AE605" i="7"/>
  <c r="AD606" i="7"/>
  <c r="AE606" i="7"/>
  <c r="AD607" i="7"/>
  <c r="AE607" i="7"/>
  <c r="AD608" i="7"/>
  <c r="AE608" i="7"/>
  <c r="AD609" i="7"/>
  <c r="AE609" i="7"/>
  <c r="AD610" i="7"/>
  <c r="AE610" i="7"/>
  <c r="AD611" i="7"/>
  <c r="AE611" i="7"/>
  <c r="AD612" i="7"/>
  <c r="AE612" i="7"/>
  <c r="AD613" i="7"/>
  <c r="AE613" i="7"/>
  <c r="AD614" i="7"/>
  <c r="AE614" i="7"/>
  <c r="AD615" i="7"/>
  <c r="AE615" i="7"/>
  <c r="AD616" i="7"/>
  <c r="AE616" i="7"/>
  <c r="AD617" i="7"/>
  <c r="AE617" i="7"/>
  <c r="AD618" i="7"/>
  <c r="AE618" i="7"/>
  <c r="AD619" i="7"/>
  <c r="AE619" i="7"/>
  <c r="AD620" i="7"/>
  <c r="AE620" i="7"/>
  <c r="AD621" i="7"/>
  <c r="AE621" i="7"/>
  <c r="AD622" i="7"/>
  <c r="AE622" i="7"/>
  <c r="AD623" i="7"/>
  <c r="AE623" i="7"/>
  <c r="AD624" i="7"/>
  <c r="AE624" i="7"/>
  <c r="AD625" i="7"/>
  <c r="AE625" i="7"/>
  <c r="AD626" i="7"/>
  <c r="AE626" i="7"/>
  <c r="AD627" i="7"/>
  <c r="AE627" i="7"/>
  <c r="AD628" i="7"/>
  <c r="AE628" i="7"/>
  <c r="AD629" i="7"/>
  <c r="AE629" i="7"/>
  <c r="AD630" i="7"/>
  <c r="AE630" i="7"/>
  <c r="AD631" i="7"/>
  <c r="AE631" i="7"/>
  <c r="AD632" i="7"/>
  <c r="AE632" i="7"/>
  <c r="AD633" i="7"/>
  <c r="AE633" i="7"/>
  <c r="AD634" i="7"/>
  <c r="AE634" i="7"/>
  <c r="AD635" i="7"/>
  <c r="AE635" i="7"/>
  <c r="AD636" i="7"/>
  <c r="AE636" i="7"/>
  <c r="AD637" i="7"/>
  <c r="AE637" i="7"/>
  <c r="AD3" i="7"/>
  <c r="AE3" i="7"/>
  <c r="K24" i="4"/>
  <c r="K23" i="4"/>
  <c r="K7" i="8"/>
  <c r="K6" i="8"/>
  <c r="AT6" i="6"/>
  <c r="AT5" i="6"/>
  <c r="F28" i="9"/>
  <c r="F27" i="9"/>
  <c r="F26" i="9"/>
  <c r="E28" i="9"/>
  <c r="E27" i="9"/>
  <c r="E26" i="9"/>
  <c r="D28" i="9"/>
  <c r="D27" i="9"/>
  <c r="D26" i="9"/>
  <c r="C28" i="9"/>
  <c r="C27" i="9"/>
  <c r="C26" i="9"/>
</calcChain>
</file>

<file path=xl/sharedStrings.xml><?xml version="1.0" encoding="utf-8"?>
<sst xmlns="http://schemas.openxmlformats.org/spreadsheetml/2006/main" count="16531" uniqueCount="3048">
  <si>
    <t>BuyoutID</t>
  </si>
  <si>
    <t>PortFirm_ID</t>
  </si>
  <si>
    <t>Firm</t>
  </si>
  <si>
    <t>Investment Date</t>
  </si>
  <si>
    <t>investment year</t>
  </si>
  <si>
    <t>Investment Type</t>
  </si>
  <si>
    <t>Deal Size (USD mn)</t>
  </si>
  <si>
    <t>Investors (Entry)</t>
  </si>
  <si>
    <t>Exit Date</t>
  </si>
  <si>
    <t>Exit Year</t>
  </si>
  <si>
    <t>Exit Type</t>
  </si>
  <si>
    <t>Exit Value (USD mn)</t>
  </si>
  <si>
    <t>value creation</t>
  </si>
  <si>
    <t>Buyout Industry Classification</t>
  </si>
  <si>
    <t>Primary Industry</t>
  </si>
  <si>
    <t>Sub-Industries</t>
  </si>
  <si>
    <t>Partially Exited</t>
  </si>
  <si>
    <t>holding period monthly</t>
  </si>
  <si>
    <t>holding period yearly</t>
  </si>
  <si>
    <t>A2Z Group</t>
  </si>
  <si>
    <t>Growth Capital</t>
  </si>
  <si>
    <t>Baer Capital Partners</t>
  </si>
  <si>
    <t>2010</t>
  </si>
  <si>
    <t>IPO</t>
  </si>
  <si>
    <t>Industrials</t>
  </si>
  <si>
    <t>Industrial</t>
  </si>
  <si>
    <t>Yes</t>
  </si>
  <si>
    <t>ABECL</t>
  </si>
  <si>
    <t>Buyout</t>
  </si>
  <si>
    <t>QInvest</t>
  </si>
  <si>
    <t>2012</t>
  </si>
  <si>
    <t>Trade Sale</t>
  </si>
  <si>
    <t>Business Services</t>
  </si>
  <si>
    <t>No</t>
  </si>
  <si>
    <t>ABG Shipyard</t>
  </si>
  <si>
    <t>IL&amp;FS Investment Managers, Standard Chartered Private Equity</t>
  </si>
  <si>
    <t>2005</t>
  </si>
  <si>
    <t>Shipping</t>
  </si>
  <si>
    <t>Private Placement</t>
  </si>
  <si>
    <t>ACE Refractories</t>
  </si>
  <si>
    <t>ICICI Venture Funds Management</t>
  </si>
  <si>
    <t>2007</t>
  </si>
  <si>
    <t>Action Construction Equipment Limited</t>
  </si>
  <si>
    <t>PIPE</t>
  </si>
  <si>
    <t>Avendus PE Investment Advisors</t>
  </si>
  <si>
    <t>2014</t>
  </si>
  <si>
    <t>Unspecified Exit</t>
  </si>
  <si>
    <t>Manufacturing</t>
  </si>
  <si>
    <t>Industrial, Manufacturing</t>
  </si>
  <si>
    <t>Adhunik Metaliks Ltd.</t>
  </si>
  <si>
    <t>Clearwater Capital Partners</t>
  </si>
  <si>
    <t>Mining, Power, Steel &amp; Metal Manufacturing</t>
  </si>
  <si>
    <t>Adlabs Imagica</t>
  </si>
  <si>
    <t>2015</t>
  </si>
  <si>
    <t>Consumer &amp; Retail</t>
  </si>
  <si>
    <t>Leisure</t>
  </si>
  <si>
    <t>Amusement Parks &amp; Arcades</t>
  </si>
  <si>
    <t>Advanced Enzyme Technologies Limited</t>
  </si>
  <si>
    <t>Kotak Private Equity Group</t>
  </si>
  <si>
    <t>2016</t>
  </si>
  <si>
    <t>Healthcare</t>
  </si>
  <si>
    <t>Biotechnology</t>
  </si>
  <si>
    <t>Biopolymers, Medical Research</t>
  </si>
  <si>
    <t>Agile Electric Sub-assembly Limited</t>
  </si>
  <si>
    <t>Blackstone Group</t>
  </si>
  <si>
    <t>Energy &amp; Utilities</t>
  </si>
  <si>
    <t>Power</t>
  </si>
  <si>
    <t>Automobile and Parts Manufacturing, Manufacturing, Motors &amp; Generators</t>
  </si>
  <si>
    <t>AGS Transact Technologies</t>
  </si>
  <si>
    <t>TPG Biotech</t>
  </si>
  <si>
    <t>Sale to GP</t>
  </si>
  <si>
    <t>Financial Services</t>
  </si>
  <si>
    <t>Banks, Consumer Finance</t>
  </si>
  <si>
    <t>Allcargo Global Logistics Limited</t>
  </si>
  <si>
    <t>New Vernon Capital</t>
  </si>
  <si>
    <t>2006</t>
  </si>
  <si>
    <t>Logistics</t>
  </si>
  <si>
    <t>Logistics, Transportation</t>
  </si>
  <si>
    <t>2008</t>
  </si>
  <si>
    <t>Amalgamated Bean Coffee Trading Co.</t>
  </si>
  <si>
    <t>KKR, New Silk Route Growth Capital, Standard Chartered Private Equity</t>
  </si>
  <si>
    <t>Retail</t>
  </si>
  <si>
    <t>Coffee and Tea Manufacturing, Coffee Shops, Food Distributors</t>
  </si>
  <si>
    <t>Amar Ujala</t>
  </si>
  <si>
    <t>D.E. Shaw Direct Capital</t>
  </si>
  <si>
    <t>Publishing</t>
  </si>
  <si>
    <t>Newspapers and News Organisations</t>
  </si>
  <si>
    <t>Ambuja Cements</t>
  </si>
  <si>
    <t>Warburg Pincus</t>
  </si>
  <si>
    <t>Cement, Industrial, Manufacturing</t>
  </si>
  <si>
    <t>EMP Global</t>
  </si>
  <si>
    <t>Amtek Group</t>
  </si>
  <si>
    <t>Transportation</t>
  </si>
  <si>
    <t>Automobile and Parts Manufacturing, Engineering, Industrial, Manufacturing</t>
  </si>
  <si>
    <t>2013</t>
  </si>
  <si>
    <t>ChrysCapital</t>
  </si>
  <si>
    <t>Andromeda Sales and Distribution</t>
  </si>
  <si>
    <t>Navis Capital Partners</t>
  </si>
  <si>
    <t>Telecoms &amp; Media</t>
  </si>
  <si>
    <t>Marketing</t>
  </si>
  <si>
    <t>Direct Marketing Services, Outsourcing</t>
  </si>
  <si>
    <t>Apar Industries Limited</t>
  </si>
  <si>
    <t>CLSA Capital Partners</t>
  </si>
  <si>
    <t>Information Technology</t>
  </si>
  <si>
    <t>Semiconductors</t>
  </si>
  <si>
    <t>Electronic Components &amp; Semiconductor Manufacture, Manufacturing, Semiconductor Equipment &amp; Testing</t>
  </si>
  <si>
    <t>Apollo Health Street Inc.</t>
  </si>
  <si>
    <t>One Equity Partners, Temasek Holdings</t>
  </si>
  <si>
    <t>Healthcare IT</t>
  </si>
  <si>
    <t>Apollo Hospitals Enterprise Limited</t>
  </si>
  <si>
    <t>Apax Partners</t>
  </si>
  <si>
    <t>Hospitals, Pharmaceuticals</t>
  </si>
  <si>
    <t>Ashoka Buildcon</t>
  </si>
  <si>
    <t>IDFC Alternatives</t>
  </si>
  <si>
    <t>Infrastructure</t>
  </si>
  <si>
    <t>Construction, Infrastructure</t>
  </si>
  <si>
    <t>Asian Oilfield Services Ltd.</t>
  </si>
  <si>
    <t>Samara Capital</t>
  </si>
  <si>
    <t>Oil &amp; Gas</t>
  </si>
  <si>
    <t>Oil and Gas Field Services</t>
  </si>
  <si>
    <t>Asianet Communications</t>
  </si>
  <si>
    <t>Americorp Ventures</t>
  </si>
  <si>
    <t>Media</t>
  </si>
  <si>
    <t>Communications, Digital Media, Media, Telecom Media</t>
  </si>
  <si>
    <t>Providence Equity Partners</t>
  </si>
  <si>
    <t>Aster Infrastructure</t>
  </si>
  <si>
    <t>New Silk Route Growth Capital</t>
  </si>
  <si>
    <t>2011</t>
  </si>
  <si>
    <t>Merger</t>
  </si>
  <si>
    <t>Telecoms</t>
  </si>
  <si>
    <t>Telecoms Towers &amp; Infrastructure</t>
  </si>
  <si>
    <t>Atria Convergence Technologies</t>
  </si>
  <si>
    <t>True North</t>
  </si>
  <si>
    <t>Telecoms Equipment, Telecoms Services, Wireless Telecoms Services &amp; Equipment, Wire-line Telecoms Services &amp; Equipment</t>
  </si>
  <si>
    <t>Au Financiers</t>
  </si>
  <si>
    <t>Motilal Oswal Private Equity Advisors</t>
  </si>
  <si>
    <t>Banks, Credit Collections and Services, Finance and Insurance Sector</t>
  </si>
  <si>
    <t>IFC Asset Management Company, Motilal Oswal Private Equity Advisors</t>
  </si>
  <si>
    <t>Aurobindo Pharma Ltd.</t>
  </si>
  <si>
    <t>Standard Chartered Private Equity</t>
  </si>
  <si>
    <t>2009</t>
  </si>
  <si>
    <t>Pharmaceuticals</t>
  </si>
  <si>
    <t>Pharmaceutical Manufacturing</t>
  </si>
  <si>
    <t>Avantha Holdings Limited</t>
  </si>
  <si>
    <t>AION Capital Partners, Apollo Global Management</t>
  </si>
  <si>
    <t>Sale to Management</t>
  </si>
  <si>
    <t>Alternative Medicine, Pharmaceutical Manufacturing</t>
  </si>
  <si>
    <t>Avendus Advisors Private Ltd.</t>
  </si>
  <si>
    <t>Eastgate Capital Group</t>
  </si>
  <si>
    <t>Banks, Investment Banking</t>
  </si>
  <si>
    <t>Bajaj Auto Finance</t>
  </si>
  <si>
    <t>Consumer Finance</t>
  </si>
  <si>
    <t>Bajaj Electricals</t>
  </si>
  <si>
    <t>WestBridge Capital Partners</t>
  </si>
  <si>
    <t>Consumer Products</t>
  </si>
  <si>
    <t>Electronics, Household Appliance Manufacture</t>
  </si>
  <si>
    <t>BFL Software</t>
  </si>
  <si>
    <t>Baring Private Equity Partners (India)</t>
  </si>
  <si>
    <t>Outsourcing</t>
  </si>
  <si>
    <t>BPO Services, IT, Offshore IT Services/IT Outsourcing</t>
  </si>
  <si>
    <t>Bharat Fritz Werner Ltd.</t>
  </si>
  <si>
    <t>IL&amp;FS Investment Managers, Kotak Private Equity Group</t>
  </si>
  <si>
    <t>Distribution, Industrial Machinery Manufacturing, Machine Tool Manufacture</t>
  </si>
  <si>
    <t>Bill Forge</t>
  </si>
  <si>
    <t>Kedaara Capital Advisors</t>
  </si>
  <si>
    <t>Machine Tool Manufacture</t>
  </si>
  <si>
    <t>Bush Foods</t>
  </si>
  <si>
    <t>Food &amp; Agriculture</t>
  </si>
  <si>
    <t>Food</t>
  </si>
  <si>
    <t>Agriculture, Food Distributors</t>
  </si>
  <si>
    <t>Capital Foods Exports Ltd</t>
  </si>
  <si>
    <t>Future Ventures India Limited</t>
  </si>
  <si>
    <t>Food Distributors</t>
  </si>
  <si>
    <t>Carborundum Universal Ltd</t>
  </si>
  <si>
    <t>Nalanda Capital</t>
  </si>
  <si>
    <t>Materials</t>
  </si>
  <si>
    <t>Chemicals</t>
  </si>
  <si>
    <t>Adhesives &amp; Sealants, Manufacturing</t>
  </si>
  <si>
    <t>Care Hospitals Pvt. Ltd</t>
  </si>
  <si>
    <t>Advent International</t>
  </si>
  <si>
    <t>Hospitals</t>
  </si>
  <si>
    <t>CARE Ratings</t>
  </si>
  <si>
    <t>Aditya Birla Capital Advisors, Milestone Religare Investment Advisors Private Limited.</t>
  </si>
  <si>
    <t>Credit Collections and Services</t>
  </si>
  <si>
    <t>Central UP Gas</t>
  </si>
  <si>
    <t>Asian Development Bank, IDFC Alternatives, IL&amp;FS Investment Managers</t>
  </si>
  <si>
    <t>Natural Gas Production and Distribution</t>
  </si>
  <si>
    <t>Centrum Capital</t>
  </si>
  <si>
    <t>Everstone Capital</t>
  </si>
  <si>
    <t>Investment Banking</t>
  </si>
  <si>
    <t>Cera Sanitaryware</t>
  </si>
  <si>
    <t>Household Appliance Manufacture, Household Appliances</t>
  </si>
  <si>
    <t>Cholamandalam Investment And Finance Company</t>
  </si>
  <si>
    <t>Creador Management Company, Multiples Alternate Asset Management</t>
  </si>
  <si>
    <t>Banks, Finance and Insurance Sector, Mortgage Banking</t>
  </si>
  <si>
    <t>IFC Asset Management Company</t>
  </si>
  <si>
    <t>Amansa Capital, Aquarius Investment Advisors, IFC Asset Management Company</t>
  </si>
  <si>
    <t>2017</t>
  </si>
  <si>
    <t>Claris Lifesciences Limited</t>
  </si>
  <si>
    <t>Carlyle Group</t>
  </si>
  <si>
    <t>Medical Instruments</t>
  </si>
  <si>
    <t>Manufacturing, Medical Devices, Medical Equipment Distributors</t>
  </si>
  <si>
    <t>Signet Healthcare Partners</t>
  </si>
  <si>
    <t>Classic Stripes Private Limited</t>
  </si>
  <si>
    <t>Paint and Coating Manufacturing</t>
  </si>
  <si>
    <t>CMS Info Systems Pvt. Ltd.</t>
  </si>
  <si>
    <t>Accounting/Finance Software, Billing, Payments and Procurement Software, Consumer Finance, Finance and Insurance Sector, IT</t>
  </si>
  <si>
    <t>Commercial Engineers &amp; Body Builders Co Ltd</t>
  </si>
  <si>
    <t>Jacob Ballas Capital</t>
  </si>
  <si>
    <t>Continental Warehousing</t>
  </si>
  <si>
    <t>IL&amp;FS Investment Managers</t>
  </si>
  <si>
    <t>Logistics, Warehouses</t>
  </si>
  <si>
    <t>Cremica Foods</t>
  </si>
  <si>
    <t>Cyient</t>
  </si>
  <si>
    <t>General Atlantic</t>
  </si>
  <si>
    <t>Engineering</t>
  </si>
  <si>
    <t>Dabur India</t>
  </si>
  <si>
    <t>Consumer Products, Consumer Services, Manufacturing</t>
  </si>
  <si>
    <t>Dalmia Cement (Bharat)</t>
  </si>
  <si>
    <t>Actis</t>
  </si>
  <si>
    <t>Cement, Production, Sugar</t>
  </si>
  <si>
    <t>KKR</t>
  </si>
  <si>
    <t>DB Corp</t>
  </si>
  <si>
    <t>DCB Bank</t>
  </si>
  <si>
    <t>Tano Capital, TVS Capital Funds, Wolfensohn Fund Management</t>
  </si>
  <si>
    <t>Banks</t>
  </si>
  <si>
    <t>Delhi International Airport</t>
  </si>
  <si>
    <t>Fraport AG, GMR Group, IDFC Alternatives, Malaysia Airports (Niaga) Sdn Bhd</t>
  </si>
  <si>
    <t>Aerospace</t>
  </si>
  <si>
    <t>Aerospace, Airlines and Air Travel</t>
  </si>
  <si>
    <t>Destimoney Enterprises Pvt. Ltd</t>
  </si>
  <si>
    <t>Dhanuka Agritech</t>
  </si>
  <si>
    <t>Lighthouse Funds</t>
  </si>
  <si>
    <t>Agricultural Chemicals, Agriculture Technologies</t>
  </si>
  <si>
    <t>Diamond Power Infrastructure Equipment</t>
  </si>
  <si>
    <t>Electronics, Industrial Machinery Manufacturing, Manufacturing</t>
  </si>
  <si>
    <t>Dilip Buildcon Ltd.</t>
  </si>
  <si>
    <t>BanyanTree Finance</t>
  </si>
  <si>
    <t>Construction</t>
  </si>
  <si>
    <t>Construction, Engineering, Industrial</t>
  </si>
  <si>
    <t>Dish TV India Limited</t>
  </si>
  <si>
    <t>Apollo Global Management</t>
  </si>
  <si>
    <t>Digital Media, Media</t>
  </si>
  <si>
    <t>DQ Entertainment</t>
  </si>
  <si>
    <t>Entertainment</t>
  </si>
  <si>
    <t>Consumer Services, Entertainment</t>
  </si>
  <si>
    <t>Dr Lal Pathlabs</t>
  </si>
  <si>
    <t>TA Associates, WestBridge Capital Partners</t>
  </si>
  <si>
    <t>Healthcare, Medical &amp; Imaging Laboratories</t>
  </si>
  <si>
    <t>Dr. Agarwal's Eye Hospital Limited</t>
  </si>
  <si>
    <t>Evolvence India</t>
  </si>
  <si>
    <t>Medical Technologies, Optometrists and Opticians</t>
  </si>
  <si>
    <t>DRS Logistics Pvt. Ltd.</t>
  </si>
  <si>
    <t>Packaging, Shipping, Warehouses</t>
  </si>
  <si>
    <t>DTDC Courier &amp; Cargo Group</t>
  </si>
  <si>
    <t>Fairwinds Private Equity</t>
  </si>
  <si>
    <t>Dynamatic Technologies</t>
  </si>
  <si>
    <t>Samena Capital</t>
  </si>
  <si>
    <t>ECAD Technologies Ltd.</t>
  </si>
  <si>
    <t>Karnataka Asset Management Company, SIDBI Venture Capital</t>
  </si>
  <si>
    <t>Electronics</t>
  </si>
  <si>
    <t>Electronic Components &amp; Semiconductor Wholesalers</t>
  </si>
  <si>
    <t>Edelweiss Capital</t>
  </si>
  <si>
    <t>Greater Pacific Capital</t>
  </si>
  <si>
    <t>Investment Banking, Securities Brokers</t>
  </si>
  <si>
    <t>Eicher Motors</t>
  </si>
  <si>
    <t>Automobile and Parts Manufacturing</t>
  </si>
  <si>
    <t>EIH Ltd</t>
  </si>
  <si>
    <t>Elephant Capital</t>
  </si>
  <si>
    <t>Restaurants</t>
  </si>
  <si>
    <t>Bars &amp; Nightclubs, Consumer Services, Hotels, Restaurants</t>
  </si>
  <si>
    <t>Electrotherm (India) Ltd.</t>
  </si>
  <si>
    <t>Electric/Hybrid Vehicles, Solar Power, Solar Thermal, Steel &amp; Metal Manufacturing</t>
  </si>
  <si>
    <t>Emcure Pharmaceuticals</t>
  </si>
  <si>
    <t>Endurance Technologies Limited</t>
  </si>
  <si>
    <t>Automobile and Parts Manufacturing, Steel &amp; Metal Manufacturing</t>
  </si>
  <si>
    <t>ETA Engineering Pvt Ltd.</t>
  </si>
  <si>
    <t>Consumer Services, Electronic Components &amp; Semiconductor Wholesalers, Engineering</t>
  </si>
  <si>
    <t>Excelsoft Technologies</t>
  </si>
  <si>
    <t>Ascent Capital</t>
  </si>
  <si>
    <t>Exide Industries Limited</t>
  </si>
  <si>
    <t>Clean Technology</t>
  </si>
  <si>
    <t>Automobile and Parts Manufacturing, Batteries, Electronic Components, Energy Storage, Manufacturing</t>
  </si>
  <si>
    <t>Fabindia</t>
  </si>
  <si>
    <t>L Catterton</t>
  </si>
  <si>
    <t>Clothing Stores, Consumer Services, Household Appliances, Textiles</t>
  </si>
  <si>
    <t>Famy Care</t>
  </si>
  <si>
    <t>AIF Capital</t>
  </si>
  <si>
    <t>Healthcare, Medical Devices, Medical Equipment Distributors, Pharmaceutical Manufacturing</t>
  </si>
  <si>
    <t>Financial Technologies (India) Limited</t>
  </si>
  <si>
    <t>Firepro Systems</t>
  </si>
  <si>
    <t>IT Security</t>
  </si>
  <si>
    <t>Flexituff International</t>
  </si>
  <si>
    <t>Fortis Healthcare</t>
  </si>
  <si>
    <t>IFC Asset Management Company, PremjiInvest, Standard Chartered Private Equity</t>
  </si>
  <si>
    <t>Cardiology, Child Care Organisations, Hospitals, Oncology/Cancer Treatment, Surgical Centres</t>
  </si>
  <si>
    <t>Future Capital Holdings Ltd.</t>
  </si>
  <si>
    <t>Consumer Finance, Credit Collections and Services</t>
  </si>
  <si>
    <t>General Lighting Business of Halonix</t>
  </si>
  <si>
    <t>Automobile and Parts Manufacturing, Electronic Components, Household Appliances</t>
  </si>
  <si>
    <t>Gland Pharma Limited</t>
  </si>
  <si>
    <t>Medical Equipment Distributors, Pharmaceutical Development, Pharmaceutical Manufacturing</t>
  </si>
  <si>
    <t>Glenmark Pharmaceuticals S.A</t>
  </si>
  <si>
    <t>Pharmaceutical Development, Pharmaceutical Manufacturing</t>
  </si>
  <si>
    <t>Global Hospitals Group</t>
  </si>
  <si>
    <t>Advanced Medical Equipment, Health &amp; Wellbeing Centres, Healthcare IT, Hospitals</t>
  </si>
  <si>
    <t>Global Vantedge, Inc.</t>
  </si>
  <si>
    <t>Business Services, Credit Collections and Services, Outsourcing</t>
  </si>
  <si>
    <t>Godrej Hershey Limited</t>
  </si>
  <si>
    <t>Bakery Products, Snack Foods, Soft Drinks &amp; Carbonated Waters</t>
  </si>
  <si>
    <t>Gokaldas Exports</t>
  </si>
  <si>
    <t>Clothes Manufacturing, Warehouses</t>
  </si>
  <si>
    <t>Green Infra Ltd</t>
  </si>
  <si>
    <t>Renewable Energy</t>
  </si>
  <si>
    <t>Solar Power, Wind Power</t>
  </si>
  <si>
    <t>Gujarat State Petronet</t>
  </si>
  <si>
    <t>Infrastructure, Natural Gas Production and Distribution, Oil and Gas Field Services</t>
  </si>
  <si>
    <t>Halonix</t>
  </si>
  <si>
    <t>Consumer Electronics Stores, Electrical, Plumbing, and Hardware Distributors, Household Appliances</t>
  </si>
  <si>
    <t>Hathway Cable</t>
  </si>
  <si>
    <t>Macquarie Bank, Providence Equity Partners</t>
  </si>
  <si>
    <t>Internet Service Providers, Telecoms Services, Television Broadcasting and Programming</t>
  </si>
  <si>
    <t>Havells</t>
  </si>
  <si>
    <t>Distribution</t>
  </si>
  <si>
    <t>Consumer Products, Electrical, Plumbing, and Hardware Distributors, Manufacturing</t>
  </si>
  <si>
    <t>SAIF Partners India</t>
  </si>
  <si>
    <t>HCL Technologies Limited</t>
  </si>
  <si>
    <t>Software</t>
  </si>
  <si>
    <t>HDFC</t>
  </si>
  <si>
    <t>Hero MotoCorp</t>
  </si>
  <si>
    <t>Bain Capital, GIC, Hero Investments</t>
  </si>
  <si>
    <t>Hexaware Technologies</t>
  </si>
  <si>
    <t>BPO Services, Consulting Services, IT</t>
  </si>
  <si>
    <t>HSIL Ltd</t>
  </si>
  <si>
    <t>Henderson Equity Partners</t>
  </si>
  <si>
    <t>Household Appliances, Perfumes, Cosmetics &amp; Toiletries</t>
  </si>
  <si>
    <t>ibn18 Broadcast Ltd</t>
  </si>
  <si>
    <t>Telecom Media, Television Broadcasting and Programming</t>
  </si>
  <si>
    <t>IBS Software Services</t>
  </si>
  <si>
    <t>IT</t>
  </si>
  <si>
    <t>Cloud Computing &amp; Solutions, Systems Management Software</t>
  </si>
  <si>
    <t>Idea Cellular Ltd.</t>
  </si>
  <si>
    <t>ChrysCapital, Providence Equity Partners, TA Associates</t>
  </si>
  <si>
    <t>Wireless</t>
  </si>
  <si>
    <t>Communications, Telecoms Services, Wireless</t>
  </si>
  <si>
    <t>IDFC</t>
  </si>
  <si>
    <t>Actis, Khazanah Nasional Berhad</t>
  </si>
  <si>
    <t>IFMR Capital Finance Private Limited</t>
  </si>
  <si>
    <t>LeapFrog Investments</t>
  </si>
  <si>
    <t>Consulting Services, Credit Collections and Services, Finance and Insurance Sector, Investment Banking</t>
  </si>
  <si>
    <t>iGATE</t>
  </si>
  <si>
    <t>Accounting/Finance Software, Application Integration Software, BPO Services, Cloud Computing &amp; Solutions, Content Management Software, Web Development</t>
  </si>
  <si>
    <t>Apax Partners, iGate</t>
  </si>
  <si>
    <t>IKYA Human Capital Solutions Pvt. Ltd.</t>
  </si>
  <si>
    <t>Add-on</t>
  </si>
  <si>
    <t>Fairbridge, Thomas Cook India</t>
  </si>
  <si>
    <t>India Infoline</t>
  </si>
  <si>
    <t>Indoco Remedies Limited</t>
  </si>
  <si>
    <t>Infomedia 18 Limited</t>
  </si>
  <si>
    <t>Book Publishers, Commercial Printing</t>
  </si>
  <si>
    <t>Infosys Technologies</t>
  </si>
  <si>
    <t>Technology</t>
  </si>
  <si>
    <t>Business Services, Technology</t>
  </si>
  <si>
    <t>ING Vysya Bank</t>
  </si>
  <si>
    <t>ChrysCapital, ICICI Venture Funds Management, Kotak Private Equity Group, Morgan Stanley</t>
  </si>
  <si>
    <t>Banks, Finance and Insurance Sector</t>
  </si>
  <si>
    <t>Innoventive Industries Limited</t>
  </si>
  <si>
    <t>Distribution, Steel &amp; Metal Manufacturing</t>
  </si>
  <si>
    <t>Intas Pharmaceuticals Ltd.</t>
  </si>
  <si>
    <t>Healthcare, Pharmaceutical Development, Pharmaceutical Manufacturing</t>
  </si>
  <si>
    <t>Intelenet Global Services</t>
  </si>
  <si>
    <t>Business Services, Outsourcing</t>
  </si>
  <si>
    <t>International Tractors Ltd.</t>
  </si>
  <si>
    <t>Automobile and Parts Manufacturing, Commercial Vehicles, Farm Equipment, Farm Support Services, Industrial Machinery Manufacturing, Manufacturing</t>
  </si>
  <si>
    <t>JM Financial Investment Managers</t>
  </si>
  <si>
    <t>Iqara Technologies</t>
  </si>
  <si>
    <t>Citi Venture Capital International</t>
  </si>
  <si>
    <t>Internet</t>
  </si>
  <si>
    <t>Jamna Auto Industries</t>
  </si>
  <si>
    <t>Automobile and Parts Manufacturing, Automobile Dealerships, Automobile Repair, Industrial, Manufacturing</t>
  </si>
  <si>
    <t>JBF Industries</t>
  </si>
  <si>
    <t>Citi Venture Capital International, IL&amp;FS Investment Managers</t>
  </si>
  <si>
    <t>Textiles</t>
  </si>
  <si>
    <t>JRG securities</t>
  </si>
  <si>
    <t>Securities Brokers</t>
  </si>
  <si>
    <t>Jyothy Laboratories Limited</t>
  </si>
  <si>
    <t>2001</t>
  </si>
  <si>
    <t>Perfumes, Cosmetics &amp; Toiletries, Personal Care Products Manufacturing</t>
  </si>
  <si>
    <t>K.S. Oils</t>
  </si>
  <si>
    <t>Agriculture Livestock Production, Fats &amp; Oils, Pet Food, Snack Foods</t>
  </si>
  <si>
    <t>Kalpataru Power Transmission</t>
  </si>
  <si>
    <t>Construction, Engineering, Power</t>
  </si>
  <si>
    <t>Kanoria Chemicals &amp; Industries Limited</t>
  </si>
  <si>
    <t>Chemicals, Manufacturing</t>
  </si>
  <si>
    <t>Karur Vysya Bank Ltd</t>
  </si>
  <si>
    <t>Kinetic Engineering Limited</t>
  </si>
  <si>
    <t>Automobile and Parts Manufacturing, Engineering, Manufacturing</t>
  </si>
  <si>
    <t>Kotak Mahindra</t>
  </si>
  <si>
    <t>Business Services, Financial Services, Insurance</t>
  </si>
  <si>
    <t>KPR Mill Limited</t>
  </si>
  <si>
    <t>Argonaut Ventures, Blue River Capital, Brandot Investments</t>
  </si>
  <si>
    <t>Clothing Stores, Textiles</t>
  </si>
  <si>
    <t>L&amp;T Finance Holdings Ltd</t>
  </si>
  <si>
    <t>Capital International</t>
  </si>
  <si>
    <t>Finance and Insurance Sector</t>
  </si>
  <si>
    <t>L&amp;T Infrastructure Development Projects Limited</t>
  </si>
  <si>
    <t>IDFC Alternatives, JPMorgan Chase</t>
  </si>
  <si>
    <t>Construction, Engineering, Infrastructure</t>
  </si>
  <si>
    <t>Lafarge India Pvt. Ltd</t>
  </si>
  <si>
    <t>Baring Private Equity Asia</t>
  </si>
  <si>
    <t>Cement</t>
  </si>
  <si>
    <t>Landmark Limited</t>
  </si>
  <si>
    <t>TVS Capital Funds</t>
  </si>
  <si>
    <t>Music &amp; Entertainment Stores</t>
  </si>
  <si>
    <t>Laurus Labs</t>
  </si>
  <si>
    <t>Eight Roads Ventures India</t>
  </si>
  <si>
    <t>Love Sugar and Dough</t>
  </si>
  <si>
    <t>SAIF Partners India, Speciality Restaurants Limited</t>
  </si>
  <si>
    <t>Bakery Products, Snack Foods</t>
  </si>
  <si>
    <t>LT Foods Ltd.</t>
  </si>
  <si>
    <t>Rabo Equity Advisors</t>
  </si>
  <si>
    <t>Food Distributors, Snack Foods</t>
  </si>
  <si>
    <t>Lyka Labs Limited</t>
  </si>
  <si>
    <t>Specialty Pharmaceuticals</t>
  </si>
  <si>
    <t>Maharashtra Natural Gas</t>
  </si>
  <si>
    <t>Axis Bank, IDFC Alternatives, IL&amp;FS Investment Managers</t>
  </si>
  <si>
    <t>Mahindra &amp; Mahindra Financial Services</t>
  </si>
  <si>
    <t>Standard Chartered Private Equity, TPG-Axon Capital</t>
  </si>
  <si>
    <t>Consumer Finance, Finance and Insurance Sector</t>
  </si>
  <si>
    <t>Mahindra Forgings Ltd</t>
  </si>
  <si>
    <t>Automobile and Parts Manufacturing, Industrial Machinery Manufacturing, Steel &amp; Metal Manufacturing</t>
  </si>
  <si>
    <t>Mahindra Hinoday</t>
  </si>
  <si>
    <t>Maini Precision Products Ltd</t>
  </si>
  <si>
    <t>PineBridge Investments</t>
  </si>
  <si>
    <t>Engineering, Industrial Machinery Manufacturing, Machine Tool Manufacture</t>
  </si>
  <si>
    <t>Manappuram Finance Ltd</t>
  </si>
  <si>
    <t>Baring Private Equity Partners (India), Sequoia Capital</t>
  </si>
  <si>
    <t>Mankind Pharma</t>
  </si>
  <si>
    <t>Manpasand Beverages Ltd</t>
  </si>
  <si>
    <t>Beverages</t>
  </si>
  <si>
    <t>Beverage Manufacture and Bottling, Soft Drinks &amp; Carbonated Waters</t>
  </si>
  <si>
    <t>Aditya Birla Capital Advisors, SAIF Partners India</t>
  </si>
  <si>
    <t>Marico Limited</t>
  </si>
  <si>
    <t>Baring Private Equity Partners (India), GIC</t>
  </si>
  <si>
    <t>Consumer Services, Perfumes, Cosmetics &amp; Toiletries, Personal Care Products Manufacturing</t>
  </si>
  <si>
    <t>Mars Restaurants</t>
  </si>
  <si>
    <t>Hotels</t>
  </si>
  <si>
    <t>Matrix Laboratories</t>
  </si>
  <si>
    <t>Temasek Holdings, TPG</t>
  </si>
  <si>
    <t>Max India</t>
  </si>
  <si>
    <t>Goldman Sachs Merchant Banking Division</t>
  </si>
  <si>
    <t>Minacs Worldwide</t>
  </si>
  <si>
    <t>Aditya Birla Group, ReichmannHauer Capital Partners Inc., TransWorks</t>
  </si>
  <si>
    <t>Business Services, Customer Relationship Management, IT, Outsourcing, Software</t>
  </si>
  <si>
    <t>Capital Square Partners, CX Partners</t>
  </si>
  <si>
    <t>Monte Carlo Fashions Limited</t>
  </si>
  <si>
    <t>Clothes Manufacturing</t>
  </si>
  <si>
    <t>Moser Baer India Limited</t>
  </si>
  <si>
    <t>Electronic Components, Plastic and Rubber Manufacturing, Technology</t>
  </si>
  <si>
    <t>MT Educare</t>
  </si>
  <si>
    <t>Helix Investments</t>
  </si>
  <si>
    <t>Education / Training</t>
  </si>
  <si>
    <t>Education and Training Services</t>
  </si>
  <si>
    <t>Multi Commodity Exchange of India Ltd.</t>
  </si>
  <si>
    <t>Business Services, Financial Services</t>
  </si>
  <si>
    <t>Muthoot Finance</t>
  </si>
  <si>
    <t>Baring Private Equity Partners (India), Matrix Partners</t>
  </si>
  <si>
    <t>Nagarjuna Construction Company</t>
  </si>
  <si>
    <t>Narayana Hrudayalaya Limited</t>
  </si>
  <si>
    <t>JPMorgan Partners, PineBridge Investments</t>
  </si>
  <si>
    <t>Hospitals, Surgical Centres</t>
  </si>
  <si>
    <t>National Stock Exchange of India Ltd.</t>
  </si>
  <si>
    <t>Actis, Citigroup, Morgan Stanley (Princes Gate Investors)</t>
  </si>
  <si>
    <t>New Delhi Television Ltd.</t>
  </si>
  <si>
    <t>Digital Media, Media, Telecom Media</t>
  </si>
  <si>
    <t>Newgen Imaging Systems Pvt Ltd</t>
  </si>
  <si>
    <t>Darby Private Equity, ePlanet Capital, The Abraaj Group</t>
  </si>
  <si>
    <t>Nilgiri's Group</t>
  </si>
  <si>
    <t>Bakery Products, Dairy Products, Snack Foods</t>
  </si>
  <si>
    <t>Nitco Ltd</t>
  </si>
  <si>
    <t>Construction, Manufacturing</t>
  </si>
  <si>
    <t>Nobel Hygiene Ltd.</t>
  </si>
  <si>
    <t>Access Asset Managers</t>
  </si>
  <si>
    <t>Nov Sara</t>
  </si>
  <si>
    <t>Multiples Alternate Asset Management</t>
  </si>
  <si>
    <t>Ortel Communications Ltd.</t>
  </si>
  <si>
    <t>Television Broadcasting and Programming</t>
  </si>
  <si>
    <t>Parag Milk Foods</t>
  </si>
  <si>
    <t>Dairy Products, Food Distributors</t>
  </si>
  <si>
    <t>Paras Pharmaceuticals Ltd</t>
  </si>
  <si>
    <t>Actis, Sequoia Capital</t>
  </si>
  <si>
    <t>Perfumes, Cosmetics &amp; Toiletries, Pharmaceuticals</t>
  </si>
  <si>
    <t>Parksons Packaging</t>
  </si>
  <si>
    <t>Packaging, Paper Products Manufacturing, Plastic and Rubber Manufacturing</t>
  </si>
  <si>
    <t>Patni Computer Systems Ltd.</t>
  </si>
  <si>
    <t>Accounting/Finance Software, Application Integration Software, BPO Services, Content Management Software, Web Development</t>
  </si>
  <si>
    <t>Pennar Engineered Building Systems Limited</t>
  </si>
  <si>
    <t>Zephyr Management</t>
  </si>
  <si>
    <t>Persistent Systems</t>
  </si>
  <si>
    <t>Engineering Software, Sales &amp; Marketing Software, Technology</t>
  </si>
  <si>
    <t>PI Industries Ltd.</t>
  </si>
  <si>
    <t>Agriculture</t>
  </si>
  <si>
    <t>Pipavav Shipyard</t>
  </si>
  <si>
    <t>Bank of America Merrill Lynch, Blackstone Group, Deutsche Bank, The Galleon Group</t>
  </si>
  <si>
    <t>Manufacturing, Shipping</t>
  </si>
  <si>
    <t>PNB Housing Finance Ltd.</t>
  </si>
  <si>
    <t>Destimoney Enterprises Pvt. Ltd, New Silk Route Growth Capital</t>
  </si>
  <si>
    <t>Consumer Finance, Mortgage Banking</t>
  </si>
  <si>
    <t>PNC Infratech Limited</t>
  </si>
  <si>
    <t>Construction, Engineering, Infrastructure, Manufacturing</t>
  </si>
  <si>
    <t>Privi Organics Limited</t>
  </si>
  <si>
    <t>Chemicals, Distribution, Perfumes, Cosmetics &amp; Toiletries, Personal Care Products Manufacturing</t>
  </si>
  <si>
    <t>Avigo Capital Partners</t>
  </si>
  <si>
    <t>Punj Lloyd</t>
  </si>
  <si>
    <t>Avenue Capital Group, Blackstone Group, Moore Capital Management - Private Equity, Warburg Pincus</t>
  </si>
  <si>
    <t>Construction, Engineering</t>
  </si>
  <si>
    <t>PVR</t>
  </si>
  <si>
    <t>ICICI Venture Funds Management, J.P. Morgan</t>
  </si>
  <si>
    <t>Cinemas, Media</t>
  </si>
  <si>
    <t>L Catterton, Multiples Alternate Asset Management</t>
  </si>
  <si>
    <t>Radiant Hospitality Services Pvt. Ltd.</t>
  </si>
  <si>
    <t>Ramesh Hospitals</t>
  </si>
  <si>
    <t>India Venture Advisors</t>
  </si>
  <si>
    <t>Ramkrishna Forgings Limited</t>
  </si>
  <si>
    <t>Wayzata Investment Partners</t>
  </si>
  <si>
    <t>Automobile and Parts Manufacturing, Machine Tool Manufacture, Steel &amp; Metal Manufacturing</t>
  </si>
  <si>
    <t>Ramky Infrastructure</t>
  </si>
  <si>
    <t>The Abraaj Group</t>
  </si>
  <si>
    <t>Construction, Engineering, Infrastructure, Water and Sewer Utilities</t>
  </si>
  <si>
    <t>Ravin Cables</t>
  </si>
  <si>
    <t>Tano Capital</t>
  </si>
  <si>
    <t>RBL Bank Ltd</t>
  </si>
  <si>
    <t>Redington India Limited</t>
  </si>
  <si>
    <t>Electrical, Plumbing, and Hardware Distributors, Electronic Components &amp; Semiconductor Wholesalers, IT, IT Infrastructure, Logistics, Warehouses</t>
  </si>
  <si>
    <t>Investcorp</t>
  </si>
  <si>
    <t>Religare Enterprises</t>
  </si>
  <si>
    <t>ReNew Wind Power Pvt. Ltd.</t>
  </si>
  <si>
    <t>Energy, Solar Power, Wind Power</t>
  </si>
  <si>
    <t>Repco Home Finance</t>
  </si>
  <si>
    <t>Creador Management Company</t>
  </si>
  <si>
    <t>RFCL Limited</t>
  </si>
  <si>
    <t>Rico Auto Industries Limited</t>
  </si>
  <si>
    <t>Bessemer Venture Partners, Morgan Stanley, New Vernon Capital</t>
  </si>
  <si>
    <t>Engineering, Industrial, Manufacturing</t>
  </si>
  <si>
    <t>S Tel Limited</t>
  </si>
  <si>
    <t>Batelco, Millennium Private Equity</t>
  </si>
  <si>
    <t>Telecom Media</t>
  </si>
  <si>
    <t>S. H. Kelkar &amp; Co. Pvt. Ltd.</t>
  </si>
  <si>
    <t>Chemicals, Consumer Products</t>
  </si>
  <si>
    <t>Sah Petroleums</t>
  </si>
  <si>
    <t>Petroleum Refining, Petroleum Wholesale Distribution</t>
  </si>
  <si>
    <t>Sahyadri Hospitals Limited</t>
  </si>
  <si>
    <t>Sangam Group</t>
  </si>
  <si>
    <t>Sanghvi Movers Limited</t>
  </si>
  <si>
    <t>Commercial Vehicles, Construction, Industrial</t>
  </si>
  <si>
    <t>Sarla Holdings Private Limited</t>
  </si>
  <si>
    <t>Education and Training Services, Schools</t>
  </si>
  <si>
    <t>Sayaji Hotels Limited</t>
  </si>
  <si>
    <t>Hotels, Restaurants</t>
  </si>
  <si>
    <t>Security and Intelligence Services (India)</t>
  </si>
  <si>
    <t>Business Services, Defence, IT Security, Technology</t>
  </si>
  <si>
    <t>Servion Global Solutions</t>
  </si>
  <si>
    <t>Basil Partners</t>
  </si>
  <si>
    <t>Sales &amp; Marketing Software</t>
  </si>
  <si>
    <t>Setco Automotive</t>
  </si>
  <si>
    <t>Automobile and Parts Manufacturing, Machine Tool Manufacture</t>
  </si>
  <si>
    <t>SFO Technologies Private Limited</t>
  </si>
  <si>
    <t>Electronics, Hardware, IT, Software, Technology</t>
  </si>
  <si>
    <t>Shaily Engineering Plastics Limited</t>
  </si>
  <si>
    <t>Engineering, Plastic and Rubber Manufacturing</t>
  </si>
  <si>
    <t>Shalivahana Green Energy</t>
  </si>
  <si>
    <t>Axis Private Equity, IL&amp;FS Investment Managers</t>
  </si>
  <si>
    <t>Hydro Power, Wind Power</t>
  </si>
  <si>
    <t>ShareKhan</t>
  </si>
  <si>
    <t>Citi Venture Capital International, IDFC</t>
  </si>
  <si>
    <t>Consumer Finance, Securities Brokers</t>
  </si>
  <si>
    <t>Shilpa Medicare Ltd</t>
  </si>
  <si>
    <t>Shree Cements</t>
  </si>
  <si>
    <t>Cement, Manufacturing</t>
  </si>
  <si>
    <t>Shree Ganesh Jewellery House Ltd.</t>
  </si>
  <si>
    <t>GCM Grosvenor Private Markets</t>
  </si>
  <si>
    <t>Clothing Stores, Consumer Services, Department Stores, Perfumes, Cosmetics &amp; Toiletries</t>
  </si>
  <si>
    <t>Shriram Capital</t>
  </si>
  <si>
    <t>TPG</t>
  </si>
  <si>
    <t>Shriram City Union Finance Limited</t>
  </si>
  <si>
    <t>Bank of America Merrill Lynch, Cambridge Place Investment Manager, ChrysCapital</t>
  </si>
  <si>
    <t>Norwest Venture Partners</t>
  </si>
  <si>
    <t>Bessemer Venture Partners</t>
  </si>
  <si>
    <t>Shriram Transport Finance Company</t>
  </si>
  <si>
    <t>Shriram Holdings Madras, TPG</t>
  </si>
  <si>
    <t>Sical Logistics</t>
  </si>
  <si>
    <t>Industrial, Logistics, Shipping</t>
  </si>
  <si>
    <t>Sintex Industries</t>
  </si>
  <si>
    <t>Consumer Products, Industrial, Plastic and Rubber Manufacturing</t>
  </si>
  <si>
    <t>Sky Gourmet</t>
  </si>
  <si>
    <t>SML Isuzu</t>
  </si>
  <si>
    <t>Actis, CDC Group</t>
  </si>
  <si>
    <t>Automobile and Parts Manufacturing, Commercial Vehicles</t>
  </si>
  <si>
    <t>Solar Industries India</t>
  </si>
  <si>
    <t>Oman India Joint Investment Fund Management Company</t>
  </si>
  <si>
    <t>Armaments, Manufacturing, Mining</t>
  </si>
  <si>
    <t>South Indian Bank Ltd</t>
  </si>
  <si>
    <t>Speciality Restaurants Limited</t>
  </si>
  <si>
    <t>SpiceJet</t>
  </si>
  <si>
    <t>WL Ross &amp; Co</t>
  </si>
  <si>
    <t>Airlines and Air Travel</t>
  </si>
  <si>
    <t>Spykar</t>
  </si>
  <si>
    <t>Clothes Manufacturing, Clothing Stores, Consumer Products</t>
  </si>
  <si>
    <t>Staragri Warehousing and Collateral Management Ltd</t>
  </si>
  <si>
    <t>Agribusiness, Agriculture Technologies, Farm Support Services</t>
  </si>
  <si>
    <t>Sterling Holiday Resorts (India) Limited</t>
  </si>
  <si>
    <t>Travel &amp; Tourism</t>
  </si>
  <si>
    <t>Sula Wines</t>
  </si>
  <si>
    <t>Alcohol Distributors, Alcohol Production, Beverage Manufacture and Bottling</t>
  </si>
  <si>
    <t>Global Emerging Markets</t>
  </si>
  <si>
    <t>Super Religare Laboratories Ltd.</t>
  </si>
  <si>
    <t>Sabre Capital</t>
  </si>
  <si>
    <t>Sutures India Private Limited</t>
  </si>
  <si>
    <t>Advanced Medical Equipment, Medical Equipment Distributors</t>
  </si>
  <si>
    <t>CX Partners</t>
  </si>
  <si>
    <t>Swaraj Mazda</t>
  </si>
  <si>
    <t>Commercial Vehicles, Manufacturing</t>
  </si>
  <si>
    <t>Symbiotec Pharmalab Limited</t>
  </si>
  <si>
    <t>Darby Private Equity</t>
  </si>
  <si>
    <t>Syngene International</t>
  </si>
  <si>
    <t>Medical Technologies</t>
  </si>
  <si>
    <t>Medical Research, Pharmaceuticals</t>
  </si>
  <si>
    <t>TeamLease Services</t>
  </si>
  <si>
    <t>Gaja Capital Partners, ICICI Venture Funds Management</t>
  </si>
  <si>
    <t>BPO Services, Business Services</t>
  </si>
  <si>
    <t>Technology Frontiers</t>
  </si>
  <si>
    <t>Digital Media</t>
  </si>
  <si>
    <t>Tecpro Systems Limited</t>
  </si>
  <si>
    <t>Avigo Capital Partners, Credit Suisse, ROC Partners</t>
  </si>
  <si>
    <t>Thomas Cook India</t>
  </si>
  <si>
    <t>Fairbridge</t>
  </si>
  <si>
    <t>Financial Services, Travel &amp; Tourism</t>
  </si>
  <si>
    <t>Thyrocare Technologies Limited</t>
  </si>
  <si>
    <t>Biomedical, Healthcare, Medical Diagnostics, Pharmaceuticals</t>
  </si>
  <si>
    <t>Tirumala Milk Products</t>
  </si>
  <si>
    <t>Dairy Products</t>
  </si>
  <si>
    <t>Titagarh Wagons Ltd.</t>
  </si>
  <si>
    <t>Infrastructure, Machine Tool Manufacture</t>
  </si>
  <si>
    <t>Torrent Pharmaceuticals</t>
  </si>
  <si>
    <t>Pharmaceutical Development</t>
  </si>
  <si>
    <t>Transpole Logistics Private Limited</t>
  </si>
  <si>
    <t>Trimax</t>
  </si>
  <si>
    <t>IT Infrastructure</t>
  </si>
  <si>
    <t>IT, IT Infrastructure</t>
  </si>
  <si>
    <t>TTK Prestige Limited</t>
  </si>
  <si>
    <t>Cartica Capital</t>
  </si>
  <si>
    <t>TVS Logistics Services</t>
  </si>
  <si>
    <t>UFO Moviez Pvt Ltd</t>
  </si>
  <si>
    <t>3i</t>
  </si>
  <si>
    <t>Cinemas, Consumer Services</t>
  </si>
  <si>
    <t>Unibic Biscuits India Pvt Ltd</t>
  </si>
  <si>
    <t>Tanarra Capital</t>
  </si>
  <si>
    <t>Bakery Products, Dairy Products</t>
  </si>
  <si>
    <t>Unimark Remedies</t>
  </si>
  <si>
    <t>Medical Diagnostics</t>
  </si>
  <si>
    <t>UTI Bank</t>
  </si>
  <si>
    <t>2003</t>
  </si>
  <si>
    <t>V Mart Retail</t>
  </si>
  <si>
    <t>Aditya Birla Capital Advisors</t>
  </si>
  <si>
    <t>Vaibhav Gems</t>
  </si>
  <si>
    <t>Vardhman Textiles Ltd</t>
  </si>
  <si>
    <t>Vijai Electricals</t>
  </si>
  <si>
    <t>Electric Power Generation</t>
  </si>
  <si>
    <t>Vikram Hospital Private Limited</t>
  </si>
  <si>
    <t>Vinati Organics</t>
  </si>
  <si>
    <t>Chemicals, Specialty Pharmaceuticals</t>
  </si>
  <si>
    <t>Viom Networks</t>
  </si>
  <si>
    <t>GIC, IDFC Alternatives</t>
  </si>
  <si>
    <t>Construction, Telecoms Towers &amp; Infrastructure</t>
  </si>
  <si>
    <t>Virgo Engineers</t>
  </si>
  <si>
    <t>Vishwa Infrastructures &amp; Services Pvt. Ltd.</t>
  </si>
  <si>
    <t>Axis Private Equity</t>
  </si>
  <si>
    <t>Vivimed Labs Ltd.</t>
  </si>
  <si>
    <t>GoldPoint Partners, Kitara Capital</t>
  </si>
  <si>
    <t>Chemicals, Personal Care Products Manufacturing, Pharmaceuticals</t>
  </si>
  <si>
    <t>VLCC Healthcare Ltd</t>
  </si>
  <si>
    <t>Consumer Services</t>
  </si>
  <si>
    <t>Consumer Services, Health &amp; Wellbeing Centres</t>
  </si>
  <si>
    <t>Voltamp Transformers Limited</t>
  </si>
  <si>
    <t>Energy</t>
  </si>
  <si>
    <t>Electric Energy Distribution, Electric Power Generation, Electronic Coils &amp; Transformers</t>
  </si>
  <si>
    <t>VRL Logistics Ltd</t>
  </si>
  <si>
    <t>Logistics, Trucks and Lorries</t>
  </si>
  <si>
    <t>Welspun Group</t>
  </si>
  <si>
    <t>Welspun Gujarat Stahl Rohren</t>
  </si>
  <si>
    <t>Manufacturing, Oil &amp; Gas</t>
  </si>
  <si>
    <t>WNS Global Services</t>
  </si>
  <si>
    <t>BPO Services</t>
  </si>
  <si>
    <t>Wonderla Holidays</t>
  </si>
  <si>
    <t>Aditya Birla Capital Advisors, HDFC, TVS Capital Funds</t>
  </si>
  <si>
    <t>Xcel Telecom</t>
  </si>
  <si>
    <t>Q Investments</t>
  </si>
  <si>
    <t>Telecom Media, Telecoms</t>
  </si>
  <si>
    <t>Zensar Technologies, Inc.</t>
  </si>
  <si>
    <t>Electra Partners Asia</t>
  </si>
  <si>
    <t>BPO Services, Connectivity Software, Content Management Software, e-Commerce, Offshore IT Services/IT Outsourcing, Systems Management Software</t>
  </si>
  <si>
    <t>Étiquettes de lignes</t>
  </si>
  <si>
    <t>Total général</t>
  </si>
  <si>
    <t>Nombre de BuyoutID</t>
  </si>
  <si>
    <t>Deals exited</t>
  </si>
  <si>
    <t>years</t>
  </si>
  <si>
    <t>average years</t>
  </si>
  <si>
    <t>&lt; 4 years</t>
  </si>
  <si>
    <t>4 - 6 years</t>
  </si>
  <si>
    <t>7 - 9 years</t>
  </si>
  <si>
    <t xml:space="preserve">US </t>
  </si>
  <si>
    <t>EU</t>
  </si>
  <si>
    <t>Asia</t>
  </si>
  <si>
    <t xml:space="preserve">Greater China </t>
  </si>
  <si>
    <t xml:space="preserve"> Investments made</t>
  </si>
  <si>
    <t>1H2012</t>
  </si>
  <si>
    <t>No deals</t>
  </si>
  <si>
    <t>Value ($m)</t>
  </si>
  <si>
    <t>Greater China</t>
  </si>
  <si>
    <t>Buyouts as a % of PE</t>
  </si>
  <si>
    <t>Value</t>
  </si>
  <si>
    <t>RMB Funds</t>
  </si>
  <si>
    <t>RMB</t>
  </si>
  <si>
    <t>Non-RMB</t>
  </si>
  <si>
    <t>Price AVCJ</t>
  </si>
  <si>
    <t>Total Funds raised by countries (2006-2016)</t>
  </si>
  <si>
    <t>Japan</t>
  </si>
  <si>
    <t>India</t>
  </si>
  <si>
    <t>South Korea</t>
  </si>
  <si>
    <t xml:space="preserve">Singapore </t>
  </si>
  <si>
    <t>Australia</t>
  </si>
  <si>
    <t>Others</t>
  </si>
  <si>
    <t>New PE funds in China by denomination</t>
  </si>
  <si>
    <t>RMB funds</t>
  </si>
  <si>
    <t>USD funds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</si>
  <si>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</si>
  <si>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</si>
  <si>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</si>
  <si>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</si>
  <si>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</si>
  <si>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</si>
  <si>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</si>
  <si>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</si>
  <si>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</si>
  <si>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</si>
  <si>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</si>
  <si>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</si>
  <si>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</si>
  <si>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</si>
  <si>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</si>
  <si>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</si>
  <si>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</si>
  <si>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</si>
  <si>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</si>
  <si>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</si>
  <si>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</si>
  <si>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</si>
  <si>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</si>
  <si>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</si>
  <si>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</si>
  <si>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</si>
  <si>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2002</t>
  </si>
  <si>
    <t>2004</t>
  </si>
  <si>
    <t>China</t>
  </si>
  <si>
    <t xml:space="preserve">Preqin </t>
  </si>
  <si>
    <t>Fundraising In Greater China</t>
  </si>
  <si>
    <t>Number</t>
  </si>
  <si>
    <t>Website</t>
  </si>
  <si>
    <t>Deal Size (mn)</t>
  </si>
  <si>
    <t>Deal Size (EUR mn)</t>
  </si>
  <si>
    <t>Exit Value (mn)</t>
  </si>
  <si>
    <t>Exit Value (EUR mn)</t>
  </si>
  <si>
    <t>Acquiror (Exit)</t>
  </si>
  <si>
    <t>State</t>
  </si>
  <si>
    <t>Location</t>
  </si>
  <si>
    <t>Region</t>
  </si>
  <si>
    <t>Exit Multiple</t>
  </si>
  <si>
    <t>Exit IRR</t>
  </si>
  <si>
    <t>Lead Partners</t>
  </si>
  <si>
    <t>Board Representatives</t>
  </si>
  <si>
    <t>3SBio Inc.</t>
  </si>
  <si>
    <t>www.3sbio.com</t>
  </si>
  <si>
    <t>Public To Private</t>
  </si>
  <si>
    <t>370.00 USD</t>
  </si>
  <si>
    <t>CITIC Private Equity Funds Management</t>
  </si>
  <si>
    <t>5510.00 HKD</t>
  </si>
  <si>
    <t>51JIA Holdings</t>
  </si>
  <si>
    <t>Phillimore</t>
  </si>
  <si>
    <t>Internet, Media</t>
  </si>
  <si>
    <t>AAG Energy Limited</t>
  </si>
  <si>
    <t>www.asianamericangas.com</t>
  </si>
  <si>
    <t>88.88 USD</t>
  </si>
  <si>
    <t>Baring Private Equity Asia, Chengwei Capital</t>
  </si>
  <si>
    <t>2284.20 HKD</t>
  </si>
  <si>
    <t>Jean Eric Salata</t>
  </si>
  <si>
    <t>AirTAC Automatic Industrial Company</t>
  </si>
  <si>
    <t>www.airtacworld.com</t>
  </si>
  <si>
    <t>Recapitalisation</t>
  </si>
  <si>
    <t>12.00 USD</t>
  </si>
  <si>
    <t>1890.00 TWD</t>
  </si>
  <si>
    <t>Distribution, Industrial, Machine Tool Manufacture</t>
  </si>
  <si>
    <t>Gordon Shaw, Jean Eric Salata</t>
  </si>
  <si>
    <t>Gordon Shaw</t>
  </si>
  <si>
    <t>2360.00 TWD</t>
  </si>
  <si>
    <t>Aiyingshi</t>
  </si>
  <si>
    <t>www.aiyingshi.com</t>
  </si>
  <si>
    <t>5.20 USD</t>
  </si>
  <si>
    <t>China New Enterprise Investment</t>
  </si>
  <si>
    <t>Partners Group</t>
  </si>
  <si>
    <t>Clothing Stores, e-Commerce, Toy &amp; Hobby Stores</t>
  </si>
  <si>
    <t>Alchip Technologies Inc.</t>
  </si>
  <si>
    <t>www.alchip.com</t>
  </si>
  <si>
    <t>15.60 USD</t>
  </si>
  <si>
    <t>Daiwa Quantum Capital, InveStar Capital, Smac Partners, Softbank Capital</t>
  </si>
  <si>
    <t>Electronic Components &amp; Semiconductor Wholesalers, Manufacturing, Technology</t>
  </si>
  <si>
    <t>Taiwan</t>
  </si>
  <si>
    <t>Allyes Online Media Holdings</t>
  </si>
  <si>
    <t>www.allyes.com</t>
  </si>
  <si>
    <t>124.00 USD</t>
  </si>
  <si>
    <t>Silver Lake</t>
  </si>
  <si>
    <t>130.00 USD</t>
  </si>
  <si>
    <t>Digital Media, eMarketing, Media</t>
  </si>
  <si>
    <t>Eric Chen</t>
  </si>
  <si>
    <t>60.00 USD</t>
  </si>
  <si>
    <t>Ambow Education Group</t>
  </si>
  <si>
    <t>www.ambow.com</t>
  </si>
  <si>
    <t>48.20 USD</t>
  </si>
  <si>
    <t>Restructuring</t>
  </si>
  <si>
    <t>Education &amp; Training Website, Education and Training Services, Schools</t>
  </si>
  <si>
    <t>Write Off</t>
  </si>
  <si>
    <t>AMTD Financial Planning</t>
  </si>
  <si>
    <t>www.amtd.com.hk</t>
  </si>
  <si>
    <t>Morgan Stanley Private Equity Asia</t>
  </si>
  <si>
    <t>China Minsheng Investment Group, L.R. Capital Group</t>
  </si>
  <si>
    <t>Hong Kong</t>
  </si>
  <si>
    <t>Anhui Jinhe Industrial Co., Ltd</t>
  </si>
  <si>
    <t>www.jinheshiye.com</t>
  </si>
  <si>
    <t>123.50 CNY</t>
  </si>
  <si>
    <t>Ping An Caizhi Investment Management, Principle Capital</t>
  </si>
  <si>
    <t>720.25 CNY</t>
  </si>
  <si>
    <t>Anhui Shengyun Environment-Protection Group Co., Ltd.</t>
  </si>
  <si>
    <t>www.300090.com.cn</t>
  </si>
  <si>
    <t>39.00 CNY</t>
  </si>
  <si>
    <t>Efficiency Infrastructure, Emissions Control, Waste Management</t>
  </si>
  <si>
    <t>111.42 CNY</t>
  </si>
  <si>
    <t>78.90 CNY</t>
  </si>
  <si>
    <t>Anhui Yingliu</t>
  </si>
  <si>
    <t>www.yingliugroup.com</t>
  </si>
  <si>
    <t>17.90 USD</t>
  </si>
  <si>
    <t>CDH Investments, Everbright Private Equity</t>
  </si>
  <si>
    <t>662.40 CNY</t>
  </si>
  <si>
    <t>Steel &amp; Metal Manufacturing</t>
  </si>
  <si>
    <t>Anhui Yuan He Tang Pharmaceutical Co., Ltd</t>
  </si>
  <si>
    <t>www.ahyht.cn</t>
  </si>
  <si>
    <t>66.00 CNY</t>
  </si>
  <si>
    <t>China Galaxy Investment Management, Yuexiu Industrial Investment Funds Management</t>
  </si>
  <si>
    <t>Anshan Heavy Duty Mining  Machinery Co., Ltd</t>
  </si>
  <si>
    <t>www.aszkjqc.com</t>
  </si>
  <si>
    <t>31.92 CNY</t>
  </si>
  <si>
    <t>Haitong-Fortis Private Equity Fund Management</t>
  </si>
  <si>
    <t>425.00 CNY</t>
  </si>
  <si>
    <t>Industrial Machinery Manufacturing, Machine Tool Manufacture</t>
  </si>
  <si>
    <t>Asia Netcom</t>
  </si>
  <si>
    <t>www.asianetcom.com</t>
  </si>
  <si>
    <t>402.00 USD</t>
  </si>
  <si>
    <t>Ashmore Investment Management, Clearwater Capital Partners, Spinnaker Capital</t>
  </si>
  <si>
    <t>Pacnet</t>
  </si>
  <si>
    <t>Asia Pacific Medical Group</t>
  </si>
  <si>
    <t>www.apmg.com.cn</t>
  </si>
  <si>
    <t>150.00 USD</t>
  </si>
  <si>
    <t>Bain Capital</t>
  </si>
  <si>
    <t>9.50 SGD</t>
  </si>
  <si>
    <t>China Medical International Group</t>
  </si>
  <si>
    <t>Elective/Aesthetic Medicine, Hospitals, Medical Technologies, Oncology/Cancer Treatment, Surgical Centres</t>
  </si>
  <si>
    <t>Jonathan Jia Zhu, Lihong Wang</t>
  </si>
  <si>
    <t>ASIMCO Technologies</t>
  </si>
  <si>
    <t>www.asimco.com</t>
  </si>
  <si>
    <t>616.00 CNY</t>
  </si>
  <si>
    <t>Brembo</t>
  </si>
  <si>
    <t>Distribution, Industrial, Manufacturing, Technology</t>
  </si>
  <si>
    <t>Jonathan Jia Zhu</t>
  </si>
  <si>
    <t>Cyprium Partners</t>
  </si>
  <si>
    <t>Leland Lewis</t>
  </si>
  <si>
    <t>Autohome Assistance</t>
  </si>
  <si>
    <t>www.autohome.com.cn</t>
  </si>
  <si>
    <t>Orchid Asia Group</t>
  </si>
  <si>
    <t>133.00 USD</t>
  </si>
  <si>
    <t>Automobile Repair, Insurance, Search Engines, Web Applications</t>
  </si>
  <si>
    <t>Gabriel Li</t>
  </si>
  <si>
    <t>Babela Restaurant Management</t>
  </si>
  <si>
    <t>www.4007787878.com/</t>
  </si>
  <si>
    <t>40.00 USD</t>
  </si>
  <si>
    <t>Unitas Capital</t>
  </si>
  <si>
    <t>Baicaowei</t>
  </si>
  <si>
    <t>31.80 CNY</t>
  </si>
  <si>
    <t>960.00 CNY</t>
  </si>
  <si>
    <t>Henan Haoxiangni Jujube Developing</t>
  </si>
  <si>
    <t>e-Commerce, Snack Foods</t>
  </si>
  <si>
    <t>Bank of Qingdao</t>
  </si>
  <si>
    <t>www.qdccb.com</t>
  </si>
  <si>
    <t xml:space="preserve">IMI Fondi Chiusi, Rothschild Proprietary Investments </t>
  </si>
  <si>
    <t>607.00 USD</t>
  </si>
  <si>
    <t>Baoxin Auto Group Ltd</t>
  </si>
  <si>
    <t>www.klbaoxin.com</t>
  </si>
  <si>
    <t>Crescent Point Group</t>
  </si>
  <si>
    <t>3200.00 HKD</t>
  </si>
  <si>
    <t>Automobile Dealerships</t>
  </si>
  <si>
    <t>BBMG Corporation</t>
  </si>
  <si>
    <t>www.bbmg.com.cn</t>
  </si>
  <si>
    <t>346.00 CNY</t>
  </si>
  <si>
    <t>New Horizon Capital</t>
  </si>
  <si>
    <t>Cement, Construction, Manufacturing</t>
  </si>
  <si>
    <t>Befar Group Co., Ltd</t>
  </si>
  <si>
    <t>www.befar.com</t>
  </si>
  <si>
    <t>150.00 CNY</t>
  </si>
  <si>
    <t>Principle Capital</t>
  </si>
  <si>
    <t>2090.00 CNY</t>
  </si>
  <si>
    <t>Beijing Digital Telecom Co., Ltd.</t>
  </si>
  <si>
    <t>194.00 CNY</t>
  </si>
  <si>
    <t>3i, CDH Investments</t>
  </si>
  <si>
    <t>796.60 HKD</t>
  </si>
  <si>
    <t>Communications</t>
  </si>
  <si>
    <t>Communications, Mobile Applications, Telecoms Equipment</t>
  </si>
  <si>
    <t>365.65 HKD</t>
  </si>
  <si>
    <t>270.01 HKD</t>
  </si>
  <si>
    <t>Digital China Holdings Limited</t>
  </si>
  <si>
    <t>Beijing GeoEnviron Engineering &amp; Technology Inc</t>
  </si>
  <si>
    <t>www.bgechina.cn</t>
  </si>
  <si>
    <t>90.33 CNY</t>
  </si>
  <si>
    <t>Fortune United Partners, Legend Capital</t>
  </si>
  <si>
    <t>736.50 CNY</t>
  </si>
  <si>
    <t>Clean Technology, Environmental Services</t>
  </si>
  <si>
    <t>Beijing Haohua Energy Resource</t>
  </si>
  <si>
    <t>www.bjhhny.com</t>
  </si>
  <si>
    <t>151.20 CNY</t>
  </si>
  <si>
    <t>Goldstone Investment</t>
  </si>
  <si>
    <t>Mining</t>
  </si>
  <si>
    <t>Coal &amp; Lignite Mining</t>
  </si>
  <si>
    <t>Beijing Leader &amp; Harvest Electric Technologies Co. Ltd.</t>
  </si>
  <si>
    <t>www.ld-harvest.com</t>
  </si>
  <si>
    <t>200.00 USD</t>
  </si>
  <si>
    <t>Affinity Equity Partners, Unitas Capital</t>
  </si>
  <si>
    <t>650.00 USD</t>
  </si>
  <si>
    <t>Schneider Electric</t>
  </si>
  <si>
    <t>Beijing Shouhang Resources Saving Co., Ltd</t>
  </si>
  <si>
    <t>www.sh-ihw.com</t>
  </si>
  <si>
    <t>138.72 CNY</t>
  </si>
  <si>
    <t>Goldstone Investment, Sequoia Capital</t>
  </si>
  <si>
    <t>1029.00 CNY</t>
  </si>
  <si>
    <t>Beijing Shuoren Times Technology Co., Ltd</t>
  </si>
  <si>
    <t>www.shuoren.com</t>
  </si>
  <si>
    <t>5.00 CNY</t>
  </si>
  <si>
    <t>Eastern Link Capital</t>
  </si>
  <si>
    <t>0.19 CNY</t>
  </si>
  <si>
    <t>Consumer Services, Software, Technology</t>
  </si>
  <si>
    <t>Beijing Transtrue Technology Inc.</t>
  </si>
  <si>
    <t>www.bjzst.cn</t>
  </si>
  <si>
    <t>18.60 CNY</t>
  </si>
  <si>
    <t>Digital Media, Information Services, Software</t>
  </si>
  <si>
    <t>Beijing Ultrapower Software Co., Ltd</t>
  </si>
  <si>
    <t>www.ultrapower.com.cn</t>
  </si>
  <si>
    <t>63.36 CNY</t>
  </si>
  <si>
    <t>Beijing Huijin Lifang, Goldstone Investment</t>
  </si>
  <si>
    <t>1832.80 CNY</t>
  </si>
  <si>
    <t>Communications, IT</t>
  </si>
  <si>
    <t>Beijing UTour International Travel Service Co., Ltd.</t>
  </si>
  <si>
    <t>www.utourworld.com</t>
  </si>
  <si>
    <t>28.00 CNY</t>
  </si>
  <si>
    <t>JD Capital</t>
  </si>
  <si>
    <t>337.00 CNY</t>
  </si>
  <si>
    <t>Beijing Wondersoft Technology</t>
  </si>
  <si>
    <t>www.wonder-soft.cn</t>
  </si>
  <si>
    <t>10.00 CNY</t>
  </si>
  <si>
    <t>Reiter Capital</t>
  </si>
  <si>
    <t>Belle International Holdings Limited</t>
  </si>
  <si>
    <t>www.belleintl.com</t>
  </si>
  <si>
    <t>23.66 HKD</t>
  </si>
  <si>
    <t>CDH Investments, Morgan Stanley Private Equity Asia</t>
  </si>
  <si>
    <t>Footwear Manufacture, Wholesale, and Retail</t>
  </si>
  <si>
    <t>Yu Gao</t>
  </si>
  <si>
    <t>BeyondSoft Corporation</t>
  </si>
  <si>
    <t>www.beyondsoft.com</t>
  </si>
  <si>
    <t>China Soft Capital, Cowin Capital, Envision Capital, SBI &amp; TH Venture Capital</t>
  </si>
  <si>
    <t>550.00 CNY</t>
  </si>
  <si>
    <t>BPO Services, Education &amp; Training Website, IT, Offshore IT Services/IT Outsourcing</t>
  </si>
  <si>
    <t>63.30 CNY</t>
  </si>
  <si>
    <t>Birdland</t>
  </si>
  <si>
    <t>BizConf Telecom Co., Ltd</t>
  </si>
  <si>
    <t>www.bizconf.cn</t>
  </si>
  <si>
    <t>29.52 CNY</t>
  </si>
  <si>
    <t>Divine Capital, Industrial Innovation Capital Management</t>
  </si>
  <si>
    <t>174.60 CNY</t>
  </si>
  <si>
    <t>Communications, Conferencing Software</t>
  </si>
  <si>
    <t>Blue Horizon</t>
  </si>
  <si>
    <t>www.bhghotels.com.cn</t>
  </si>
  <si>
    <t>Prax Capital</t>
  </si>
  <si>
    <t>Elevation Brands, LLC</t>
  </si>
  <si>
    <t>Bohai Ferry</t>
  </si>
  <si>
    <t>www.bohailundu.cn</t>
  </si>
  <si>
    <t>375.87 CNY</t>
  </si>
  <si>
    <t>1111.00 CNY</t>
  </si>
  <si>
    <t>231.60 CNY</t>
  </si>
  <si>
    <t>211.60 CNY</t>
  </si>
  <si>
    <t>213.70 CNY</t>
  </si>
  <si>
    <t>251.80 CNY</t>
  </si>
  <si>
    <t>Bosideng International Holdings Limited</t>
  </si>
  <si>
    <t>www.bosideng.com</t>
  </si>
  <si>
    <t>240.00 HKD</t>
  </si>
  <si>
    <t>IDG Capital</t>
  </si>
  <si>
    <t>260.00 HKD</t>
  </si>
  <si>
    <t>Clothing Stores</t>
  </si>
  <si>
    <t>Quan Zhou</t>
  </si>
  <si>
    <t>70.00 USD</t>
  </si>
  <si>
    <t>HPEF Capital Partners</t>
  </si>
  <si>
    <t>6527.00 HKD</t>
  </si>
  <si>
    <t>William Shen</t>
  </si>
  <si>
    <t>Boston Plastics (Shanghai) Pte. Ltd.</t>
  </si>
  <si>
    <t>www.boston-plastics.com</t>
  </si>
  <si>
    <t>Baird Capital Partners Asia</t>
  </si>
  <si>
    <t>US Farathane Corporation</t>
  </si>
  <si>
    <t>Plastic and Rubber Manufacturing</t>
  </si>
  <si>
    <t>Huaming Gu</t>
  </si>
  <si>
    <t>Bros Eastern</t>
  </si>
  <si>
    <t>www.bros.com.hk</t>
  </si>
  <si>
    <t>420.00 CNY</t>
  </si>
  <si>
    <t>CITIC Private Equity Funds Management, Goldstone Investment</t>
  </si>
  <si>
    <t>2040.00 CNY</t>
  </si>
  <si>
    <t>Chemicals, Textiles</t>
  </si>
  <si>
    <t>C&amp;O Pharmaceutical Technology</t>
  </si>
  <si>
    <t>www.changao.com</t>
  </si>
  <si>
    <t>78.05 HKD</t>
  </si>
  <si>
    <t>CMIA Capital Partners</t>
  </si>
  <si>
    <t>219.00 SGD</t>
  </si>
  <si>
    <t>Shionogi Pharmaceutical, Sumitomo Corporation</t>
  </si>
  <si>
    <t>Camel Group</t>
  </si>
  <si>
    <t>www.chinacamel.com</t>
  </si>
  <si>
    <t>10.08 CNY</t>
  </si>
  <si>
    <t>Green Pine Capital Partners</t>
  </si>
  <si>
    <t>1543.00 CNY</t>
  </si>
  <si>
    <t>Batteries</t>
  </si>
  <si>
    <t>Camelot Information Systems</t>
  </si>
  <si>
    <t>www.camelotchina.com</t>
  </si>
  <si>
    <t>20.00 USD</t>
  </si>
  <si>
    <t>147.00 USD</t>
  </si>
  <si>
    <t>Accounting/Finance Software, Application Integration Software, Consulting Services, Consumer Finance, HR &amp; Workforce Software, IT</t>
  </si>
  <si>
    <t>Casda Biomaterials</t>
  </si>
  <si>
    <t>www.casdabm.com</t>
  </si>
  <si>
    <t>Arkema</t>
  </si>
  <si>
    <t>Centron Telecom International Holding Ltd</t>
  </si>
  <si>
    <t>www.centron.com.cn</t>
  </si>
  <si>
    <t>11.00 USD</t>
  </si>
  <si>
    <t>Cathay Capital Group</t>
  </si>
  <si>
    <t>576.00 HKD</t>
  </si>
  <si>
    <t>Wireless Telecoms Services &amp; Equipment</t>
  </si>
  <si>
    <t>Changhsa Weizhong Chemical Machinery</t>
  </si>
  <si>
    <t>www.changshawz.com</t>
  </si>
  <si>
    <t>Tiantu Capital</t>
  </si>
  <si>
    <t>Changsha Kaiyuan Instruments Co., Ltd</t>
  </si>
  <si>
    <t>www.chs5e.com</t>
  </si>
  <si>
    <t>60.00 CNY</t>
  </si>
  <si>
    <t>Costone Venture Capital, Fortune Venture Capital, Raystone Capital</t>
  </si>
  <si>
    <t>405.00 CNY</t>
  </si>
  <si>
    <t>Coal &amp; Lignite Mining, Manufacturing</t>
  </si>
  <si>
    <t>Changtian Plastic &amp; Chemical Limited</t>
  </si>
  <si>
    <t>www.changtian.com.sg</t>
  </si>
  <si>
    <t>25.00 SGD</t>
  </si>
  <si>
    <t>Centurion Investment Management</t>
  </si>
  <si>
    <t>101.00 SGD</t>
  </si>
  <si>
    <t>Adhesives &amp; Sealants, Plastic and Rubber Manufacturing</t>
  </si>
  <si>
    <t>Changzhou Xingang Thermal Power</t>
  </si>
  <si>
    <t>7.49 CNY</t>
  </si>
  <si>
    <t>Haitong Innovation Capital Management</t>
  </si>
  <si>
    <t>Zhejiang Fuchunjiang Hydropower Equipment</t>
  </si>
  <si>
    <t>Efficiency Infrastructure, Power Generation</t>
  </si>
  <si>
    <t>Charm Communications Incorporation</t>
  </si>
  <si>
    <t>www.charmgroup.cn</t>
  </si>
  <si>
    <t>74.20 USD</t>
  </si>
  <si>
    <t>Advertising</t>
  </si>
  <si>
    <t>Advertising, Television Broadcasting and Programming</t>
  </si>
  <si>
    <t>Peter Amour</t>
  </si>
  <si>
    <t>Chemspec International Limited</t>
  </si>
  <si>
    <t>www.chemspec.com.cn</t>
  </si>
  <si>
    <t>4.00 USD</t>
  </si>
  <si>
    <t>SEAVI Advent</t>
  </si>
  <si>
    <t>72.78 USD</t>
  </si>
  <si>
    <t>Engineering, Manufacturing</t>
  </si>
  <si>
    <t>Chengda Biotechnology</t>
  </si>
  <si>
    <t>www.cdbio.cn</t>
  </si>
  <si>
    <t>29.00 CNY</t>
  </si>
  <si>
    <t>New Alliance Capital</t>
  </si>
  <si>
    <t>Chengdu Kanghong Pharmaceutical Group Co., Ltd.</t>
  </si>
  <si>
    <t>www.cnkh.com</t>
  </si>
  <si>
    <t>326.09 CNY</t>
  </si>
  <si>
    <t>CDH Investments</t>
  </si>
  <si>
    <t>621.00 CNY</t>
  </si>
  <si>
    <t>Chery Automobile Co., Ltd.</t>
  </si>
  <si>
    <t>www.cheryglobal.com</t>
  </si>
  <si>
    <t>2900.00 CNY</t>
  </si>
  <si>
    <t>Bohai Industrial Investment Fund Management, CDH Investments, China Huarong Asset Management, China Science &amp; Merchants Capital Management, Huarong Rongde Asset Management</t>
  </si>
  <si>
    <t>465.00 CNY</t>
  </si>
  <si>
    <t>China Aoyuan Property Group Limited</t>
  </si>
  <si>
    <t>www.aoyuan.com.cn</t>
  </si>
  <si>
    <t>Real Estate</t>
  </si>
  <si>
    <t>Property</t>
  </si>
  <si>
    <t>China Auto Rental Holdings</t>
  </si>
  <si>
    <t>www.zuche.com</t>
  </si>
  <si>
    <t>341.00 USD</t>
  </si>
  <si>
    <t>Car Hire Services</t>
  </si>
  <si>
    <t>David Li, Lilian Zhu</t>
  </si>
  <si>
    <t>1200.00 CNY</t>
  </si>
  <si>
    <t>Legend Capital</t>
  </si>
  <si>
    <t>Hertz</t>
  </si>
  <si>
    <t>Linan Zhu</t>
  </si>
  <si>
    <t>468.00 USD</t>
  </si>
  <si>
    <t>1687.50 HKD</t>
  </si>
  <si>
    <t>Ucar</t>
  </si>
  <si>
    <t>China Biologic Products, Inc.</t>
  </si>
  <si>
    <t>www.chinabiologic.com</t>
  </si>
  <si>
    <t>10.01 USD</t>
  </si>
  <si>
    <t>241.50 USD</t>
  </si>
  <si>
    <t>BioPharmaceuticals, Pharmaceutical Development</t>
  </si>
  <si>
    <t>426.00 USD</t>
  </si>
  <si>
    <t>308.00 USD</t>
  </si>
  <si>
    <t>8.00 USD</t>
  </si>
  <si>
    <t>128.50 USD</t>
  </si>
  <si>
    <t>China Cinda Asset Management Co.</t>
  </si>
  <si>
    <t>www.cindamc.com</t>
  </si>
  <si>
    <t>CITIC Capital, Standard Chartered Bank, UBS</t>
  </si>
  <si>
    <t>Credit Collections and Services, Finance and Insurance Sector</t>
  </si>
  <si>
    <t>382.00 HKD</t>
  </si>
  <si>
    <t>1090.00 HKD</t>
  </si>
  <si>
    <t>China Cord Blood Corp</t>
  </si>
  <si>
    <t>www.chinacordbloodcorp.com</t>
  </si>
  <si>
    <t>Essex Woodlands</t>
  </si>
  <si>
    <t>Life Sciences</t>
  </si>
  <si>
    <t>Biomedical, Life Sciences</t>
  </si>
  <si>
    <t>China Create Financial Holdings</t>
  </si>
  <si>
    <t>www.cf88.com.cn</t>
  </si>
  <si>
    <t>20.00 CNY</t>
  </si>
  <si>
    <t>28.54 CNY</t>
  </si>
  <si>
    <t>China Dongxiang</t>
  </si>
  <si>
    <t>www.dxsport.com</t>
  </si>
  <si>
    <t>306.00 CNY</t>
  </si>
  <si>
    <t>5475.00 HKD</t>
  </si>
  <si>
    <t>Clothing Stores, Consumer Products, Distribution</t>
  </si>
  <si>
    <t>568.00 HKD</t>
  </si>
  <si>
    <t>China Fiber Optic Network System Group</t>
  </si>
  <si>
    <t>www.chinafiberoptic.com</t>
  </si>
  <si>
    <t>Fiber Optics, Telecoms Equipment</t>
  </si>
  <si>
    <t>China First Chemical Holdings Limited</t>
  </si>
  <si>
    <t>www.cfc2121.com</t>
  </si>
  <si>
    <t>China Renaissance Capital Investment</t>
  </si>
  <si>
    <t>540.00 HKD</t>
  </si>
  <si>
    <t>China Fishery Group</t>
  </si>
  <si>
    <t>www.chinafisherygroup.com</t>
  </si>
  <si>
    <t>191.00 USD</t>
  </si>
  <si>
    <t>Fishing &amp; Seafood</t>
  </si>
  <si>
    <t>Patrick Siewert</t>
  </si>
  <si>
    <t>China Flooring Holding Co., Ltd.</t>
  </si>
  <si>
    <t>100.00 USD</t>
  </si>
  <si>
    <t>IFC Asset Management Company, Morgan Stanley Private Equity Asia</t>
  </si>
  <si>
    <t>1100.35 HKD</t>
  </si>
  <si>
    <t>Furniture Manufacturing, Timber</t>
  </si>
  <si>
    <t>Homer Sun</t>
  </si>
  <si>
    <t>China Forestry Holdings Group</t>
  </si>
  <si>
    <t>www.chinaforestryholding.com</t>
  </si>
  <si>
    <t>85.00 USD</t>
  </si>
  <si>
    <t>Carlyle Group, Partners Group</t>
  </si>
  <si>
    <t>1550.00 HKD</t>
  </si>
  <si>
    <t>Timber</t>
  </si>
  <si>
    <t>China Grand Automotive Group</t>
  </si>
  <si>
    <t>www.chinagrandauto.com</t>
  </si>
  <si>
    <t>3000.00 CNY</t>
  </si>
  <si>
    <t>TPG, Xinjiang Guanghui Industry Investment (Group) Co.</t>
  </si>
  <si>
    <t>5400.00 HKD</t>
  </si>
  <si>
    <t>Haitong International Securities Group</t>
  </si>
  <si>
    <t>Automobile Dealerships, Consumer Services</t>
  </si>
  <si>
    <t>2400.00 CNY</t>
  </si>
  <si>
    <t>Beijing Grains Valley Venture Capital, DT Capital Partners, EBI Capital, Future Value Capital, Haitong Kaiyuan Investment, Jiangsu Winfast Investment Holding Group, NewMargin Ventures, Zheshang Venture Capital</t>
  </si>
  <si>
    <t>818.00 CNY</t>
  </si>
  <si>
    <t>1208.00 CNY</t>
  </si>
  <si>
    <t>140.00 CNY</t>
  </si>
  <si>
    <t>China Greenland Rundong Auto Group Limited</t>
  </si>
  <si>
    <t>www.rundongauto.cn</t>
  </si>
  <si>
    <t>961.10 HKD</t>
  </si>
  <si>
    <t>Greenland Holding Group</t>
  </si>
  <si>
    <t>592.60 HKD</t>
  </si>
  <si>
    <t>395.00 HKD</t>
  </si>
  <si>
    <t>China GrenTech</t>
  </si>
  <si>
    <t>www.powercn.com</t>
  </si>
  <si>
    <t>26.00 USD</t>
  </si>
  <si>
    <t>Actis, JAFCO Investment (Asia Pacific), Standard Chartered Private Equity</t>
  </si>
  <si>
    <t>31.50 USD</t>
  </si>
  <si>
    <t>Business Services, Technology, Wireless</t>
  </si>
  <si>
    <t>China High Precision Automation Group Limited</t>
  </si>
  <si>
    <t>www.chpag.net</t>
  </si>
  <si>
    <t>17.00 USD</t>
  </si>
  <si>
    <t>950.00 HKD</t>
  </si>
  <si>
    <t>Industrial Machinery Manufacturing</t>
  </si>
  <si>
    <t>China High Speed Transmission</t>
  </si>
  <si>
    <t>www.chste.com</t>
  </si>
  <si>
    <t>7.50 USD</t>
  </si>
  <si>
    <t>Templeton Asset Management</t>
  </si>
  <si>
    <t>272.00 USD</t>
  </si>
  <si>
    <t>1.10 USD</t>
  </si>
  <si>
    <t>Govtor Capital, SND Ventures Group</t>
  </si>
  <si>
    <t>2124.00 HKD</t>
  </si>
  <si>
    <t>China Huarong Asset Management Corporation</t>
  </si>
  <si>
    <t>www.chamc.com.cn</t>
  </si>
  <si>
    <t>14543.20 CNY</t>
  </si>
  <si>
    <t>China International Capital Corporation, China Life Insurance Company, China National Cereals, Oils &amp; Foodstuffs Import and Export Corp, CITIC Securities, Fosun International, Goldman Sachs, Khazanah Nasional Berhad, Warburg Pincus</t>
  </si>
  <si>
    <t>China Hydroelectric Corporation</t>
  </si>
  <si>
    <t>www.chinahydroelectric.com</t>
  </si>
  <si>
    <t>190.00 USD</t>
  </si>
  <si>
    <t>NewQuest Capital Partners</t>
  </si>
  <si>
    <t>492.60 USD</t>
  </si>
  <si>
    <t>Shenzhen Energy Group</t>
  </si>
  <si>
    <t>Hydro Power, Power</t>
  </si>
  <si>
    <t>China International Capital Corporation</t>
  </si>
  <si>
    <t>www.cicc.com.cn</t>
  </si>
  <si>
    <t>1000.00 USD</t>
  </si>
  <si>
    <t>GIC, KKR, OCBC Bank, TPG</t>
  </si>
  <si>
    <t>Lane Zhao, Xiang Li</t>
  </si>
  <si>
    <t>China ITS</t>
  </si>
  <si>
    <t>www.its.cn</t>
  </si>
  <si>
    <t>14.00 USD</t>
  </si>
  <si>
    <t>CCB International Asset Management</t>
  </si>
  <si>
    <t>799.30 USD</t>
  </si>
  <si>
    <t>IT, IT Infrastructure, Technology</t>
  </si>
  <si>
    <t>China Jiuhao Health Industry</t>
  </si>
  <si>
    <t>www.mediachina-corp.com</t>
  </si>
  <si>
    <t>116.35 HKD</t>
  </si>
  <si>
    <t>Cloud Computing &amp; Solutions, Healthcare IT, Mobile Applications, Software</t>
  </si>
  <si>
    <t>China Longyuan Power Group</t>
  </si>
  <si>
    <t>www.clypg.com.cn</t>
  </si>
  <si>
    <t>730.00 USD</t>
  </si>
  <si>
    <t>Bank of East Asia, China Investment Corporation, China Life Insurance Company, Value Partners Group, WL Ross &amp; Co</t>
  </si>
  <si>
    <t>1040.00 CNY</t>
  </si>
  <si>
    <t>China Mengniu Dairy Company Limited</t>
  </si>
  <si>
    <t>www.mengniuir.com</t>
  </si>
  <si>
    <t>CDH Investments, CGU CDC China Capital Partners, Morgan Stanley Private Equity Asia</t>
  </si>
  <si>
    <t>1700.00 DKK</t>
  </si>
  <si>
    <t>Arla Foods</t>
  </si>
  <si>
    <t>David Liu</t>
  </si>
  <si>
    <t>China Minzhong Food Corporation Limited</t>
  </si>
  <si>
    <t>www.chinaminzhong.com</t>
  </si>
  <si>
    <t>23.00 USD</t>
  </si>
  <si>
    <t>CMIA Capital Partners, GIC, Olympus Capital Asia</t>
  </si>
  <si>
    <t>45.00 USD</t>
  </si>
  <si>
    <t>Fruit and Vegetables</t>
  </si>
  <si>
    <t>Anson Wang, Edan Lee</t>
  </si>
  <si>
    <t>105.55 SGD</t>
  </si>
  <si>
    <t>PT. Indofood  Suses Makmur Tbk</t>
  </si>
  <si>
    <t>9.00 SGD</t>
  </si>
  <si>
    <t>270.00 SGD</t>
  </si>
  <si>
    <t>China Mobile Games &amp; Entertainment Group</t>
  </si>
  <si>
    <t>www.cmge.com</t>
  </si>
  <si>
    <t>690.00 USD</t>
  </si>
  <si>
    <t>Hubei Changjiang Capital Investment Fund Management, Orient Hongtai</t>
  </si>
  <si>
    <t>6520.00 CNY</t>
  </si>
  <si>
    <t>Zhejiang Century Huatong Group Co., Ltd.</t>
  </si>
  <si>
    <t>Gaming</t>
  </si>
  <si>
    <t>China Modern Dairy Holdings Ltd.</t>
  </si>
  <si>
    <t>www.moderndairyir.com</t>
  </si>
  <si>
    <t>202.00 USD</t>
  </si>
  <si>
    <t>CDH Investments, KKR</t>
  </si>
  <si>
    <t>3468.00 HKD</t>
  </si>
  <si>
    <t>Agriculture Livestock Production, Consumer Products, Dairy Products</t>
  </si>
  <si>
    <t>Chris Sun, Julian Wolhardt, Lane Zhao</t>
  </si>
  <si>
    <t>3180.00 HKD</t>
  </si>
  <si>
    <t>80.00 USD</t>
  </si>
  <si>
    <t>1900.00 HKD</t>
  </si>
  <si>
    <t>1873.00 HKD</t>
  </si>
  <si>
    <t>China Music Corporation</t>
  </si>
  <si>
    <t>PAG Asia Capital</t>
  </si>
  <si>
    <t>2700.00 USD</t>
  </si>
  <si>
    <t>Tencent</t>
  </si>
  <si>
    <t>Music Production and Distribution, Music Website</t>
  </si>
  <si>
    <t>Yan Jun Ma</t>
  </si>
  <si>
    <t>China National Bluestar (Group) Co Ltd</t>
  </si>
  <si>
    <t>www.china-bluestar.com</t>
  </si>
  <si>
    <t>600.00 USD</t>
  </si>
  <si>
    <t>Adhesives &amp; Sealants, Agricultural Chemicals, Manufacturing</t>
  </si>
  <si>
    <t>Ben Jenkins, Kam-chung (Antony) Leung</t>
  </si>
  <si>
    <t>Ben Jenkins</t>
  </si>
  <si>
    <t>China Network Systems</t>
  </si>
  <si>
    <t>www.cns.net.tw</t>
  </si>
  <si>
    <t>932.00 USD</t>
  </si>
  <si>
    <t>MBK Partners</t>
  </si>
  <si>
    <t>2300.00 USD</t>
  </si>
  <si>
    <t>Far EasTone Telecommunications Co., Morgan Stanley Private Equity Asia</t>
  </si>
  <si>
    <t>China Outfitters Holdings</t>
  </si>
  <si>
    <t>www.doright.com.cn</t>
  </si>
  <si>
    <t>18.00 USD</t>
  </si>
  <si>
    <t>1134.88 HKD</t>
  </si>
  <si>
    <t>Clothes Manufacturing, Clothing Stores, e-Commerce</t>
  </si>
  <si>
    <t>110.00 USD</t>
  </si>
  <si>
    <t>Everbright Private Equity, KKR, Sequoia Capital</t>
  </si>
  <si>
    <t>146.00 USD</t>
  </si>
  <si>
    <t>Liu Chuanzhi</t>
  </si>
  <si>
    <t>China Pacific Life Insurance</t>
  </si>
  <si>
    <t>www.cpic.com.cn</t>
  </si>
  <si>
    <t>410.00 USD</t>
  </si>
  <si>
    <t>30000.00 CNY</t>
  </si>
  <si>
    <t>Insurance</t>
  </si>
  <si>
    <t>Financial Services, Insurance</t>
  </si>
  <si>
    <t>Yi Yang</t>
  </si>
  <si>
    <t>3100.00 USD</t>
  </si>
  <si>
    <t>860.00 USD</t>
  </si>
  <si>
    <t>1790.00 USD</t>
  </si>
  <si>
    <t>7697.81 HKD</t>
  </si>
  <si>
    <t>438.00 HKD</t>
  </si>
  <si>
    <t>738.00 USD</t>
  </si>
  <si>
    <t>792.00 USD</t>
  </si>
  <si>
    <t>China Recycling Energy</t>
  </si>
  <si>
    <t>www.creg-cn.com</t>
  </si>
  <si>
    <t>25.00 USD</t>
  </si>
  <si>
    <t>Cement, Construction, Energy, Glass &amp; Fibre Optic Manufacturing, Industrial, Steel &amp; Metal Manufacturing</t>
  </si>
  <si>
    <t>China Shanshui Cement Group</t>
  </si>
  <si>
    <t>www.shanshuigroup.com</t>
  </si>
  <si>
    <t>CDH Investments, IFC Asset Management Company, Morgan Stanley Private Equity Asia</t>
  </si>
  <si>
    <t>234.00 USD</t>
  </si>
  <si>
    <t>129.00 USD</t>
  </si>
  <si>
    <t>170.00 USD</t>
  </si>
  <si>
    <t>222.00 USD</t>
  </si>
  <si>
    <t>China Shengmu Organic Milk</t>
  </si>
  <si>
    <t>110.40 USD</t>
  </si>
  <si>
    <t>Baring Private Equity Asia, Goldman Sachs Merchant Banking Division</t>
  </si>
  <si>
    <t>1063.00 HKD</t>
  </si>
  <si>
    <t>China Southern Airlines</t>
  </si>
  <si>
    <t>http://www.csair.com</t>
  </si>
  <si>
    <t>35.24 HKD</t>
  </si>
  <si>
    <t>American Airlines, Inc.</t>
  </si>
  <si>
    <t>China Vanadium Titano-Magnetite Mining Company Limited</t>
  </si>
  <si>
    <t>www.chinavtmmining.com</t>
  </si>
  <si>
    <t>90.00 USD</t>
  </si>
  <si>
    <t>Sky Mountain Capital Management</t>
  </si>
  <si>
    <t>266.00 USD</t>
  </si>
  <si>
    <t>Miscellaneous Metal Ores, Steel &amp; Metals</t>
  </si>
  <si>
    <t>China Zhongsheng Resources Holdings Limited</t>
  </si>
  <si>
    <t>www.chinazhongsheng.com.hk</t>
  </si>
  <si>
    <t>87.36 HKD</t>
  </si>
  <si>
    <t>129.00 HKD</t>
  </si>
  <si>
    <t>Metal Mining, Miscellaneous Metal Ores</t>
  </si>
  <si>
    <t>China Zhongwang Holdings</t>
  </si>
  <si>
    <t>www.zhongwang.com</t>
  </si>
  <si>
    <t>Olympus Capital Asia</t>
  </si>
  <si>
    <t>9800.00 HKD</t>
  </si>
  <si>
    <t>Steel &amp; Metal Manufacturing, Steel &amp; Metals, Transportation</t>
  </si>
  <si>
    <t>Edan Lee</t>
  </si>
  <si>
    <t>China's Modern Dairy Holdings Joint Venture</t>
  </si>
  <si>
    <t>140.00 USD</t>
  </si>
  <si>
    <t>CDH Investments, China Modern Dairy Holdings Ltd., KKR</t>
  </si>
  <si>
    <t>Agriculture Livestock Production</t>
  </si>
  <si>
    <t>David Liu, Julian Wolhardt, Lina Gao</t>
  </si>
  <si>
    <t>Chinasoft International Ltd</t>
  </si>
  <si>
    <t>www.chinasofti.com</t>
  </si>
  <si>
    <t>279.00 HKD</t>
  </si>
  <si>
    <t>Hony Capital</t>
  </si>
  <si>
    <t>1320.00 HKD</t>
  </si>
  <si>
    <t>Education and Training Services, Offshore IT Services/IT Outsourcing, Software, Web Applications, Web Development</t>
  </si>
  <si>
    <t>John Zhao</t>
  </si>
  <si>
    <t>Chinasys</t>
  </si>
  <si>
    <t>www.chnsys.com.cn</t>
  </si>
  <si>
    <t>8.50 CNY</t>
  </si>
  <si>
    <t>0.14 CNY</t>
  </si>
  <si>
    <t>Electronics, Hardware, Manufacturing, Telecoms Equipment</t>
  </si>
  <si>
    <t>0.31 CNY</t>
  </si>
  <si>
    <t>600.00 CNY</t>
  </si>
  <si>
    <t>Join-Cheer</t>
  </si>
  <si>
    <t>Chongqing Changshou Chemical Co., Ltd</t>
  </si>
  <si>
    <t>www.changshouchem.com</t>
  </si>
  <si>
    <t>Chongqing Polycomp International Corp.</t>
  </si>
  <si>
    <t>www.cpicfiber.com</t>
  </si>
  <si>
    <t>65.00 USD</t>
  </si>
  <si>
    <t>1480.00 CNY</t>
  </si>
  <si>
    <t>Yunnan Yuntianhua Co., Ltd</t>
  </si>
  <si>
    <t>Glass &amp; Fibre Optic Manufacturing</t>
  </si>
  <si>
    <t>Alex Ying, Herman Chang</t>
  </si>
  <si>
    <t>CHS Media</t>
  </si>
  <si>
    <t>www.chshtv.com</t>
  </si>
  <si>
    <t>BGCapital, ChinaEquity Group</t>
  </si>
  <si>
    <t>780.00 CNY</t>
  </si>
  <si>
    <t>Wuhan Double Co., Ltd</t>
  </si>
  <si>
    <t>Advertising, Cinemas, Television Broadcasting and Programming</t>
  </si>
  <si>
    <t>Ciming Checkup</t>
  </si>
  <si>
    <t>www.ciming.com</t>
  </si>
  <si>
    <t>93.42 CNY</t>
  </si>
  <si>
    <t>Ping An Ventures</t>
  </si>
  <si>
    <t>ShanghaiMed Healthcare, Inc.</t>
  </si>
  <si>
    <t>Health &amp; Wellbeing Centres</t>
  </si>
  <si>
    <t>100.00 CNY</t>
  </si>
  <si>
    <t>CDH Investments, Tiantu Capital</t>
  </si>
  <si>
    <t>Meinian Onehealth</t>
  </si>
  <si>
    <t>415.00 USD</t>
  </si>
  <si>
    <t>CNinsure</t>
  </si>
  <si>
    <t>www.cninsure.net</t>
  </si>
  <si>
    <t>54.00 USD</t>
  </si>
  <si>
    <t>CNinsure Inc.</t>
  </si>
  <si>
    <t>25.00 CNY</t>
  </si>
  <si>
    <t>188.20 USD</t>
  </si>
  <si>
    <t>CoActive Technologies</t>
  </si>
  <si>
    <t>www.coactive-tech.com</t>
  </si>
  <si>
    <t>Littlejohn &amp; Co.</t>
  </si>
  <si>
    <t>Nelson Nameplate</t>
  </si>
  <si>
    <t>Electronics, Manufacturing</t>
  </si>
  <si>
    <t>Brian Ramsay</t>
  </si>
  <si>
    <t>Sensata</t>
  </si>
  <si>
    <t>COFCO Meat Investment Co., Ltd.</t>
  </si>
  <si>
    <t>www.cofco-joycome.com</t>
  </si>
  <si>
    <t>270.00 USD</t>
  </si>
  <si>
    <t>Baring Private Equity Asia, Boyu Capital, Hopu Investment Management, KKR</t>
  </si>
  <si>
    <t>57.50 USD</t>
  </si>
  <si>
    <t>Temasek Holdings</t>
  </si>
  <si>
    <t>Agribusiness, Agriculture Livestock Production, Food Distributors, Meat Products</t>
  </si>
  <si>
    <t>Fang Fenglei, Guy Cui, Julian Wolhardt</t>
  </si>
  <si>
    <t>1950.00 HKD</t>
  </si>
  <si>
    <t>Comicfans</t>
  </si>
  <si>
    <t>www.comicfans.net</t>
  </si>
  <si>
    <t>Richland Equities</t>
  </si>
  <si>
    <t>Huawen Media Investment Group Corporation</t>
  </si>
  <si>
    <t>Book Publishers, Digital Media</t>
  </si>
  <si>
    <t>Comtec Solar Systems</t>
  </si>
  <si>
    <t>www.comtecsolar.com</t>
  </si>
  <si>
    <t>1170.00 HKD</t>
  </si>
  <si>
    <t>77.00 USD</t>
  </si>
  <si>
    <t>Solar Power</t>
  </si>
  <si>
    <t>Stephen Peel</t>
  </si>
  <si>
    <t>Concord Medical Service Co.</t>
  </si>
  <si>
    <t>www.cmsholdings.com</t>
  </si>
  <si>
    <t>132.00 USD</t>
  </si>
  <si>
    <t>Healthcare, Healthcare IT, Medical Devices, Medical Technologies</t>
  </si>
  <si>
    <t>Cosmos Bank</t>
  </si>
  <si>
    <t>www.cosmosbank.com.tw</t>
  </si>
  <si>
    <t>900.00 USD</t>
  </si>
  <si>
    <t>GE Capital Equity, SAC Private Capital Group</t>
  </si>
  <si>
    <t>23094.00 TWD</t>
  </si>
  <si>
    <t>China Development Financial Holding Corporation</t>
  </si>
  <si>
    <t>CS Logistics</t>
  </si>
  <si>
    <t>HSBC Principal Investments</t>
  </si>
  <si>
    <t>Allport</t>
  </si>
  <si>
    <t>Da Niang Dumplings Co. Ltd.</t>
  </si>
  <si>
    <t>CVC Capital Partners</t>
  </si>
  <si>
    <t>GreenTree Inns Hotel Management Group</t>
  </si>
  <si>
    <t>Bo Liu, Francis Leung</t>
  </si>
  <si>
    <t>Francis Leung</t>
  </si>
  <si>
    <t>Dajin Heavy Industry Corporation</t>
  </si>
  <si>
    <t>www.dajin.cn</t>
  </si>
  <si>
    <t>80.00 CNY</t>
  </si>
  <si>
    <t>1158.00 CNY</t>
  </si>
  <si>
    <t>104.00 CNY</t>
  </si>
  <si>
    <t>97.97 CNY</t>
  </si>
  <si>
    <t>Dalian East Energy Development Co., Ltd</t>
  </si>
  <si>
    <t>www.dleast.cc</t>
  </si>
  <si>
    <t>88.00 CNY</t>
  </si>
  <si>
    <t>Beyond Fund Equity Investment, Boxin Capital, Dalian High-Tech Industrial Zone</t>
  </si>
  <si>
    <t>825.00 CNY</t>
  </si>
  <si>
    <t>GeoThermal, Solar Power, Waste to Energy, Wind Power</t>
  </si>
  <si>
    <t>Dalian Energas Gas-System Co., Ltd</t>
  </si>
  <si>
    <t>www.energas.cn</t>
  </si>
  <si>
    <t>33.50 CNY</t>
  </si>
  <si>
    <t>Chengda Yanhai Industry Fund Management</t>
  </si>
  <si>
    <t>196.25 CNY</t>
  </si>
  <si>
    <t>Digiwin Software Co., Ltd</t>
  </si>
  <si>
    <t>www.digiwin.com.cn</t>
  </si>
  <si>
    <t>68.60 USD</t>
  </si>
  <si>
    <t>CID Group, Lehman Brothers, Whitesun Equity Partners</t>
  </si>
  <si>
    <t>623.10 CNY</t>
  </si>
  <si>
    <t>Dili</t>
  </si>
  <si>
    <t>www.dilijituan.com</t>
  </si>
  <si>
    <t>Blackstone Group, Capital International, Warburg Pincus</t>
  </si>
  <si>
    <t>Carl Wu</t>
  </si>
  <si>
    <t>Dongyue Group Limited</t>
  </si>
  <si>
    <t>www.dongyuechem.com</t>
  </si>
  <si>
    <t>47.20 USD</t>
  </si>
  <si>
    <t>Baring Private Equity Asia, IFC Asset Management Company</t>
  </si>
  <si>
    <t>1120.00 HKD</t>
  </si>
  <si>
    <t>Agricultural Chemicals, Production</t>
  </si>
  <si>
    <t>271.00 HKD</t>
  </si>
  <si>
    <t>DXY Technology</t>
  </si>
  <si>
    <t>www.dxytech.com</t>
  </si>
  <si>
    <t>24.00 CNY</t>
  </si>
  <si>
    <t>Cowin Capital</t>
  </si>
  <si>
    <t>156.00 CNY</t>
  </si>
  <si>
    <t>Wuhan P and S Information Technology Co., Ltd.</t>
  </si>
  <si>
    <t>Communications, Electronic Components &amp; Semiconductor Manufacture, Integrated Circuits, Network, Software, Technology</t>
  </si>
  <si>
    <t>E-Ink</t>
  </si>
  <si>
    <t>www.einkgroup.com</t>
  </si>
  <si>
    <t>Intel Capital</t>
  </si>
  <si>
    <t>Prime View International</t>
  </si>
  <si>
    <t>Electronic Components, Electronic Components &amp; Semiconductor Wholesalers, Technology</t>
  </si>
  <si>
    <t>East River Biochemical Group</t>
  </si>
  <si>
    <t>www.bd09.com</t>
  </si>
  <si>
    <t>6.00 USD</t>
  </si>
  <si>
    <t>Biofuels, Oil &amp; Gas</t>
  </si>
  <si>
    <t>Eastern Broadcasting Company</t>
  </si>
  <si>
    <t>www.ebc.net.tw</t>
  </si>
  <si>
    <t>127.00 USD</t>
  </si>
  <si>
    <t>351.00 USD</t>
  </si>
  <si>
    <t>Taiwan Optical Platform Co., Ltd.</t>
  </si>
  <si>
    <t>Alex Ying, Gregory Zeluck, Patrick Siewert</t>
  </si>
  <si>
    <t>Ellassay</t>
  </si>
  <si>
    <t>www.ellassay.com</t>
  </si>
  <si>
    <t>766.40 CNY</t>
  </si>
  <si>
    <t>Clothing Stores, Consumer Products</t>
  </si>
  <si>
    <t>Wayne Tsou</t>
  </si>
  <si>
    <t>Emeishan Special Cement Co., Ltd.</t>
  </si>
  <si>
    <t>28.00 USD</t>
  </si>
  <si>
    <t>Southwest Cement Company Limited</t>
  </si>
  <si>
    <t>Cement, Distribution</t>
  </si>
  <si>
    <t>Enfinium International Holdings Limited</t>
  </si>
  <si>
    <t>Adamas Finance Asia</t>
  </si>
  <si>
    <t>Alternative Investment Capital</t>
  </si>
  <si>
    <t>e-Financial, Financial Services</t>
  </si>
  <si>
    <t>Duncan Chui</t>
  </si>
  <si>
    <t>Evercare</t>
  </si>
  <si>
    <t>www.evercare.com.cn</t>
  </si>
  <si>
    <t>OWW Capital Partners</t>
  </si>
  <si>
    <t>Elective/Aesthetic Medicine, Health &amp; Wellbeing Centres</t>
  </si>
  <si>
    <t>Far Eastern Leasing Company</t>
  </si>
  <si>
    <t>www.ifelc.com.cn</t>
  </si>
  <si>
    <t>160.00 USD</t>
  </si>
  <si>
    <t>China International Capital Corporation Private Equity, GIC, KKR</t>
  </si>
  <si>
    <t>660.00 USD</t>
  </si>
  <si>
    <t>David Liu, Gloria Song, Julian Wolhardt, Lane Zhao, Shirley Chen</t>
  </si>
  <si>
    <t>Fawer Automotive Parts</t>
  </si>
  <si>
    <t>www.fawer.com.cn</t>
  </si>
  <si>
    <t>336.40 CNY</t>
  </si>
  <si>
    <t>Changbaishan Capital, Goldstone Investment, Yadong Investment Management</t>
  </si>
  <si>
    <t>180.00 CNY</t>
  </si>
  <si>
    <t>Guangdong Sunrise Holdings Co., Ltd</t>
  </si>
  <si>
    <t>Feitian Technologies</t>
  </si>
  <si>
    <t>www.ftsafe.com</t>
  </si>
  <si>
    <t>42.00 CNY</t>
  </si>
  <si>
    <t>787.00 CNY</t>
  </si>
  <si>
    <t>IT Security, Monitoring &amp; Security Software</t>
  </si>
  <si>
    <t>Feixiang</t>
  </si>
  <si>
    <t>www.feixiangchem.com</t>
  </si>
  <si>
    <t>489.00 USD</t>
  </si>
  <si>
    <t>Rhodia Group</t>
  </si>
  <si>
    <t>Flat Glass Group Co., Ltd.</t>
  </si>
  <si>
    <t>www.flatgroup.com.cn</t>
  </si>
  <si>
    <t>365.58 CNY</t>
  </si>
  <si>
    <t>Boxin Capital, Guoyuan DI, Prime Mont Capital</t>
  </si>
  <si>
    <t>121.00 USD</t>
  </si>
  <si>
    <t>Advanced Components, Solar Power, Solar Thermal</t>
  </si>
  <si>
    <t>Focus Media</t>
  </si>
  <si>
    <t>www.focusmedia.cn</t>
  </si>
  <si>
    <t>3700.00 USD</t>
  </si>
  <si>
    <t>Carlyle Group, China Everbright International, CITIC Capital, Fosun International, FountainVest Partners</t>
  </si>
  <si>
    <t>172.00 USD</t>
  </si>
  <si>
    <t>Advertising, Digital Media, Media, Telecom Media, Telecoms</t>
  </si>
  <si>
    <t>45700.00 CNY</t>
  </si>
  <si>
    <t>Hedy Holdings</t>
  </si>
  <si>
    <t>Fu Sheng Industrial Co.</t>
  </si>
  <si>
    <t>www.fusheng.com</t>
  </si>
  <si>
    <t>Lombard Investments</t>
  </si>
  <si>
    <t>Oaktree Capital Management</t>
  </si>
  <si>
    <t>Aerospace, Industrial</t>
  </si>
  <si>
    <t>Fujian Cosunter Pharmaceutical Co., Ltd</t>
  </si>
  <si>
    <t>www.cosunter.com</t>
  </si>
  <si>
    <t>81.00 CNY</t>
  </si>
  <si>
    <t>375.73 CNY</t>
  </si>
  <si>
    <t>Fujian Dali Foods Group Co. Ltd.</t>
  </si>
  <si>
    <t>www.dali-group.com</t>
  </si>
  <si>
    <t>0.81 CNY</t>
  </si>
  <si>
    <t>Snack Foods</t>
  </si>
  <si>
    <t>Fujian Nanping Nanfu Battery</t>
  </si>
  <si>
    <t>www.nanfu.com</t>
  </si>
  <si>
    <t>Electronic Components</t>
  </si>
  <si>
    <t>Akin Technology</t>
  </si>
  <si>
    <t>Fujian Peak Group</t>
  </si>
  <si>
    <t>www.peaksport.com</t>
  </si>
  <si>
    <t>58.60 USD</t>
  </si>
  <si>
    <t>CCB International Asset Management, Legend Capital, Sequoia Capital</t>
  </si>
  <si>
    <t>1700.00 HKD</t>
  </si>
  <si>
    <t>Clothing Stores, Distribution, Footwear Manufacture, Wholesale, and Retail, Manufacturing</t>
  </si>
  <si>
    <t>Funtalk China Holdings</t>
  </si>
  <si>
    <t>www.pypo.net</t>
  </si>
  <si>
    <t>ARC Capital Partners</t>
  </si>
  <si>
    <t>Middle Kingdom Alliance Corp.</t>
  </si>
  <si>
    <t>Consumer Electronics Stores, Telecoms Services</t>
  </si>
  <si>
    <t>Allan Liu</t>
  </si>
  <si>
    <t>443.00 USD</t>
  </si>
  <si>
    <t>Fortress Investment Group</t>
  </si>
  <si>
    <t>Futaste</t>
  </si>
  <si>
    <t>www.futaste.com</t>
  </si>
  <si>
    <t>Beverages, Biotechnology, Pharmaceuticals</t>
  </si>
  <si>
    <t>Gala TV</t>
  </si>
  <si>
    <t>www.gtv.com.tw</t>
  </si>
  <si>
    <t>EQT</t>
  </si>
  <si>
    <t>Yung-Tsai Investment Co. Ltd</t>
  </si>
  <si>
    <t>Fredrik Åtting</t>
  </si>
  <si>
    <t>Galaxy Entertainment</t>
  </si>
  <si>
    <t>www.galaxyentertainment.com</t>
  </si>
  <si>
    <t>590.00 EUR</t>
  </si>
  <si>
    <t>Permira</t>
  </si>
  <si>
    <t>4780.00 HKD</t>
  </si>
  <si>
    <t>Entertainment, Gambling, Hotels</t>
  </si>
  <si>
    <t>Alex Emery, Henry Chen, Ian Sellars, Maximilian Biagosch</t>
  </si>
  <si>
    <t>5855.00 HKD</t>
  </si>
  <si>
    <t>6780.00 HKD</t>
  </si>
  <si>
    <t>GCL Silicon Technology Holdings</t>
  </si>
  <si>
    <t>260.00 USD</t>
  </si>
  <si>
    <t>CDH Investments, DB Private Equity, Milestone Capital Management, Trustbridge Partners</t>
  </si>
  <si>
    <t>3400.00 USD</t>
  </si>
  <si>
    <t>GCL-Poly Energy Holdings</t>
  </si>
  <si>
    <t>Advanced Materials, Materials, Solar Power</t>
  </si>
  <si>
    <t>GDC Technology</t>
  </si>
  <si>
    <t>www.gdc-tech.com</t>
  </si>
  <si>
    <t>75.00 USD</t>
  </si>
  <si>
    <t>Carlyle Group, YF Capital</t>
  </si>
  <si>
    <t>64.00 USD</t>
  </si>
  <si>
    <t>Huayi Brothers</t>
  </si>
  <si>
    <t>Geely Automobile</t>
  </si>
  <si>
    <t>www.geelyauto.com.hk</t>
  </si>
  <si>
    <t>334.00 USD</t>
  </si>
  <si>
    <t>263.00 USD</t>
  </si>
  <si>
    <t>Giant Interactive Group, Inc.</t>
  </si>
  <si>
    <t>www.ga-me.com</t>
  </si>
  <si>
    <t>3000.00 USD</t>
  </si>
  <si>
    <t>Baring Private Equity Asia, CDH Investments, Hony Capital</t>
  </si>
  <si>
    <t>13100.00 CNY</t>
  </si>
  <si>
    <t>Chongqing New Century Cruise Co., Ltd</t>
  </si>
  <si>
    <t>Internet/Web Games</t>
  </si>
  <si>
    <t>Global Market Group Limited</t>
  </si>
  <si>
    <t>www.globalmarket.com</t>
  </si>
  <si>
    <t>5.85 USD</t>
  </si>
  <si>
    <t>Shanghai International Asset Management</t>
  </si>
  <si>
    <t>e-Commerce</t>
  </si>
  <si>
    <t>Golden Jaguar</t>
  </si>
  <si>
    <t>www.goldenjaguar.com</t>
  </si>
  <si>
    <t>250.00 USD</t>
  </si>
  <si>
    <t>253.40 HKD</t>
  </si>
  <si>
    <t>Carnival Group International Holdings Limited</t>
  </si>
  <si>
    <t>Alex Pellegrini, Irene Liu, Richard Zhang</t>
  </si>
  <si>
    <t>Gome Electrical Appliances Holding Ltd.</t>
  </si>
  <si>
    <t>www.gome.com.hk</t>
  </si>
  <si>
    <t>418.00 USD</t>
  </si>
  <si>
    <t>Consumer Electronics Stores</t>
  </si>
  <si>
    <t>137.00 USD</t>
  </si>
  <si>
    <t>Goodbaby Group</t>
  </si>
  <si>
    <t>www.goodbaby.com</t>
  </si>
  <si>
    <t>122.50 USD</t>
  </si>
  <si>
    <t>1470.00 HKD</t>
  </si>
  <si>
    <t>Consumer Products, Information Services, Social Networking &amp; Communication Platform</t>
  </si>
  <si>
    <t>Christopher "Chris" Gradel</t>
  </si>
  <si>
    <t>Gopath Molecular</t>
  </si>
  <si>
    <t>Grand Yangtze Capital</t>
  </si>
  <si>
    <t>9.00 CNY</t>
  </si>
  <si>
    <t>Hengkang Medical Group</t>
  </si>
  <si>
    <t>Genetics &amp; Gene Therapy</t>
  </si>
  <si>
    <t>Greatview Aseptic  Packaging Co., Ltd.</t>
  </si>
  <si>
    <t>www.tralinpak.com</t>
  </si>
  <si>
    <t>222.80 HKD</t>
  </si>
  <si>
    <t>Packaging</t>
  </si>
  <si>
    <t>533.50 HKD</t>
  </si>
  <si>
    <t>1433.00 HKD</t>
  </si>
  <si>
    <t>168.60 HKD</t>
  </si>
  <si>
    <t>Greentown China Holdings Ltd.</t>
  </si>
  <si>
    <t>www.greentownchina.com</t>
  </si>
  <si>
    <t>56.78 HKD</t>
  </si>
  <si>
    <t>GSE Investment Corporation</t>
  </si>
  <si>
    <t>180.00 USD</t>
  </si>
  <si>
    <t>Beijing Enterprises Group Company</t>
  </si>
  <si>
    <t>Utilities</t>
  </si>
  <si>
    <t>Waste Management, Water and Sewer Utilities</t>
  </si>
  <si>
    <t>Guan Sheng Yuan</t>
  </si>
  <si>
    <t>www.gsygroup.com</t>
  </si>
  <si>
    <t>73.00 USD</t>
  </si>
  <si>
    <t>CITIC Capital</t>
  </si>
  <si>
    <t>Shanghai Maling Aquarius</t>
  </si>
  <si>
    <t>Guangdong Guangle Packaging Materials</t>
  </si>
  <si>
    <t>www.gdguangle.cn</t>
  </si>
  <si>
    <t>23.10 CNY</t>
  </si>
  <si>
    <t>40.00 CNY</t>
  </si>
  <si>
    <t>Guangdong Haid Group Co., Limited</t>
  </si>
  <si>
    <t>www.haid.cn</t>
  </si>
  <si>
    <t>96.00 CNY</t>
  </si>
  <si>
    <t>1568.00 CNY</t>
  </si>
  <si>
    <t>Agriculture Technologies, Chemicals, Farm Support Services</t>
  </si>
  <si>
    <t>Guangdong Hongda Blasting</t>
  </si>
  <si>
    <t>www.hdbp.com</t>
  </si>
  <si>
    <t>50.00 CNY</t>
  </si>
  <si>
    <t>China Science &amp; Merchants Capital Management, Zhejiang Silicon Paradise Asset Management Group</t>
  </si>
  <si>
    <t>792.00 CNY</t>
  </si>
  <si>
    <t>Guangdong Maydos Building Materials</t>
  </si>
  <si>
    <t>www.maydospaint.net</t>
  </si>
  <si>
    <t>Adhesives &amp; Sealants, Construction</t>
  </si>
  <si>
    <t>Guangdong Qtone Education Co., Ltd.</t>
  </si>
  <si>
    <t>www.qtone.cn</t>
  </si>
  <si>
    <t>BOC Yuecai Private Equity</t>
  </si>
  <si>
    <t>494.00 CNY</t>
  </si>
  <si>
    <t>Education &amp; Training Software, Information Services</t>
  </si>
  <si>
    <t>Guangdong Yantang Dairy</t>
  </si>
  <si>
    <t>www.yantangmilk.com</t>
  </si>
  <si>
    <t>China Science &amp; Merchants Capital Management, Guangdong Zhanjiang Reclamation Group, Guangdong Zhongyuan Qinggong, Guangzhou Long-term Investment Asset Management</t>
  </si>
  <si>
    <t>398.60 CNY</t>
  </si>
  <si>
    <t>Guangxi Fenglin Wood Industry Group</t>
  </si>
  <si>
    <t>www.fenglingroup.com</t>
  </si>
  <si>
    <t>820.00 CNY</t>
  </si>
  <si>
    <t>Guangxi Nancheng Department Store</t>
  </si>
  <si>
    <t>www.gxncbh.com</t>
  </si>
  <si>
    <t>34.13 CNY</t>
  </si>
  <si>
    <t>91.00 CNY</t>
  </si>
  <si>
    <t>Better Life Commercial Chain Store</t>
  </si>
  <si>
    <t>Supermarkets &amp; Grocery Stores</t>
  </si>
  <si>
    <t>Guangxi Nanning Waterworks Co., Ltd</t>
  </si>
  <si>
    <t>www.gxlcwater.com</t>
  </si>
  <si>
    <t>80.40 CNY</t>
  </si>
  <si>
    <t>Carlyle Group, Fosun International</t>
  </si>
  <si>
    <t>Environmental Services</t>
  </si>
  <si>
    <t>Environmental Services, Water Purification and Recycling</t>
  </si>
  <si>
    <t>Guangzhou Devotion Thermal Technology Co., Ltd</t>
  </si>
  <si>
    <t>www.devotiongroup.com</t>
  </si>
  <si>
    <t>486.60 CNY</t>
  </si>
  <si>
    <t>Biofuels</t>
  </si>
  <si>
    <t>Guangzhou Tinci Materials Technology Co., Ltd</t>
  </si>
  <si>
    <t>www.tinci.com</t>
  </si>
  <si>
    <t>43.18 CNY</t>
  </si>
  <si>
    <t>Guosen Securities (HK) Asset Management</t>
  </si>
  <si>
    <t>411.30 CNY</t>
  </si>
  <si>
    <t>725.00 CNY</t>
  </si>
  <si>
    <t>Guilin Guanglu Measuring Instrument Co. Ltd</t>
  </si>
  <si>
    <t>www.guanglu.com.cn</t>
  </si>
  <si>
    <t>6.00 CNY</t>
  </si>
  <si>
    <t>China Merchants Technology Holdings</t>
  </si>
  <si>
    <t>Consumer Products, Medical Devices</t>
  </si>
  <si>
    <t>H&amp;R Century Pictures</t>
  </si>
  <si>
    <t>www.hrcp.cn</t>
  </si>
  <si>
    <t>314.50 CNY</t>
  </si>
  <si>
    <t>BOCI Private Equity, Golden Future, GP Capital, Ningbo Borun Venture Capital</t>
  </si>
  <si>
    <t>442.00 CNY</t>
  </si>
  <si>
    <t>Taiya Shoes Co., Ltd</t>
  </si>
  <si>
    <t>Haichang Holdings</t>
  </si>
  <si>
    <t>www.haichanggroup.cn</t>
  </si>
  <si>
    <t>87.90 USD</t>
  </si>
  <si>
    <t>ORIX Corporation</t>
  </si>
  <si>
    <t>80.50 USD</t>
  </si>
  <si>
    <t>2450.00 HKD</t>
  </si>
  <si>
    <t>Haier Electronics Group Co Ltd</t>
  </si>
  <si>
    <t>www.haier-elec.com.hk</t>
  </si>
  <si>
    <t>194.00 USD</t>
  </si>
  <si>
    <t>2208.70 HKD</t>
  </si>
  <si>
    <t>Household Appliance Manufacture</t>
  </si>
  <si>
    <t>Janine Feng, Yi Yang</t>
  </si>
  <si>
    <t>3290.00 HKD</t>
  </si>
  <si>
    <t>Haihong Hydraulic</t>
  </si>
  <si>
    <t>www.cn-hydraulic.com</t>
  </si>
  <si>
    <t>98.00 CNY</t>
  </si>
  <si>
    <t>115.50 CNY</t>
  </si>
  <si>
    <t>Haikui Seafood AG</t>
  </si>
  <si>
    <t>www.haikui.com.cn</t>
  </si>
  <si>
    <t>CMIA Capital Partners, Zana Capital</t>
  </si>
  <si>
    <t>3.20 EUR</t>
  </si>
  <si>
    <t>Hock Eng Chan</t>
  </si>
  <si>
    <t>Hainan Rubber Group</t>
  </si>
  <si>
    <t>www.hirub.cn</t>
  </si>
  <si>
    <t>4708.00 CNY</t>
  </si>
  <si>
    <t>Rubber &amp; Plastics</t>
  </si>
  <si>
    <t>Haitong Securities Co.</t>
  </si>
  <si>
    <t>www.htsec.com</t>
  </si>
  <si>
    <t>2327.37 HKD</t>
  </si>
  <si>
    <t>1160.00 HKD</t>
  </si>
  <si>
    <t>Hand Enterprise Solutions Co., Ltd</t>
  </si>
  <si>
    <t>www.hand-china.com</t>
  </si>
  <si>
    <t>3.00 USD</t>
  </si>
  <si>
    <t>Consulting Services</t>
  </si>
  <si>
    <t>28.70 USD</t>
  </si>
  <si>
    <t>Hangzhou Cable Co., Ltd</t>
  </si>
  <si>
    <t>www.hzcables.com</t>
  </si>
  <si>
    <t>Ping An Caizhi Investment Management</t>
  </si>
  <si>
    <t>621.50 CNY</t>
  </si>
  <si>
    <t>Manufacturing, Telecoms Equipment</t>
  </si>
  <si>
    <t>Hanwha Solarone</t>
  </si>
  <si>
    <t>www.hanwha-solarone.com</t>
  </si>
  <si>
    <t>53.00 USD</t>
  </si>
  <si>
    <t>Citi Venture Capital International, Good Energies Inc., Hony Capital, Legend Capital</t>
  </si>
  <si>
    <t>Hanwha Chemical</t>
  </si>
  <si>
    <t>Linan Zhu, Xihong Deng</t>
  </si>
  <si>
    <t>Xihong Deng</t>
  </si>
  <si>
    <t>Harbin Coslight Storage Battery Co., Ltd</t>
  </si>
  <si>
    <t>www.cncoslight.com</t>
  </si>
  <si>
    <t>27.89 CNY</t>
  </si>
  <si>
    <t>37.48 CNY</t>
  </si>
  <si>
    <t>Electronics, Manufacturing, Telecoms Equipment</t>
  </si>
  <si>
    <t>Harmonicare Medical Holdings</t>
  </si>
  <si>
    <t>www.hemeiyl.com</t>
  </si>
  <si>
    <t>282.00 CNY</t>
  </si>
  <si>
    <t>1590.00 HKD</t>
  </si>
  <si>
    <t>514.00 HKD</t>
  </si>
  <si>
    <t>Taikang Life</t>
  </si>
  <si>
    <t>237.10 CNY</t>
  </si>
  <si>
    <t>300.84 HKD</t>
  </si>
  <si>
    <t>HCP Holdings</t>
  </si>
  <si>
    <t>www.hcpackaging.co.uk</t>
  </si>
  <si>
    <t>500.00 USD</t>
  </si>
  <si>
    <t>775.00 USD</t>
  </si>
  <si>
    <t>Packaging, Perfumes, Cosmetics &amp; Toiletries, Personal Care Products Manufacturing</t>
  </si>
  <si>
    <t>Henan Mingtai Aluminium Industrial Co., Ltd</t>
  </si>
  <si>
    <t>www.hngymt.com</t>
  </si>
  <si>
    <t>93.60 CNY</t>
  </si>
  <si>
    <t>Ailikesi Investment, Hengrui Venture Capital, Shenzhen Capital Group</t>
  </si>
  <si>
    <t>Steel &amp; Metal Manufacturing, Steel &amp; Metals</t>
  </si>
  <si>
    <t>Henan Xindaxin Materials Co., Ltd</t>
  </si>
  <si>
    <t>www.xindaxin.cn</t>
  </si>
  <si>
    <t>1519.00 CNY</t>
  </si>
  <si>
    <t>Materials, Semiconductors</t>
  </si>
  <si>
    <t>Henan Zhongyuan Chemical Co., Ltd</t>
  </si>
  <si>
    <t>www.zyhx.cc</t>
  </si>
  <si>
    <t>90.00 CNY</t>
  </si>
  <si>
    <t>Trustbridge Partners</t>
  </si>
  <si>
    <t>630.00 CNY</t>
  </si>
  <si>
    <t>Inner Mongolia Berun Group</t>
  </si>
  <si>
    <t>90.14 CNY</t>
  </si>
  <si>
    <t>Kunlun Fund</t>
  </si>
  <si>
    <t>Hidili Industry International Development Ltd.</t>
  </si>
  <si>
    <t>www.hidili.com.cn</t>
  </si>
  <si>
    <t>50.00 USD</t>
  </si>
  <si>
    <t>528.00 USD</t>
  </si>
  <si>
    <t>3150.00 HKD</t>
  </si>
  <si>
    <t>Hill &amp; Associates</t>
  </si>
  <si>
    <t>www.hill-assoc.com</t>
  </si>
  <si>
    <t>Consilio</t>
  </si>
  <si>
    <t>Nicholas Bloy, Rodney Muse</t>
  </si>
  <si>
    <t>G4S Plc</t>
  </si>
  <si>
    <t>Hisoar Pharmaceutical</t>
  </si>
  <si>
    <t>www.hisoar.com</t>
  </si>
  <si>
    <t>27.00 CNY</t>
  </si>
  <si>
    <t>HMV Hong Kong and Singapore</t>
  </si>
  <si>
    <t>www.hmv.com.hk</t>
  </si>
  <si>
    <t>AID Partners</t>
  </si>
  <si>
    <t>9.00 USD</t>
  </si>
  <si>
    <t>World Innovation Lab</t>
  </si>
  <si>
    <t>408.10 HKD</t>
  </si>
  <si>
    <t>China 3D Digital Entertainment</t>
  </si>
  <si>
    <t>HNA Airport Holding</t>
  </si>
  <si>
    <t>www.hnagroup.com</t>
  </si>
  <si>
    <t>ARC Capital Partners, PAG Asia Capital</t>
  </si>
  <si>
    <t>Hong Kong Broadband Network</t>
  </si>
  <si>
    <t>www.ctihk.com</t>
  </si>
  <si>
    <t>5100.00 HKD</t>
  </si>
  <si>
    <t>69.00 USD</t>
  </si>
  <si>
    <t>AlpInvest Partners, GIC</t>
  </si>
  <si>
    <t>Telecoms Services</t>
  </si>
  <si>
    <t>Roy Kuan</t>
  </si>
  <si>
    <t>5800.00 HKD</t>
  </si>
  <si>
    <t>679.00 HKD</t>
  </si>
  <si>
    <t>HongHua Co. Ltd.</t>
  </si>
  <si>
    <t>www.hhcp.com.cn</t>
  </si>
  <si>
    <t>23.50 USD</t>
  </si>
  <si>
    <t>Carlyle Group, iD TechVentures, Riverstone Holdings</t>
  </si>
  <si>
    <t>Machine Tool Manufacture, Oil and Gas Field Services</t>
  </si>
  <si>
    <t>Hongtu Logistics</t>
  </si>
  <si>
    <t>www.hongtu56.com</t>
  </si>
  <si>
    <t>Logistics Software</t>
  </si>
  <si>
    <t>Hongwei Technologies</t>
  </si>
  <si>
    <t>www.hongweikj.com</t>
  </si>
  <si>
    <t>2.40 USD</t>
  </si>
  <si>
    <t>Tembusu Partners</t>
  </si>
  <si>
    <t>Singapore Cancer Centre Pte. Ltd.</t>
  </si>
  <si>
    <t>Consumer Products, Industrial, Technology, Textiles</t>
  </si>
  <si>
    <t>Andy Lim</t>
  </si>
  <si>
    <t>Honiton Energy Group</t>
  </si>
  <si>
    <t>www.honitonenergy.com</t>
  </si>
  <si>
    <t>Arcapita Investment Management</t>
  </si>
  <si>
    <t>SunEdison LLC</t>
  </si>
  <si>
    <t>Wind Power</t>
  </si>
  <si>
    <t>Asim Zafar, Atif Abdulmalik</t>
  </si>
  <si>
    <t>Hsu Fu Chi</t>
  </si>
  <si>
    <t>www.hsufuchifoods.com</t>
  </si>
  <si>
    <t>135.00 USD</t>
  </si>
  <si>
    <t>577.50 SGD</t>
  </si>
  <si>
    <t>Nestlé S.A.</t>
  </si>
  <si>
    <t>HuaDian Heavy Industries Co., Ltd.</t>
  </si>
  <si>
    <t>www.hhi.com.cn</t>
  </si>
  <si>
    <t>258.30 CNY</t>
  </si>
  <si>
    <t>1500.00 CNY</t>
  </si>
  <si>
    <t>Engineering, Industrial, Software, Technology</t>
  </si>
  <si>
    <t>Huaneng Renewables Corporation Limited</t>
  </si>
  <si>
    <t>www.hnr.com.cn</t>
  </si>
  <si>
    <t>275.00 USD</t>
  </si>
  <si>
    <t>Bank of China Group Investment, China Chengtong Holdings Group Ltd, CSR Corp, GE Capital, Equity, Standard Chartered Private Equity, State Grid Corporation of China, Temasek Holdings, WL Ross &amp; Co</t>
  </si>
  <si>
    <t>435.40 HKD</t>
  </si>
  <si>
    <t>Hubei Dinglong Chemical</t>
  </si>
  <si>
    <t>www.dinglongchem.com</t>
  </si>
  <si>
    <t>China BaoAn Group, China Venture Capital, Hubei Provincial High Technology Industry Investment, Shenzhen Capital Group, Wuhan Technology Venture Capital</t>
  </si>
  <si>
    <t>458.25 CNY</t>
  </si>
  <si>
    <t>Min Liu, Nian Sheng Lee, Zheng Xia</t>
  </si>
  <si>
    <t>11.60 CNY</t>
  </si>
  <si>
    <t>41.67 CNY</t>
  </si>
  <si>
    <t>Hubei Provincial High Technology Industry Investment</t>
  </si>
  <si>
    <t>7.89 CNY</t>
  </si>
  <si>
    <t>Hui Lau Shan</t>
  </si>
  <si>
    <t>www.hkhls.com</t>
  </si>
  <si>
    <t>26.20 USD</t>
  </si>
  <si>
    <t>Huang Ji Huang</t>
  </si>
  <si>
    <t>Coffee Shops, Food, Restaurants</t>
  </si>
  <si>
    <t>Huiyin</t>
  </si>
  <si>
    <t>www.hyjd.com</t>
  </si>
  <si>
    <t>8.30 USD</t>
  </si>
  <si>
    <t>Consumer Electronics Stores, Consumer Services, Household Appliances</t>
  </si>
  <si>
    <t>Huiyuan Juice</t>
  </si>
  <si>
    <t>www.huiyuan.com.cn</t>
  </si>
  <si>
    <t>Beverage Manufacture and Bottling</t>
  </si>
  <si>
    <t>258.00 HKD</t>
  </si>
  <si>
    <t>SAIF Partners</t>
  </si>
  <si>
    <t>150.00 HKD</t>
  </si>
  <si>
    <t>Andrew Yan, Daniel Yang, Kenneth Lee, Scott Cai</t>
  </si>
  <si>
    <t>Hunan Aihua Group Co., Ltd</t>
  </si>
  <si>
    <t>www.aihuaglobal.com</t>
  </si>
  <si>
    <t>1037.00 CNY</t>
  </si>
  <si>
    <t>Household Appliance Manufacture, Steel &amp; Metal Manufacturing</t>
  </si>
  <si>
    <t>Hunan Tianrun Chemical Development</t>
  </si>
  <si>
    <t>Agricultural Chemicals</t>
  </si>
  <si>
    <t>Hung Hing Printing Group</t>
  </si>
  <si>
    <t>www.hhop.com.hk</t>
  </si>
  <si>
    <t>873.50 HKD</t>
  </si>
  <si>
    <t>1430.00 HKD</t>
  </si>
  <si>
    <t>Rengo Co.</t>
  </si>
  <si>
    <t>Hydoo</t>
  </si>
  <si>
    <t>www.hydoo.com.cn</t>
  </si>
  <si>
    <t>1651.20 HKD</t>
  </si>
  <si>
    <t>Logistics, Property</t>
  </si>
  <si>
    <t>IMAX's China Unit</t>
  </si>
  <si>
    <t>www.imax.cn</t>
  </si>
  <si>
    <t>China Media Capital, FountainVest Partners</t>
  </si>
  <si>
    <t>1920.00 HKD</t>
  </si>
  <si>
    <t>Cinemas</t>
  </si>
  <si>
    <t>Li Rui Gang</t>
  </si>
  <si>
    <t>1000.00 HKD</t>
  </si>
  <si>
    <t>836.00 HKD</t>
  </si>
  <si>
    <t>Industrial &amp; Commercial Bank of China</t>
  </si>
  <si>
    <t>www.icbc.com.cn</t>
  </si>
  <si>
    <t>20905.00 CNY</t>
  </si>
  <si>
    <t>Goldman Sachs, Goldman Sachs Merchant Banking Division</t>
  </si>
  <si>
    <t>2000.00 USD</t>
  </si>
  <si>
    <t>2250.00 USD</t>
  </si>
  <si>
    <t>1100.00 USD</t>
  </si>
  <si>
    <t>2500.00 USD</t>
  </si>
  <si>
    <t>8690.00 HKD</t>
  </si>
  <si>
    <t>InfoCon</t>
  </si>
  <si>
    <t>www.infecon.cn</t>
  </si>
  <si>
    <t>12.00 CNY</t>
  </si>
  <si>
    <t>Healthcare IT, Medical Software</t>
  </si>
  <si>
    <t>Inpac International</t>
  </si>
  <si>
    <t>www.inpac.com.cn</t>
  </si>
  <si>
    <t>17.71 USD</t>
  </si>
  <si>
    <t>Stora Enso</t>
  </si>
  <si>
    <t>International Mining Machinery Limited</t>
  </si>
  <si>
    <t>The Jordan Company</t>
  </si>
  <si>
    <t>2540.00 HKD</t>
  </si>
  <si>
    <t>Thomas Quinn</t>
  </si>
  <si>
    <t>151.00 USD</t>
  </si>
  <si>
    <t>4545.80 HKD</t>
  </si>
  <si>
    <t>Joy Global</t>
  </si>
  <si>
    <t>Intime</t>
  </si>
  <si>
    <t>www.intime.com.cn</t>
  </si>
  <si>
    <t>113.00 USD</t>
  </si>
  <si>
    <t>Department Stores</t>
  </si>
  <si>
    <t>Jangho Group Co., Ltd.</t>
  </si>
  <si>
    <t>www.jangho.com</t>
  </si>
  <si>
    <t>240.00 CNY</t>
  </si>
  <si>
    <t>Japan Home Centre</t>
  </si>
  <si>
    <t>www.japanhome.com.hk</t>
  </si>
  <si>
    <t>224.00 HKD</t>
  </si>
  <si>
    <t>2020.00 HKD</t>
  </si>
  <si>
    <t>Consumer Products, Retail</t>
  </si>
  <si>
    <t>Jiadeli Supermarket Company</t>
  </si>
  <si>
    <t>62.20 USD</t>
  </si>
  <si>
    <t>159.10 USD</t>
  </si>
  <si>
    <t>Jiajia Food Group Co., Ltd</t>
  </si>
  <si>
    <t>www.jiajiagroup.com</t>
  </si>
  <si>
    <t>182.16 CNY</t>
  </si>
  <si>
    <t>Harvest Capital</t>
  </si>
  <si>
    <t>316.00 CNY</t>
  </si>
  <si>
    <t>Jian Zhuang Ye</t>
  </si>
  <si>
    <t>Shanghai Real Power Capital</t>
  </si>
  <si>
    <t>Jiangsi Shunda Group</t>
  </si>
  <si>
    <t>www.shundasolar.com</t>
  </si>
  <si>
    <t>Suntech Power</t>
  </si>
  <si>
    <t>Renewable Energy, Technology</t>
  </si>
  <si>
    <t>Benjamin Cheng</t>
  </si>
  <si>
    <t>Jiangsu Flag Chemical Industry Co., Ltd</t>
  </si>
  <si>
    <t>www.flagchem.com</t>
  </si>
  <si>
    <t>36.00 CNY</t>
  </si>
  <si>
    <t>Jiangsu New Yuancheng Cable</t>
  </si>
  <si>
    <t>www.yccable.cn</t>
  </si>
  <si>
    <t>25.90 CNY</t>
  </si>
  <si>
    <t>680.00 CNY</t>
  </si>
  <si>
    <t>Manufacturing, Power</t>
  </si>
  <si>
    <t>Jiangsu Pacific Quartz Co., Ltd.</t>
  </si>
  <si>
    <t>www.quartzpacific.com</t>
  </si>
  <si>
    <t>DHR Investment, Goldstone Investment</t>
  </si>
  <si>
    <t>360.90 CNY</t>
  </si>
  <si>
    <t>Mining &amp; Quarrying of Nonmetallic Minerals</t>
  </si>
  <si>
    <t>Jiangsu Sinorgchem</t>
  </si>
  <si>
    <t>www.sinorgchem.com</t>
  </si>
  <si>
    <t>87.00 USD</t>
  </si>
  <si>
    <t>Sinochem International</t>
  </si>
  <si>
    <t>Manufacturing, Rubber &amp; Plastics</t>
  </si>
  <si>
    <t>Robert Coxon, Yi Luo</t>
  </si>
  <si>
    <t>Jiangsu Sunrain Solar Energy</t>
  </si>
  <si>
    <t>www.sunrain.com</t>
  </si>
  <si>
    <t>385.00 CNY</t>
  </si>
  <si>
    <t>China Science &amp; Merchants Capital Management, GF Xinde Investment Management, Principle Capital</t>
  </si>
  <si>
    <t>2150.00 CNY</t>
  </si>
  <si>
    <t>Heating Equipment &amp; Products, Solar Power, Solar Thermal</t>
  </si>
  <si>
    <t>Jiangsu T.Y. Environmental Energy Co., Ltd</t>
  </si>
  <si>
    <t>www.tyhbny.com</t>
  </si>
  <si>
    <t>335.00 CNY</t>
  </si>
  <si>
    <t>ABC Capital</t>
  </si>
  <si>
    <t>Jiangxi Fushine Pharmaceutical Co., Ltd</t>
  </si>
  <si>
    <t>www.fuxiangpharm.com</t>
  </si>
  <si>
    <t>Jiangxi Hengda Hi-Tech Co., Ltd</t>
  </si>
  <si>
    <t>www.heng-da.com</t>
  </si>
  <si>
    <t>36.75 CNY</t>
  </si>
  <si>
    <t>China Science &amp; Merchants Capital Management, Fortune Venture Capital, Shenzhen Hetai Growth Venture Capital</t>
  </si>
  <si>
    <t>400.00 CNY</t>
  </si>
  <si>
    <t>Jiangyin Tianjiang Pharmaceutical Co.,</t>
  </si>
  <si>
    <t>www.tianjiang.com</t>
  </si>
  <si>
    <t>613.20 CNY</t>
  </si>
  <si>
    <t>China International Capital Corporation Private Equity</t>
  </si>
  <si>
    <t>1340.00 USD</t>
  </si>
  <si>
    <t>China Traditional Chinese Medicine</t>
  </si>
  <si>
    <t>Medical Research, Pharmaceutical Development, Pharmaceutical Manufacturing</t>
  </si>
  <si>
    <t>Jinan Worldwide Auto-Accessory Limited</t>
  </si>
  <si>
    <t>www.jaaw.com</t>
  </si>
  <si>
    <t>Automobile and Parts Manufacturing, Manufacturing</t>
  </si>
  <si>
    <t>Jingyuntong Technology</t>
  </si>
  <si>
    <t>www.jingyuntong.com</t>
  </si>
  <si>
    <t>Industrial Machinery Manufacturing, Machine Tool Manufacture, Solar Power</t>
  </si>
  <si>
    <t>Jinhong Energy</t>
  </si>
  <si>
    <t>www.spjhe.com</t>
  </si>
  <si>
    <t>14.90 USD</t>
  </si>
  <si>
    <t>Natural Gas Production and Distribution, Oil and Gas Field Services, Renewable Energy</t>
  </si>
  <si>
    <t>Jintian Pharmaceutical Group</t>
  </si>
  <si>
    <t>www.jtyyjt.com</t>
  </si>
  <si>
    <t>84.10 USD</t>
  </si>
  <si>
    <t>620.00 HKD</t>
  </si>
  <si>
    <t>Healthcare, Pharmaceutical Development</t>
  </si>
  <si>
    <t>15.00 USD</t>
  </si>
  <si>
    <t>1104.00 HKD</t>
  </si>
  <si>
    <t>Joeone Co., Ltd</t>
  </si>
  <si>
    <t>www.jiumuwang.com</t>
  </si>
  <si>
    <t>Clothes Manufacturing, Clothing Stores</t>
  </si>
  <si>
    <t>John Hardy</t>
  </si>
  <si>
    <t>www.johnhardy.com</t>
  </si>
  <si>
    <t>30.00 USD</t>
  </si>
  <si>
    <t>26.00 GBP</t>
  </si>
  <si>
    <t>Consumer Products, Distribution, Manufacturing</t>
  </si>
  <si>
    <t>Anna Cheung</t>
  </si>
  <si>
    <t>Joyon Real Estate</t>
  </si>
  <si>
    <t>www.joyon.cn</t>
  </si>
  <si>
    <t>Zhejiang Joyon Real Estate Co. Ltd.</t>
  </si>
  <si>
    <t>Hotels and Offices, Property</t>
  </si>
  <si>
    <t>Juneyao Airlines</t>
  </si>
  <si>
    <t>www.juneyaoair.com</t>
  </si>
  <si>
    <t>Stone Capital</t>
  </si>
  <si>
    <t>760.24 CNY</t>
  </si>
  <si>
    <t>Jushi Group</t>
  </si>
  <si>
    <t>www.jushi.com</t>
  </si>
  <si>
    <t>400.00 USD</t>
  </si>
  <si>
    <t>China Fiberglass Company</t>
  </si>
  <si>
    <t>Kamtat Lighting</t>
  </si>
  <si>
    <t>www.kamtatlighting.com</t>
  </si>
  <si>
    <t>Electronics, Household Appliances</t>
  </si>
  <si>
    <t>Kangda International Environment</t>
  </si>
  <si>
    <t>www.kangdaep.com</t>
  </si>
  <si>
    <t>95.00 USD</t>
  </si>
  <si>
    <t>1400.00 HKD</t>
  </si>
  <si>
    <t>Waste Management, Water Purification and Recycling</t>
  </si>
  <si>
    <t>Kbro Co</t>
  </si>
  <si>
    <t>ww.kbro.com.tw</t>
  </si>
  <si>
    <t>1300.00 USD</t>
  </si>
  <si>
    <t>Alex Ying, Gregory Zeluck</t>
  </si>
  <si>
    <t>Kebao Boloni Group</t>
  </si>
  <si>
    <t>www.boloniglobal.com</t>
  </si>
  <si>
    <t>6.50 USD</t>
  </si>
  <si>
    <t>Hony Capital, Legend Capital</t>
  </si>
  <si>
    <t>Morgan Stanley</t>
  </si>
  <si>
    <t>Household Appliances</t>
  </si>
  <si>
    <t>John Zhao, Nengguang Wang</t>
  </si>
  <si>
    <t>Kelti Daily Product Co. Ltd.</t>
  </si>
  <si>
    <t>www.kelti.com.cn</t>
  </si>
  <si>
    <t>King Koil Shanghai Sleep System Co., Ltd</t>
  </si>
  <si>
    <t>www.kingkoil.com.cn</t>
  </si>
  <si>
    <t>Consumer Products, Furniture Manufacturing, Home Centres and Hardware Stores</t>
  </si>
  <si>
    <t>Yichen Zhang</t>
  </si>
  <si>
    <t>Kingston Financial Group</t>
  </si>
  <si>
    <t>www.kfg.kingston.com.hk</t>
  </si>
  <si>
    <t>SBI Ven Capital</t>
  </si>
  <si>
    <t>Finance and Insurance Sector, Gambling, Hotels, Investment Banking, Securities Brokers</t>
  </si>
  <si>
    <t>Kuaijishan Shaoxing Rice Wine Co., Ltd.</t>
  </si>
  <si>
    <t>www.kuaijishanwine.com</t>
  </si>
  <si>
    <t>443.00 CNY</t>
  </si>
  <si>
    <t>Alcohol Distributors, Alcohol Production</t>
  </si>
  <si>
    <t>Kungfu Catering Management Co., Ltd</t>
  </si>
  <si>
    <t>www.zkungfu.com</t>
  </si>
  <si>
    <t>40.05 USD</t>
  </si>
  <si>
    <t>Capital Today</t>
  </si>
  <si>
    <t>16.05 USD</t>
  </si>
  <si>
    <t>Lancy Co., Ltd</t>
  </si>
  <si>
    <t>www.lancygroup.com</t>
  </si>
  <si>
    <t>1750.00 CNY</t>
  </si>
  <si>
    <t>Landwind</t>
  </si>
  <si>
    <t>www.landwindmedical.com</t>
  </si>
  <si>
    <t>127.00 SGD</t>
  </si>
  <si>
    <t>Avenue Capital Group</t>
  </si>
  <si>
    <t>Medical Devices, Medical Equipment Distributors</t>
  </si>
  <si>
    <t>Lanzhou LS Heavy Equipment Co., Ltd.</t>
  </si>
  <si>
    <t>www.lshec.com</t>
  </si>
  <si>
    <t>105.51 CNY</t>
  </si>
  <si>
    <t>168.00 CNY</t>
  </si>
  <si>
    <t>Industrial Machinery Manufacturing, Machine Tool Manufacture, Steel &amp; Metal Manufacturing</t>
  </si>
  <si>
    <t>LaoBaiXing</t>
  </si>
  <si>
    <t>www.lbxdrugs.com</t>
  </si>
  <si>
    <t>1010.00 CNY</t>
  </si>
  <si>
    <t>Winnie Fok</t>
  </si>
  <si>
    <t>Lenovo Group</t>
  </si>
  <si>
    <t>www.lenovo.com</t>
  </si>
  <si>
    <t>350.00 USD</t>
  </si>
  <si>
    <t>General Atlantic, TPG</t>
  </si>
  <si>
    <t>372.00 USD</t>
  </si>
  <si>
    <t>Distribution, IT, Manufacturing</t>
  </si>
  <si>
    <t>James Coulter, Weijian Shan, William Grabe</t>
  </si>
  <si>
    <t>1538.80 HKD</t>
  </si>
  <si>
    <t>Lenovo Mobile</t>
  </si>
  <si>
    <t>www.lenovomobile.com</t>
  </si>
  <si>
    <t>Lepu</t>
  </si>
  <si>
    <t>www.lepumedical.com</t>
  </si>
  <si>
    <t>86.90 CNY</t>
  </si>
  <si>
    <t>1189.00 CNY</t>
  </si>
  <si>
    <t>Medical Equipment Distributors</t>
  </si>
  <si>
    <t>Leshi Internet Information and Technology Corp., Beijing</t>
  </si>
  <si>
    <t>www.letv.com</t>
  </si>
  <si>
    <t>3200.00 CNY</t>
  </si>
  <si>
    <t>China Bridge Capital</t>
  </si>
  <si>
    <t>639.00 CNY</t>
  </si>
  <si>
    <t>Automobile and Parts Manufacturing, Entertainment, Household Appliance Manufacture, Internet, Television Broadcasting and Programming</t>
  </si>
  <si>
    <t>Liaoning Oxiranchem Inc.</t>
  </si>
  <si>
    <t>www.oxiranchem.com</t>
  </si>
  <si>
    <t>55.52 CNY</t>
  </si>
  <si>
    <t>2295.00 CNY</t>
  </si>
  <si>
    <t>Little Sheep Group</t>
  </si>
  <si>
    <t>www.littlesheep.com</t>
  </si>
  <si>
    <t>3i, Prax Capital</t>
  </si>
  <si>
    <t>779.70 HKD</t>
  </si>
  <si>
    <t>Justin Maltz</t>
  </si>
  <si>
    <t>63.00 USD</t>
  </si>
  <si>
    <t>Yum! Brands, Inc.</t>
  </si>
  <si>
    <t>Luye Pharma Group</t>
  </si>
  <si>
    <t>www.luye.cn</t>
  </si>
  <si>
    <t>CDH Investments, CITIC Private Equity Funds Management, New Horizon Capital</t>
  </si>
  <si>
    <t>Kuo-Chuan Kung</t>
  </si>
  <si>
    <t>328.70 USD</t>
  </si>
  <si>
    <t>Ardian, CDH Investments, CITIC Private Equity Funds Management, New Horizon Capital</t>
  </si>
  <si>
    <t>5921.67 HKD</t>
  </si>
  <si>
    <t>775.80 HKD</t>
  </si>
  <si>
    <t>709.00 HKD</t>
  </si>
  <si>
    <t>Ma Anshan Modern Farming</t>
  </si>
  <si>
    <t>www.xiandaimuye.com</t>
  </si>
  <si>
    <t>3500.00 HKD</t>
  </si>
  <si>
    <t>409.00 USD</t>
  </si>
  <si>
    <t>Magic Holdings International Limited</t>
  </si>
  <si>
    <t>www.magicholdings.co</t>
  </si>
  <si>
    <t>451.00 HKD</t>
  </si>
  <si>
    <t>1307.74 HKD</t>
  </si>
  <si>
    <t>L'Oreal</t>
  </si>
  <si>
    <t>Maiquer Group Co., Ltd</t>
  </si>
  <si>
    <t>www.maiquer.com</t>
  </si>
  <si>
    <t>41.23 CNY</t>
  </si>
  <si>
    <t>Huarong Yufu Capital</t>
  </si>
  <si>
    <t>581.20 CNY</t>
  </si>
  <si>
    <t>Mandarin Hotel Holdings</t>
  </si>
  <si>
    <t>531.00 USD</t>
  </si>
  <si>
    <t>Hanting Hotels</t>
  </si>
  <si>
    <t>Eric Zhang</t>
  </si>
  <si>
    <t>Mecox Lane International Mail Order</t>
  </si>
  <si>
    <t>www.m18.com</t>
  </si>
  <si>
    <t>Sequoia Capital</t>
  </si>
  <si>
    <t>Neil Shen</t>
  </si>
  <si>
    <t>China Dongxiang, SINA Corporation</t>
  </si>
  <si>
    <t>Meihua Monosodium Glutamate Group</t>
  </si>
  <si>
    <t>www.meihuagrp.com</t>
  </si>
  <si>
    <t>195.00 USD</t>
  </si>
  <si>
    <t>CDH Investments, New Horizon Capital</t>
  </si>
  <si>
    <t>Wuzhou Minovo</t>
  </si>
  <si>
    <t>Agriculture Crop Production, Food</t>
  </si>
  <si>
    <t>230.00 CNY</t>
  </si>
  <si>
    <t>Jiangsu Sanyou Group Co., Ltd.</t>
  </si>
  <si>
    <t>Disease Diagnosis, Health &amp; Wellbeing Centres, Hospitals</t>
  </si>
  <si>
    <t>Janine Feng</t>
  </si>
  <si>
    <t>MI Energy</t>
  </si>
  <si>
    <t>www.mienergy.com.cn</t>
  </si>
  <si>
    <t>1300.00 HKD</t>
  </si>
  <si>
    <t>Oil and Gas Exploration and Production</t>
  </si>
  <si>
    <t>Micro-tech (Nanjing) Co., Ltd</t>
  </si>
  <si>
    <t>www.micro-tech.cn</t>
  </si>
  <si>
    <t>Healthcare, Medical Devices, Medical Equipment Distributors, Medical Technologies</t>
  </si>
  <si>
    <t>Meng Ann Lim</t>
  </si>
  <si>
    <t>Microport Scientific Corporation</t>
  </si>
  <si>
    <t>www.microport.com.cn</t>
  </si>
  <si>
    <t>Medical Devices</t>
  </si>
  <si>
    <t>MLS Co., Ltd</t>
  </si>
  <si>
    <t>www.zsmls.com</t>
  </si>
  <si>
    <t>101.00 CNY</t>
  </si>
  <si>
    <t>956.75 CNY</t>
  </si>
  <si>
    <t>Modern Metal &amp; Precision Holdings</t>
  </si>
  <si>
    <t>Industrial, Steel &amp; Metal Manufacturing</t>
  </si>
  <si>
    <t>Martin Mok</t>
  </si>
  <si>
    <t>Muyuan Foodstuff Co., Ltd</t>
  </si>
  <si>
    <t>www.muyuanfoods.com</t>
  </si>
  <si>
    <t>65.04 CNY</t>
  </si>
  <si>
    <t>1456.00 CNY</t>
  </si>
  <si>
    <t>Mysteel.com</t>
  </si>
  <si>
    <t>www.mysteel.cn</t>
  </si>
  <si>
    <t>36.90 CNY</t>
  </si>
  <si>
    <t>Information Services, Internet, Software, Steel &amp; Metals</t>
  </si>
  <si>
    <t>Nanjing Aotecar</t>
  </si>
  <si>
    <t>www.aotecar.com</t>
  </si>
  <si>
    <t>68.00 USD</t>
  </si>
  <si>
    <t>CDH Investments, CITIC Capital</t>
  </si>
  <si>
    <t>Nanjing Sinolife United Company Limited</t>
  </si>
  <si>
    <t>www.zs-united.com</t>
  </si>
  <si>
    <t>Fosun Capital</t>
  </si>
  <si>
    <t>380.50 HKD</t>
  </si>
  <si>
    <t>Manufacturing, Nutritional Supplements</t>
  </si>
  <si>
    <t>Chuntao Xu</t>
  </si>
  <si>
    <t>Nano Resources</t>
  </si>
  <si>
    <t>31.80 USD</t>
  </si>
  <si>
    <t>Ascendent Capital Partners</t>
  </si>
  <si>
    <t>3300.00 CNY</t>
  </si>
  <si>
    <t>Guangdong Kaiping Chunhui</t>
  </si>
  <si>
    <t>Machine Tool Manufacture, Railroads</t>
  </si>
  <si>
    <t>Nantong Rainbow Heavy Industries Co., Ltd.</t>
  </si>
  <si>
    <t>www.nantongrhm.com</t>
  </si>
  <si>
    <t>30.00 EUR</t>
  </si>
  <si>
    <t>Cargotec</t>
  </si>
  <si>
    <t>Distribution, Industrial Machinery Manufacturing, Manufacturing</t>
  </si>
  <si>
    <t>Natural Beauty Bio-Technology Limited</t>
  </si>
  <si>
    <t>www.nblife.com</t>
  </si>
  <si>
    <t>820.00 HKD</t>
  </si>
  <si>
    <t>565.60 HKD</t>
  </si>
  <si>
    <t>Consumer Products, Consumer Services</t>
  </si>
  <si>
    <t>New China Life Insurance Co., Ltd</t>
  </si>
  <si>
    <t>www.newchinalife.com</t>
  </si>
  <si>
    <t>Hony Capital, Standard Chartered Private Equity, Temasek Holdings</t>
  </si>
  <si>
    <t>1890.00 USD</t>
  </si>
  <si>
    <t>Finance and Insurance Sector, Insurance Agencies, Insurance Carriers</t>
  </si>
  <si>
    <t>78.00 USD</t>
  </si>
  <si>
    <t>Primus Financial Holdings</t>
  </si>
  <si>
    <t>640.00 USD</t>
  </si>
  <si>
    <t>New Focus Auto Tech Holdings Limited</t>
  </si>
  <si>
    <t>www.nfa360.com</t>
  </si>
  <si>
    <t>38.20 USD</t>
  </si>
  <si>
    <t>STIC Investments</t>
  </si>
  <si>
    <t>Automobile and Parts Manufacturing, Automobile Repair, Electronic Components, Electronic Components &amp; Semiconductor Wholesalers, Electronic Connectors, Retail</t>
  </si>
  <si>
    <t>Ningbo Team Pharm Co., Ltd</t>
  </si>
  <si>
    <t>www.teampharm.com</t>
  </si>
  <si>
    <t>28.24 CNY</t>
  </si>
  <si>
    <t>570.00 CNY</t>
  </si>
  <si>
    <t>Fuan Pharmaceutical</t>
  </si>
  <si>
    <t>Ningxia Xiajin Dairy</t>
  </si>
  <si>
    <t>www.xiajinmilk.com</t>
  </si>
  <si>
    <t>18.10 USD</t>
  </si>
  <si>
    <t>ARC Capital Partners, Wumart Stores Inc., YinChuan XinHua Department Store Co. Ltd.</t>
  </si>
  <si>
    <t>Prospect Link Limited</t>
  </si>
  <si>
    <t>Noah Technology Holdings Limited</t>
  </si>
  <si>
    <t>www.noaheducation.com</t>
  </si>
  <si>
    <t>137.86 USD</t>
  </si>
  <si>
    <t>Education &amp; Training Software, Education and Training Services</t>
  </si>
  <si>
    <t>Noble Agri</t>
  </si>
  <si>
    <t>www.nobleagri.com</t>
  </si>
  <si>
    <t>1500.00 USD</t>
  </si>
  <si>
    <t>China National Cereals, Oils &amp; Foodstuffs Import and Export Corp, Hopu Investment Management, IFC Asset Management Company, Noble Group, Standard Chartered Private Equity, Temasek Holdings</t>
  </si>
  <si>
    <t>750.00 USD</t>
  </si>
  <si>
    <t>China National Cereals, Oils &amp; Foodstuffs Import and Export Corp</t>
  </si>
  <si>
    <t>Agribusiness</t>
  </si>
  <si>
    <t>Nord Anglia Education</t>
  </si>
  <si>
    <t>www.nordangliaeducation.com</t>
  </si>
  <si>
    <t>190.00 GBP</t>
  </si>
  <si>
    <t>304.00 USD</t>
  </si>
  <si>
    <t>160.80 USD</t>
  </si>
  <si>
    <t>Baring Private Equity Asia, CPP Investment Board</t>
  </si>
  <si>
    <t>Baring Private Equity Asia, Partners Group</t>
  </si>
  <si>
    <t>Offshore Incorporations HK Ltd.</t>
  </si>
  <si>
    <t>www.offshore-inc.com</t>
  </si>
  <si>
    <t>IK Investment Partners</t>
  </si>
  <si>
    <t>Vistra Group</t>
  </si>
  <si>
    <t>Kristiaan Nieuwenburg</t>
  </si>
  <si>
    <t>ORG Packaging Co., Ltd</t>
  </si>
  <si>
    <t>www.orgpackaging.com</t>
  </si>
  <si>
    <t>CDIB Capital, Lehman Brothers</t>
  </si>
  <si>
    <t>29.50 USD</t>
  </si>
  <si>
    <t>1656.00 CNY</t>
  </si>
  <si>
    <t>181.70 CNY</t>
  </si>
  <si>
    <t>12.89 USD</t>
  </si>
  <si>
    <t>57.76 CNY</t>
  </si>
  <si>
    <t>Orient Home Industrial Co., Ltd</t>
  </si>
  <si>
    <t>www.comagic.com.cn</t>
  </si>
  <si>
    <t>480.00 CNY</t>
  </si>
  <si>
    <t>Home Centres and Hardware Stores</t>
  </si>
  <si>
    <t>Pactera Technology</t>
  </si>
  <si>
    <t>www.hisoft.com</t>
  </si>
  <si>
    <t>625.00 USD</t>
  </si>
  <si>
    <t>Blackstone Group, GGV Capital</t>
  </si>
  <si>
    <t>675.00 USD</t>
  </si>
  <si>
    <t>HNA Group Company Limited</t>
  </si>
  <si>
    <t>Jeff Richards, Jenny Lee, Ray Hu</t>
  </si>
  <si>
    <t>PCD Stores</t>
  </si>
  <si>
    <t>www.pcds.com.cn</t>
  </si>
  <si>
    <t>United Capital Partners</t>
  </si>
  <si>
    <t>377.00 USD</t>
  </si>
  <si>
    <t>People.cn Co., Ltd</t>
  </si>
  <si>
    <t>www.people.com.cn</t>
  </si>
  <si>
    <t>75.00 CNY</t>
  </si>
  <si>
    <t>BOCGI Zheshang Investment Fund Management, Goldstone Investment</t>
  </si>
  <si>
    <t>1382.20 CNY</t>
  </si>
  <si>
    <t>Digital Media, Internet</t>
  </si>
  <si>
    <t>Phoenix Media</t>
  </si>
  <si>
    <t>www.ppm.cn/htm/eng</t>
  </si>
  <si>
    <t>481.46 CNY</t>
  </si>
  <si>
    <t>Book Publishers, Media, Newspapers and News Organisations</t>
  </si>
  <si>
    <t>200.00 CNY</t>
  </si>
  <si>
    <t>Ping An Insurance Group</t>
  </si>
  <si>
    <t>www.pingan.com</t>
  </si>
  <si>
    <t>1250.00 USD</t>
  </si>
  <si>
    <t>Insurance Carriers</t>
  </si>
  <si>
    <t>1160.00 USD</t>
  </si>
  <si>
    <t>Plastec Technologies, Ltd</t>
  </si>
  <si>
    <t>www.plastec.com.hk</t>
  </si>
  <si>
    <t>Plateno Hotel Group</t>
  </si>
  <si>
    <t>www.7daysinn.cn</t>
  </si>
  <si>
    <t>Actis, Warburg Pincus</t>
  </si>
  <si>
    <t>111.10 USD</t>
  </si>
  <si>
    <t>e-Commerce, Hotels, Hotels and Offices</t>
  </si>
  <si>
    <t>688.00 USD</t>
  </si>
  <si>
    <t>Actis, Carlyle Group, Sequoia Capital</t>
  </si>
  <si>
    <t>8300.00 CNY</t>
  </si>
  <si>
    <t>Shanghai Jin Jiang International Hotels</t>
  </si>
  <si>
    <t>Primax Electronics Ltd.</t>
  </si>
  <si>
    <t>www.primax.com.tw</t>
  </si>
  <si>
    <t>8600.00 TWD</t>
  </si>
  <si>
    <t>Bank of America Merrill Lynch, FAT Capital Management, H&amp;Q Asia Pacific, NewQuest Capital Partners</t>
  </si>
  <si>
    <t>Communications, Computer and Office Equipment Distributors, Electronic Components, Electronic Components &amp; Semiconductor Wholesalers, Office Equipment</t>
  </si>
  <si>
    <t>Jarlon Tsang</t>
  </si>
  <si>
    <t>4000.00 TWD</t>
  </si>
  <si>
    <t>Qingdao Eastsoft Communication Technology Co., Ltd</t>
  </si>
  <si>
    <t>www.eastsoft.com.cn</t>
  </si>
  <si>
    <t>Cowin Capital, Goldstone Investment</t>
  </si>
  <si>
    <t>1036.25 CNY</t>
  </si>
  <si>
    <t>Network</t>
  </si>
  <si>
    <t>Communications, IT Infrastructure, Network, Software</t>
  </si>
  <si>
    <t>245.00 CNY</t>
  </si>
  <si>
    <t>Qingdao Wuxiao Group</t>
  </si>
  <si>
    <t>www.wuxiao.cn</t>
  </si>
  <si>
    <t>TR Capital</t>
  </si>
  <si>
    <t>Industrial Machinery Manufacturing, Steel &amp; Metal Manufacturing, Telecoms Towers &amp; Infrastructure</t>
  </si>
  <si>
    <t>Qinyuan Bakery</t>
  </si>
  <si>
    <t>Swire Pacific</t>
  </si>
  <si>
    <t>Bakery Products</t>
  </si>
  <si>
    <t>Real Nutriceutical Group Ltd</t>
  </si>
  <si>
    <t>www.ruinian.com.hk</t>
  </si>
  <si>
    <t>Nutritional Supplements</t>
  </si>
  <si>
    <t>RedStar Macalline</t>
  </si>
  <si>
    <t>www.chinaredstar.com</t>
  </si>
  <si>
    <t>931.00 USD</t>
  </si>
  <si>
    <t>RT Sourcing</t>
  </si>
  <si>
    <t>www.rtsourcing.com</t>
  </si>
  <si>
    <t>Affinity Equity Partners</t>
  </si>
  <si>
    <t>19.00 USD</t>
  </si>
  <si>
    <t>Li &amp; Fung Limited</t>
  </si>
  <si>
    <t>Consumer Products, Courier &amp; Delivery Services, Industrial Wholesalers, Retail</t>
  </si>
  <si>
    <t>San Shing Fastech Corporation</t>
  </si>
  <si>
    <t>www.sanshing.com.tw</t>
  </si>
  <si>
    <t>39.00 USD</t>
  </si>
  <si>
    <t>Sanfeng Environment</t>
  </si>
  <si>
    <t>www.cseg.cn</t>
  </si>
  <si>
    <t>Nature Elements Capital</t>
  </si>
  <si>
    <t>Chongqing Water Group Co., Ltd</t>
  </si>
  <si>
    <t>Waste to Energy</t>
  </si>
  <si>
    <t>Sanlih E-Television Co., Ltd</t>
  </si>
  <si>
    <t>www.iset.com.tw</t>
  </si>
  <si>
    <t>19.10 USD</t>
  </si>
  <si>
    <t>Excelsior Capital Asia</t>
  </si>
  <si>
    <t>1300.00 TWD</t>
  </si>
  <si>
    <t>Gary Lawrence</t>
  </si>
  <si>
    <t>SF Express</t>
  </si>
  <si>
    <t>www.sf-express.com</t>
  </si>
  <si>
    <t>8000.00 CNY</t>
  </si>
  <si>
    <t>China Merchants Technology Holdings, CITIC Capital, Jade Capital, Oriza Holdings</t>
  </si>
  <si>
    <t>Maanshan Dingtai Rare Earth &amp; New Material Co., Ltd</t>
  </si>
  <si>
    <t>Courier &amp; Delivery Services, Logistics</t>
  </si>
  <si>
    <t>Shaanxi Sunfonda Automobile Co Ltd.</t>
  </si>
  <si>
    <t>www.sxqc.com</t>
  </si>
  <si>
    <t>34.00 USD</t>
  </si>
  <si>
    <t>542.00 HKD</t>
  </si>
  <si>
    <t>Shandong Huate Magnet Technology Co., Ltd</t>
  </si>
  <si>
    <t>www.sdhuate.com</t>
  </si>
  <si>
    <t>Shandong Linglong Tyre Co., Ltd.</t>
  </si>
  <si>
    <t>www.linglong.cn</t>
  </si>
  <si>
    <t>102.75 USD</t>
  </si>
  <si>
    <t>Batach-Sophia Investment Management, Haitong Kaiyuan Investment, Hony Capital, Legend Capital, Siguler Guff, Suzhou Jingfeng Venture Investment, Yiwen Innovation Capital</t>
  </si>
  <si>
    <t>388.00 USD</t>
  </si>
  <si>
    <t>Automobile and Parts Manufacturing, Plastic and Rubber Manufacturing</t>
  </si>
  <si>
    <t>Shandong Realcan Pharmaceutical Co., Ltd</t>
  </si>
  <si>
    <t>www.realcan.cn</t>
  </si>
  <si>
    <t>476.00 CNY</t>
  </si>
  <si>
    <t>Shandong Shida Shenghua Chemical Group</t>
  </si>
  <si>
    <t>www.sinodmc.com</t>
  </si>
  <si>
    <t>73.99 CNY</t>
  </si>
  <si>
    <t>329.93 CNY</t>
  </si>
  <si>
    <t>Lin-Lin Zhou</t>
  </si>
  <si>
    <t>Shanghai Baosteel Packaging Co., Ltd</t>
  </si>
  <si>
    <t>www.baosteelpack.com</t>
  </si>
  <si>
    <t>181.50 CNY</t>
  </si>
  <si>
    <t>641.56 CNY</t>
  </si>
  <si>
    <t>Shanghai Canature Environmental Products Co., Ltd.</t>
  </si>
  <si>
    <t>www.canature.com</t>
  </si>
  <si>
    <t>35.00 CNY</t>
  </si>
  <si>
    <t>316.25 CNY</t>
  </si>
  <si>
    <t>Shu Jun Li</t>
  </si>
  <si>
    <t>Shanghai ChemPartner</t>
  </si>
  <si>
    <t>www.chempartner.cn</t>
  </si>
  <si>
    <t>TPG, TPG Biotech</t>
  </si>
  <si>
    <t>Sing Wang</t>
  </si>
  <si>
    <t>www.jinjianhotels.com.cn</t>
  </si>
  <si>
    <t>Kohlberg &amp; Company</t>
  </si>
  <si>
    <t>Bus and Coaches, Car Hire Services, Hotels, Restaurants, Travel &amp; Tourism</t>
  </si>
  <si>
    <t>Shanghai Jinsihou Food</t>
  </si>
  <si>
    <t>www.jinsihou.com.cn</t>
  </si>
  <si>
    <t>BOCI Private Equity, New Horizon Capital</t>
  </si>
  <si>
    <t>3020.00 CNY</t>
  </si>
  <si>
    <t>Hershey's</t>
  </si>
  <si>
    <t>Dairy Products, Food Distributors, Snack Foods, Sugar</t>
  </si>
  <si>
    <t>Shanghai M&amp;G Stationery Inc.</t>
  </si>
  <si>
    <t>www.mg.cn</t>
  </si>
  <si>
    <t>234.00 CNY</t>
  </si>
  <si>
    <t>CDH Investments, Dazhong Capital, Eastern Bell Venture Capital, Industrial Innovation Capital Management</t>
  </si>
  <si>
    <t>789.00 CNY</t>
  </si>
  <si>
    <t>Consumer Products, Manufacturing</t>
  </si>
  <si>
    <t>Shanghai Shen-Li High Tech Co., Ltd</t>
  </si>
  <si>
    <t>www.sl-power.com</t>
  </si>
  <si>
    <t>71.30 CNY</t>
  </si>
  <si>
    <t>60.30 CNY</t>
  </si>
  <si>
    <t>Energy, Fuel Cells</t>
  </si>
  <si>
    <t>Shanghai Zhicheng Biological Technology Co Ltd</t>
  </si>
  <si>
    <t>www.shzhicheng.com</t>
  </si>
  <si>
    <t>22.00 CNY</t>
  </si>
  <si>
    <t>30.40 CNY</t>
  </si>
  <si>
    <t>VCANBIO Cell &amp; Gene Engineering Corp., Ltd</t>
  </si>
  <si>
    <t>Biopolymers</t>
  </si>
  <si>
    <t>Shanghai Zhongji Pile Industry Co., Ltd</t>
  </si>
  <si>
    <t>www.zpzchina.com</t>
  </si>
  <si>
    <t>354.00 CNY</t>
  </si>
  <si>
    <t>CCB International Asset Management, Fosun International, Haitong-Fortis Private Equity Fund Management, Tonglian Venture Capital</t>
  </si>
  <si>
    <t>1760.00 CNY</t>
  </si>
  <si>
    <t>Shanghai Zhongji Investment Co., Ltd</t>
  </si>
  <si>
    <t>Construction, Materials</t>
  </si>
  <si>
    <t>Shangri-La Hotels Malaysia</t>
  </si>
  <si>
    <t>www.shangri-la.com</t>
  </si>
  <si>
    <t>213.38 MYR</t>
  </si>
  <si>
    <t>384.90 MYR</t>
  </si>
  <si>
    <t>Hotels, Hotels and Offices</t>
  </si>
  <si>
    <t>Shanxi Eurofo Green Energy</t>
  </si>
  <si>
    <t>Asiabiz Capital</t>
  </si>
  <si>
    <t>Smartac Group Holdings</t>
  </si>
  <si>
    <t>Shanxi Provincial Guoxin Energy Development Group Co,.Ltd</t>
  </si>
  <si>
    <t>www.sxgxny.com</t>
  </si>
  <si>
    <t>52.83 CNY</t>
  </si>
  <si>
    <t>Sharewin Fund</t>
  </si>
  <si>
    <t>Shenzhen Development Bank</t>
  </si>
  <si>
    <t>www.sdb.com.cn</t>
  </si>
  <si>
    <t>155.00 USD</t>
  </si>
  <si>
    <t>Banks, Consumer Finance, Credit Collections and Services, Finance and Insurance Sector, Investment Banking</t>
  </si>
  <si>
    <t>Shenzhen Longhao World Business Development Company Limited</t>
  </si>
  <si>
    <t>www.longhao.com.cn</t>
  </si>
  <si>
    <t>700.00 CNY</t>
  </si>
  <si>
    <t>Shenzhen Tempus Global Travel Holdings Ltd</t>
  </si>
  <si>
    <t>www.feiren.com</t>
  </si>
  <si>
    <t>41.60 CNY</t>
  </si>
  <si>
    <t>Futian Investment, Shenzhen Capital Group</t>
  </si>
  <si>
    <t>657.00 CNY</t>
  </si>
  <si>
    <t>Shenzhen Topray Solar Co., Ltd</t>
  </si>
  <si>
    <t>www.topraysolar.com</t>
  </si>
  <si>
    <t>31.20 CNY</t>
  </si>
  <si>
    <t>431.60 CNY</t>
  </si>
  <si>
    <t>Advanced Components, Advanced Materials, Solar Power, Solar Thermal</t>
  </si>
  <si>
    <t>Shenzhen Ysstech Info-Tech Co., Ltd</t>
  </si>
  <si>
    <t>www.ysstech.com</t>
  </si>
  <si>
    <t>15.00 CNY</t>
  </si>
  <si>
    <t>China Soft Capital</t>
  </si>
  <si>
    <t>298.88 CNY</t>
  </si>
  <si>
    <t>Accounting/Finance Software, Information Services, IT</t>
  </si>
  <si>
    <t>Shijiazhuang Pharma</t>
  </si>
  <si>
    <t>www.cspc.com.cn</t>
  </si>
  <si>
    <t>870.00 CNY</t>
  </si>
  <si>
    <t>1200.00 HKD</t>
  </si>
  <si>
    <t>Shunlong Wang</t>
  </si>
  <si>
    <t>2030.00 HKD</t>
  </si>
  <si>
    <t>4410.00 HKD</t>
  </si>
  <si>
    <t>4010.00 HKD</t>
  </si>
  <si>
    <t>3140.00 HKD</t>
  </si>
  <si>
    <t>9780.00 HKD</t>
  </si>
  <si>
    <t>Shineway Group</t>
  </si>
  <si>
    <t>www.shuanghui.com.cn</t>
  </si>
  <si>
    <t>252.00 USD</t>
  </si>
  <si>
    <t>Meat Products</t>
  </si>
  <si>
    <t>Shinwa International</t>
  </si>
  <si>
    <t>www.shinwa-net.com</t>
  </si>
  <si>
    <t>JVCKENWOOD Group</t>
  </si>
  <si>
    <t>Brian Doyle</t>
  </si>
  <si>
    <t>Siasun Robot and Automation</t>
  </si>
  <si>
    <t>www.siasun.com</t>
  </si>
  <si>
    <t>CAS Investment Management, Goldstone Investment</t>
  </si>
  <si>
    <t>616.90 CNY</t>
  </si>
  <si>
    <t>Sichuan Meifeng Chemical Industry Co., Ltd.</t>
  </si>
  <si>
    <t>www.scmeif.com</t>
  </si>
  <si>
    <t>Sichuan Star Cable Co., Ltd.</t>
  </si>
  <si>
    <t>www.mxdl.cn</t>
  </si>
  <si>
    <t>93.00 CNY</t>
  </si>
  <si>
    <t>806.00 CNY</t>
  </si>
  <si>
    <t>Electronics, Telecoms Equipment, Wire-line Telecoms Services &amp; Equipment</t>
  </si>
  <si>
    <t>Sichuan Zhiquan Special Cement</t>
  </si>
  <si>
    <t>Lunar Capital Management, Merrill Lynch &amp; Co.</t>
  </si>
  <si>
    <t>Scitus Cement (China) Holdings Ltd</t>
  </si>
  <si>
    <t>Cement, Manufacturing, Power Generation</t>
  </si>
  <si>
    <t>Sihuan Pharmaceutical</t>
  </si>
  <si>
    <t>www.sihuanpharm.com</t>
  </si>
  <si>
    <t>458.00 SGD</t>
  </si>
  <si>
    <t>China Pharma, Morgan Stanley Private Equity Asia</t>
  </si>
  <si>
    <t>5750.00 HKD</t>
  </si>
  <si>
    <t>524.00 HKD</t>
  </si>
  <si>
    <t>540.00 CNY</t>
  </si>
  <si>
    <t>127.50 USD</t>
  </si>
  <si>
    <t>Silvery Dragon Co., Ltd</t>
  </si>
  <si>
    <t>www.yinlong.com</t>
  </si>
  <si>
    <t>Haitong Innovation Capital Management, Haitong Kaiyuan Investment, Homsun Capital</t>
  </si>
  <si>
    <t>689.50 CNY</t>
  </si>
  <si>
    <t>Sino Gas International Holdings</t>
  </si>
  <si>
    <t>www.sino-gas.com</t>
  </si>
  <si>
    <t>74.90 USD</t>
  </si>
  <si>
    <t>Morgan Stanley Private Equity Asia, Zhongyu Gas Holdings Ltd</t>
  </si>
  <si>
    <t>78.70 USD</t>
  </si>
  <si>
    <t>Zhongyu Gas Holdings Ltd</t>
  </si>
  <si>
    <t>Sinobioway Medicine</t>
  </si>
  <si>
    <t>www.bioway-pku.com</t>
  </si>
  <si>
    <t>12.09 CNY</t>
  </si>
  <si>
    <t>45.44 CNY</t>
  </si>
  <si>
    <t>BioPharmaceuticals</t>
  </si>
  <si>
    <t>Sinoenergy Corporation</t>
  </si>
  <si>
    <t>KBG</t>
  </si>
  <si>
    <t>SinoMedia</t>
  </si>
  <si>
    <t>www.sinodb.com</t>
  </si>
  <si>
    <t>366.60 HKD</t>
  </si>
  <si>
    <t>20.82 HKD</t>
  </si>
  <si>
    <t>93.57 HKD</t>
  </si>
  <si>
    <t>52.05 HKD</t>
  </si>
  <si>
    <t>93.53 HKD</t>
  </si>
  <si>
    <t>63.72 HKD</t>
  </si>
  <si>
    <t>97.64 HKD</t>
  </si>
  <si>
    <t>134.80 HKD</t>
  </si>
  <si>
    <t>SJQ-IT Information Technology</t>
  </si>
  <si>
    <t>www.sjq-it.com</t>
  </si>
  <si>
    <t>0.40 CNY</t>
  </si>
  <si>
    <t>Electronics, Hardware, Manufacturing</t>
  </si>
  <si>
    <t>0.34 CNY</t>
  </si>
  <si>
    <t>0.06 CNY</t>
  </si>
  <si>
    <t>SouFun Holdings Ltd</t>
  </si>
  <si>
    <t>world.soufun.com</t>
  </si>
  <si>
    <t>Carlyle Group, IDG Capital</t>
  </si>
  <si>
    <t>Chongqing Wanli New Energy</t>
  </si>
  <si>
    <t>Internet, Property</t>
  </si>
  <si>
    <t>South Beauty Investment</t>
  </si>
  <si>
    <t>www.southbeauty.com</t>
  </si>
  <si>
    <t>300.00 USD</t>
  </si>
  <si>
    <t>Sparkle Roll Group</t>
  </si>
  <si>
    <t>www.hk970.com</t>
  </si>
  <si>
    <t>42.00 USD</t>
  </si>
  <si>
    <t>Distribution, Retail</t>
  </si>
  <si>
    <t>268.00 HKD</t>
  </si>
  <si>
    <t>SpeedCast</t>
  </si>
  <si>
    <t>www.speedcast.com</t>
  </si>
  <si>
    <t>32.20 USD</t>
  </si>
  <si>
    <t>TA Associates</t>
  </si>
  <si>
    <t>150.00 AUD</t>
  </si>
  <si>
    <t>Communications, Telecoms Services</t>
  </si>
  <si>
    <t>Edward Sippel, Michael Berk</t>
  </si>
  <si>
    <t>Spreadtrum Communications</t>
  </si>
  <si>
    <t>www.spreadtrum.com</t>
  </si>
  <si>
    <t>Consumer Products, Electronic Components &amp; Semiconductor Wholesalers, Semiconductors, Telecoms Equipment, Wireless</t>
  </si>
  <si>
    <t>Eric Chen, Kenneth Hao</t>
  </si>
  <si>
    <t>Standard Water Company</t>
  </si>
  <si>
    <t>www.standard-water.com</t>
  </si>
  <si>
    <t>Themes Investment Partners</t>
  </si>
  <si>
    <t>218.00 USD</t>
  </si>
  <si>
    <t>Beijing Enterprise Water Group</t>
  </si>
  <si>
    <t>Water and Sewer Utilities</t>
  </si>
  <si>
    <t>Stelcom</t>
  </si>
  <si>
    <t>Sun Securities Co., Ltd.</t>
  </si>
  <si>
    <t>Bohai Industrial Investment Fund Management</t>
  </si>
  <si>
    <t>Founder Securities Co., Ltd</t>
  </si>
  <si>
    <t>SUNAC</t>
  </si>
  <si>
    <t>www.sunac.com.cn</t>
  </si>
  <si>
    <t>2160.00 HKD</t>
  </si>
  <si>
    <t>www.suntech-power.com</t>
  </si>
  <si>
    <t>Actis, DragonTech Ventures Management, Goldman Sachs, Prax Capital</t>
  </si>
  <si>
    <t>Suntront Technology Co., Ltd</t>
  </si>
  <si>
    <t>www.suntront.net</t>
  </si>
  <si>
    <t>32.40 CNY</t>
  </si>
  <si>
    <t>Haitong Kaiyuan Investment, Shanghai Zhengtong Venture Capital, Tellhow Shengda Investment Management</t>
  </si>
  <si>
    <t>416.10 CNY</t>
  </si>
  <si>
    <t>Suzhou HiPro Polymers</t>
  </si>
  <si>
    <t>www.hipropolymers.com.cn</t>
  </si>
  <si>
    <t>365.00 USD</t>
  </si>
  <si>
    <t>Clean Technology, Oil &amp; Gas, Renewable Energy</t>
  </si>
  <si>
    <t>Ta Chong Bank</t>
  </si>
  <si>
    <t>www.tcbank.com.tw</t>
  </si>
  <si>
    <t>21500.00 TWD</t>
  </si>
  <si>
    <t>56550.00 TWD</t>
  </si>
  <si>
    <t>Yuanta Financial Holdings</t>
  </si>
  <si>
    <t>Banks, Consumer Finance, Securities Brokers</t>
  </si>
  <si>
    <t>Alex Ying, Gregory Zeluck, Sunil Kaul</t>
  </si>
  <si>
    <t>Tainan Cayman</t>
  </si>
  <si>
    <t>3.30 USD</t>
  </si>
  <si>
    <t>Tainan Enterprise Co., Ltd</t>
  </si>
  <si>
    <t>www.tai-nan.com</t>
  </si>
  <si>
    <t>7.90 USD</t>
  </si>
  <si>
    <t>Taishin Financial Holdings</t>
  </si>
  <si>
    <t>www.taishinholdings.com.tw</t>
  </si>
  <si>
    <t>968.00 USD</t>
  </si>
  <si>
    <t>Nomura Securities, TPG</t>
  </si>
  <si>
    <t>4700.00 TWD</t>
  </si>
  <si>
    <t>Cathay Life Insurance</t>
  </si>
  <si>
    <t>181.50 USD</t>
  </si>
  <si>
    <t>Taizinai Group</t>
  </si>
  <si>
    <t>Actis, Goldman Sachs, Morgan Stanley</t>
  </si>
  <si>
    <t>Beverages, Consumer Products, Dairy Products, Supermarkets &amp; Grocery Stores</t>
  </si>
  <si>
    <t>Chin Bay Chong</t>
  </si>
  <si>
    <t>Tangshan Ganglu Iron &amp; Steel</t>
  </si>
  <si>
    <t>www.tsglgt.cn</t>
  </si>
  <si>
    <t>Production</t>
  </si>
  <si>
    <t>Production, Steel &amp; Metals</t>
  </si>
  <si>
    <t>TBH Global Limited</t>
  </si>
  <si>
    <t>35000.00 KRW</t>
  </si>
  <si>
    <t>JKL Partners, KDB Capital</t>
  </si>
  <si>
    <t>Television Broadcasts Limited</t>
  </si>
  <si>
    <t>www.tvb.com</t>
  </si>
  <si>
    <t>6260.00 HKD</t>
  </si>
  <si>
    <t>China Media Capital</t>
  </si>
  <si>
    <t>Jonathan Nelson, Tao Sun</t>
  </si>
  <si>
    <t>Jonathan Nelson</t>
  </si>
  <si>
    <t>The EIC Group</t>
  </si>
  <si>
    <t>www.eiceducation.com</t>
  </si>
  <si>
    <t>Consulting Services, Education and Training Services</t>
  </si>
  <si>
    <t>692.00 USD</t>
  </si>
  <si>
    <t>NLD Investment</t>
  </si>
  <si>
    <t>The Executive Centre Limited</t>
  </si>
  <si>
    <t>www.executivecentre.com</t>
  </si>
  <si>
    <t>220.00 USD</t>
  </si>
  <si>
    <t>The Great Wall Group Co., Ltd</t>
  </si>
  <si>
    <t>www.thegreatwall-china.com</t>
  </si>
  <si>
    <t>512.50 CNY</t>
  </si>
  <si>
    <t>Consumer Products, Materials</t>
  </si>
  <si>
    <t>Tianhe Chemicals Group</t>
  </si>
  <si>
    <t>www.tianhechem.com</t>
  </si>
  <si>
    <t>5070.00 HKD</t>
  </si>
  <si>
    <t>Tianhe Defense</t>
  </si>
  <si>
    <t>www.thtw.com.cn</t>
  </si>
  <si>
    <t>18.00 CNY</t>
  </si>
  <si>
    <t>721.50 CNY</t>
  </si>
  <si>
    <t>Aerospace, Armaments, Defence, Electronics, Industrial</t>
  </si>
  <si>
    <t>Tianmu Hotspring Resort Group</t>
  </si>
  <si>
    <t>www.tianmu.net</t>
  </si>
  <si>
    <t>14.85 CNY</t>
  </si>
  <si>
    <t>3.68 CNY</t>
  </si>
  <si>
    <t>Tianneng Battery Group Co., Ltd</t>
  </si>
  <si>
    <t>www.cn-tn.com</t>
  </si>
  <si>
    <t>New World China Enterprises Project, Prax Capital</t>
  </si>
  <si>
    <t>Jeff Jie-Ping Yao</t>
  </si>
  <si>
    <t>Tianrui Group Cement Co., Ltd.</t>
  </si>
  <si>
    <t>www.trcement.com</t>
  </si>
  <si>
    <t>450.00 USD</t>
  </si>
  <si>
    <t>996.17 HKD</t>
  </si>
  <si>
    <t>Charlie Gao, David Liu, Julian Wolhardt</t>
  </si>
  <si>
    <t>Tigers Ltd.</t>
  </si>
  <si>
    <t>www.go2tigers.com</t>
  </si>
  <si>
    <t>Kamino Logistics Group Limited, Solis Capital Partners, WLG, Inc.</t>
  </si>
  <si>
    <t>GeoPost</t>
  </si>
  <si>
    <t>Daniel Lubeck</t>
  </si>
  <si>
    <t>Titan Wind Energy (Suzhou) Co., Ltd</t>
  </si>
  <si>
    <t>www.titanwind.com.cn</t>
  </si>
  <si>
    <t>Goldstone Investment, Suzhou Dingrong Capital Investment Management</t>
  </si>
  <si>
    <t>Advanced Components, Wind Power</t>
  </si>
  <si>
    <t>Tong Oil Tools</t>
  </si>
  <si>
    <t>www.tongyuanoil.com</t>
  </si>
  <si>
    <t>868.70 CNY</t>
  </si>
  <si>
    <t>Business Services, Clean Technology</t>
  </si>
  <si>
    <t>Tongji Environment</t>
  </si>
  <si>
    <t>Tongkun Group</t>
  </si>
  <si>
    <t>www.zjtkgf.com</t>
  </si>
  <si>
    <t>205.00 CNY</t>
  </si>
  <si>
    <t>Clothes Manufacturing, Textiles</t>
  </si>
  <si>
    <t>141.75 CNY</t>
  </si>
  <si>
    <t>296.50 CNY</t>
  </si>
  <si>
    <t>Trendzone</t>
  </si>
  <si>
    <t>www.trendzone.com.cn</t>
  </si>
  <si>
    <t>63.70 CNY</t>
  </si>
  <si>
    <t>394.00 CNY</t>
  </si>
  <si>
    <t>Construction, Furniture Manufacturing</t>
  </si>
  <si>
    <t>Tri-Wall KK</t>
  </si>
  <si>
    <t>www.tri-wall.com</t>
  </si>
  <si>
    <t>65.50 USD</t>
  </si>
  <si>
    <t>221.70 USD</t>
  </si>
  <si>
    <t>Packaging, Paper Products Manufacturing, Shipping</t>
  </si>
  <si>
    <t>Ant Capital Partners</t>
  </si>
  <si>
    <t>Trimco</t>
  </si>
  <si>
    <t>11.10 USD</t>
  </si>
  <si>
    <t>111.00 USD</t>
  </si>
  <si>
    <t>Tsingda Eedu Group</t>
  </si>
  <si>
    <t>www.eeduol.com</t>
  </si>
  <si>
    <t>49.00 USD</t>
  </si>
  <si>
    <t>RRJ Capital</t>
  </si>
  <si>
    <t>Education &amp; Training Website, Education and Training Services</t>
  </si>
  <si>
    <t>Mezzanine Capital Unit</t>
  </si>
  <si>
    <t>5.00 USD</t>
  </si>
  <si>
    <t>Capvent</t>
  </si>
  <si>
    <t>Tulip Media</t>
  </si>
  <si>
    <t>www.tulipmegamedia.com</t>
  </si>
  <si>
    <t>Shanghai New Culture Media Group</t>
  </si>
  <si>
    <t>UnionTech</t>
  </si>
  <si>
    <t>www.union-tek.com</t>
  </si>
  <si>
    <t>19.69 CNY</t>
  </si>
  <si>
    <t>Manufacturing, Technology</t>
  </si>
  <si>
    <t>United Texon</t>
  </si>
  <si>
    <t>www.texon.com</t>
  </si>
  <si>
    <t>Barclays Ventures</t>
  </si>
  <si>
    <t>Manufacturing, Materials</t>
  </si>
  <si>
    <t>UniTrust Finance &amp; Leasing Corporation</t>
  </si>
  <si>
    <t>www.utfinancing.com</t>
  </si>
  <si>
    <t>715.00 USD</t>
  </si>
  <si>
    <t>Steven Schneider</t>
  </si>
  <si>
    <t>V Grass Fashion Co., Ltd</t>
  </si>
  <si>
    <t>www.v-grass.com</t>
  </si>
  <si>
    <t>GP Capital</t>
  </si>
  <si>
    <t>740.00 CNY</t>
  </si>
  <si>
    <t>V-Care Holdings Limited</t>
  </si>
  <si>
    <t>www.v-care.net.cn</t>
  </si>
  <si>
    <t>300.00 HKD</t>
  </si>
  <si>
    <t>Cathay Capital Group, Vinda Group</t>
  </si>
  <si>
    <t>Vinda Group</t>
  </si>
  <si>
    <t>Personal Care Products Manufacturing</t>
  </si>
  <si>
    <t>Vanzo Communication Technology</t>
  </si>
  <si>
    <t>en.vanzotec.com</t>
  </si>
  <si>
    <t>Spring Capital Asia</t>
  </si>
  <si>
    <t>860.00 CNY</t>
  </si>
  <si>
    <t>Hubei Kaile</t>
  </si>
  <si>
    <t>Mobile Applications, Telecoms Equipment, Telecoms Services</t>
  </si>
  <si>
    <t>Vesta</t>
  </si>
  <si>
    <t>www.vesta-china.cn</t>
  </si>
  <si>
    <t>48.00 USD</t>
  </si>
  <si>
    <t>Illinois Tool Works Inc.</t>
  </si>
  <si>
    <t>www.vindapaper.com</t>
  </si>
  <si>
    <t>100.00 HKD</t>
  </si>
  <si>
    <t>870.00 HKD</t>
  </si>
  <si>
    <t>Paper Products Manufacturing</t>
  </si>
  <si>
    <t>www.vistra.com</t>
  </si>
  <si>
    <t>IK Investment Partners, Reggeborgh Groep</t>
  </si>
  <si>
    <t>Accounting Services, Consulting Services, Consumer Finance, Credit Collections and Services, Finance and Insurance Sector, Legal Services, Outsourcing</t>
  </si>
  <si>
    <t>Well Lead Medical Co., Ltd</t>
  </si>
  <si>
    <t>www.welllead.com.cn</t>
  </si>
  <si>
    <t>75.60 CNY</t>
  </si>
  <si>
    <t>JD Capital, Zhejiang Ticapital Management</t>
  </si>
  <si>
    <t>Western Region Gold</t>
  </si>
  <si>
    <t>www.w-r-g.cn</t>
  </si>
  <si>
    <t>139.86 CNY</t>
  </si>
  <si>
    <t>450.00 CNY</t>
  </si>
  <si>
    <t>Gold and Silver Ores</t>
  </si>
  <si>
    <t>WH Group Ltd.</t>
  </si>
  <si>
    <t>www.shuanghui.net</t>
  </si>
  <si>
    <t>CDH Investments, Goldman Sachs Merchant Banking Division</t>
  </si>
  <si>
    <t>New Horizon Capital, Temasek Holdings</t>
  </si>
  <si>
    <t>2005.00 USD</t>
  </si>
  <si>
    <t>1200.00 USD</t>
  </si>
  <si>
    <t>803.00 USD</t>
  </si>
  <si>
    <t>3360.00 HKD</t>
  </si>
  <si>
    <t>Winsway</t>
  </si>
  <si>
    <t>www.winsway.com</t>
  </si>
  <si>
    <t>Hopu Investment Management, Minmetals Corporation, Silver Grant International Industries</t>
  </si>
  <si>
    <t>3660.00 HKD</t>
  </si>
  <si>
    <t>Distribution, Logistics, Oil &amp; Gas, Transportation</t>
  </si>
  <si>
    <t>638.96 HKD</t>
  </si>
  <si>
    <t>Wuhan Zhongyuan Huadian Science and Technology Co., Ltd.</t>
  </si>
  <si>
    <t>www.zyhd.com.cn</t>
  </si>
  <si>
    <t>22.65 CNY</t>
  </si>
  <si>
    <t>526.14 CNY</t>
  </si>
  <si>
    <t>Electronics, Industrial</t>
  </si>
  <si>
    <t>Wumart Stores Inc.</t>
  </si>
  <si>
    <t>www.wumart.com/html/en/home.html</t>
  </si>
  <si>
    <t>213.00 USD</t>
  </si>
  <si>
    <t>Hony Capital, TPG</t>
  </si>
  <si>
    <t>Wumei Holdings Inc.</t>
  </si>
  <si>
    <t>Wuxi PharmaTech Co., Ltd</t>
  </si>
  <si>
    <t>www.wuxiapptec.com</t>
  </si>
  <si>
    <t>3300.00 USD</t>
  </si>
  <si>
    <t>Ally Bridge Group, Boyu Capital, Hillhouse Capital Management, Ping An Insurance Group, Temasek Holdings</t>
  </si>
  <si>
    <t>3970.00 HKD</t>
  </si>
  <si>
    <t>BPO Services, Medical Devices, Medical Research, Pharmaceutical Development</t>
  </si>
  <si>
    <t>Xi'an Longi Silicon Materials Co., Ltd</t>
  </si>
  <si>
    <t>www.longi-silicon.com</t>
  </si>
  <si>
    <t>138.00 CNY</t>
  </si>
  <si>
    <t>1575.00 CNY</t>
  </si>
  <si>
    <t>153.41 USD</t>
  </si>
  <si>
    <t>Xi'an Shaangu Power Co., Ltd.</t>
  </si>
  <si>
    <t>www.shaangu.com</t>
  </si>
  <si>
    <t>176.00 CNY</t>
  </si>
  <si>
    <t>1693.38 CNY</t>
  </si>
  <si>
    <t>Xiabu Xiabu</t>
  </si>
  <si>
    <t>www.xiabu.com</t>
  </si>
  <si>
    <t>52.00 USD</t>
  </si>
  <si>
    <t>Consumer Services, Restaurants</t>
  </si>
  <si>
    <t>Dong Zhong, Meng Ann Lim</t>
  </si>
  <si>
    <t>Xiamen Vann Intelligent Co., Ltd</t>
  </si>
  <si>
    <t>www.vann.com.cn</t>
  </si>
  <si>
    <t>48.80 CNY</t>
  </si>
  <si>
    <t>16.70 CNY</t>
  </si>
  <si>
    <t>Xiezhong International Holdings Limited</t>
  </si>
  <si>
    <t>www.xiezhonginternational.hk</t>
  </si>
  <si>
    <t>20.90 USD</t>
  </si>
  <si>
    <t>162.00 HKD</t>
  </si>
  <si>
    <t>Air Conditioning Equipment &amp; Products, Automobile and Parts Manufacturing, Heating Equipment &amp; Products, Manufacturing</t>
  </si>
  <si>
    <t>Xilinmen Furniture Co., Ltd</t>
  </si>
  <si>
    <t>www.chinabed.com</t>
  </si>
  <si>
    <t>37.50 CNY</t>
  </si>
  <si>
    <t>656.25 CNY</t>
  </si>
  <si>
    <t>Consumer Products, Furniture Manufacturing</t>
  </si>
  <si>
    <t>Xilong Chemical Co., Ltd.</t>
  </si>
  <si>
    <t>www.xlhg.com.cn</t>
  </si>
  <si>
    <t>Biotechnology, Chemicals, Electronics</t>
  </si>
  <si>
    <t>Xin Sheng Pawn</t>
  </si>
  <si>
    <t>www.xs-pawn.com</t>
  </si>
  <si>
    <t>Consumer Finance, Consumer Services, Credit Collections and Services, Mortgage Banking</t>
  </si>
  <si>
    <t>Xizang Haisco Pharmaceutical Group Co., Ltd</t>
  </si>
  <si>
    <t>www.haisco.com</t>
  </si>
  <si>
    <t>Xtep International Holdings</t>
  </si>
  <si>
    <t>www.xtep.com.hk</t>
  </si>
  <si>
    <t>286.00 USD</t>
  </si>
  <si>
    <t>Yangzhou Chengde Steel Tube Co.Ltd.</t>
  </si>
  <si>
    <t>www.cdpipe.com</t>
  </si>
  <si>
    <t>Precision Castparts Corp</t>
  </si>
  <si>
    <t>Herman Chang, Yi Luo</t>
  </si>
  <si>
    <t>Yanjun Automobile</t>
  </si>
  <si>
    <t>AEA Investors</t>
  </si>
  <si>
    <t>305.00 USD</t>
  </si>
  <si>
    <t>Leo Fang</t>
  </si>
  <si>
    <t>Yantai Andre Pectin Co., Ltd</t>
  </si>
  <si>
    <t>wwww.andrepectin.com</t>
  </si>
  <si>
    <t>10.00 USD</t>
  </si>
  <si>
    <t>DSM</t>
  </si>
  <si>
    <t>Beverages, Chemicals, Food</t>
  </si>
  <si>
    <t>Yashili</t>
  </si>
  <si>
    <t>www.yashili.com</t>
  </si>
  <si>
    <t>901.70 CNY</t>
  </si>
  <si>
    <t>Carlyle Group, Principle Capital</t>
  </si>
  <si>
    <t>2310.00 HKD</t>
  </si>
  <si>
    <t>Consumer Products, Dairy Products</t>
  </si>
  <si>
    <t>Eric Zhang, Patrick Siewert</t>
  </si>
  <si>
    <t>Yin Rong</t>
  </si>
  <si>
    <t>www.y-rong.com</t>
  </si>
  <si>
    <t>Beverages, Production</t>
  </si>
  <si>
    <t>Ying Tai Bio-Technology</t>
  </si>
  <si>
    <t>www.hi-tech-bio.com</t>
  </si>
  <si>
    <t>Manufacturing, Pharmaceuticals</t>
  </si>
  <si>
    <t>Yingde Gases Group</t>
  </si>
  <si>
    <t>www.yingdegas.com</t>
  </si>
  <si>
    <t>406.54 USD</t>
  </si>
  <si>
    <t>402.50 HKD</t>
  </si>
  <si>
    <t>414.00 HKD</t>
  </si>
  <si>
    <t>Yongle Tape Co.,Ltd.</t>
  </si>
  <si>
    <t>www.yongletape.com</t>
  </si>
  <si>
    <t>ShawKwei &amp; Partners</t>
  </si>
  <si>
    <t>Avery Dennison Corporation</t>
  </si>
  <si>
    <t>Yongye International</t>
  </si>
  <si>
    <t>www.yongyeintl.com</t>
  </si>
  <si>
    <t>340.00 USD</t>
  </si>
  <si>
    <t>Full Alliance International Ltd, Morgan Stanley Private Equity Asia</t>
  </si>
  <si>
    <t>Agricultural Chemicals, Agriculture Technologies, Farm Support Services</t>
  </si>
  <si>
    <t>Yotrio Group Co., Ltd</t>
  </si>
  <si>
    <t>116.25 CNY</t>
  </si>
  <si>
    <t>Principle Capital, Shenzhen Topvantage Venture Capital</t>
  </si>
  <si>
    <t>2280.00 CNY</t>
  </si>
  <si>
    <t>Furniture Manufacturing</t>
  </si>
  <si>
    <t>Youyuan International Holdings Limited</t>
  </si>
  <si>
    <t>www.youyuan.com.hk</t>
  </si>
  <si>
    <t>Yunnan Longsheng Green Industry Group Co. Ltd.</t>
  </si>
  <si>
    <t>55.00 CNY</t>
  </si>
  <si>
    <t>Orchid Asia Group, Shenzhen Capital Group</t>
  </si>
  <si>
    <t>7.17 USD</t>
  </si>
  <si>
    <t>Coffee and Tea Manufacturing</t>
  </si>
  <si>
    <t>Zhejiang Aishida Electric Co., Ltd</t>
  </si>
  <si>
    <t>www.chinaasd.com</t>
  </si>
  <si>
    <t>1128.00 CNY</t>
  </si>
  <si>
    <t>Distribution, Household Appliance Manufacture</t>
  </si>
  <si>
    <t>322.10 CNY</t>
  </si>
  <si>
    <t>Zhejiang Chaowei Power</t>
  </si>
  <si>
    <t>www.chaowei.com.hk</t>
  </si>
  <si>
    <t>545.00 HKD</t>
  </si>
  <si>
    <t>Zhejiang Charioteer Pharmaceutical Co., Ltd</t>
  </si>
  <si>
    <t>www.chariotpharm.com</t>
  </si>
  <si>
    <t>64.97 CNY</t>
  </si>
  <si>
    <t>Zhejiang Double Arrow Rubber Co., Ltd</t>
  </si>
  <si>
    <t>www.doublearrow.net</t>
  </si>
  <si>
    <t>640.00 CNY</t>
  </si>
  <si>
    <t>Zhejiang Hengyi Petrochemical</t>
  </si>
  <si>
    <t>296.88 CNY</t>
  </si>
  <si>
    <t>Centennial Brilliance Science &amp; Technology Co</t>
  </si>
  <si>
    <t>Chemicals, Oil &amp; Gas</t>
  </si>
  <si>
    <t>Zhejiang Kaishan Compressor Co., Ltd</t>
  </si>
  <si>
    <t>www.kaishancomp.com</t>
  </si>
  <si>
    <t>Zhejiang Lvyuan Muye</t>
  </si>
  <si>
    <t>Materials, Timber</t>
  </si>
  <si>
    <t>Zhongao Property Service</t>
  </si>
  <si>
    <t>www.gdzawy.com</t>
  </si>
  <si>
    <t>32.00 USD</t>
  </si>
  <si>
    <t>E-House (China) Holdings, Vision Knight Capital Partners</t>
  </si>
  <si>
    <t>421.00 HKD</t>
  </si>
  <si>
    <t>Business Services, Consumer Services, Leisure, Property</t>
  </si>
  <si>
    <t>Zhonglian Real Estate</t>
  </si>
  <si>
    <t>www.zldc.cn</t>
  </si>
  <si>
    <t>Zhongsheng Group</t>
  </si>
  <si>
    <t>www.zs-group.com.cn</t>
  </si>
  <si>
    <t>2679.00 HKD</t>
  </si>
  <si>
    <t>Automobile Dealerships, Industrial</t>
  </si>
  <si>
    <t>400.65 HKD</t>
  </si>
  <si>
    <t>731.00 USD</t>
  </si>
  <si>
    <t>Jardine Matheson Holdings</t>
  </si>
  <si>
    <t>Zoomlion</t>
  </si>
  <si>
    <t>www.zoomlion.com</t>
  </si>
  <si>
    <t>35.00 USD</t>
  </si>
  <si>
    <t>Enspire Capital, Hony Capital, New Horizon Capital</t>
  </si>
  <si>
    <t>13000.00 HKD</t>
  </si>
  <si>
    <t>843.00 CNY</t>
  </si>
  <si>
    <t>ZTO Express</t>
  </si>
  <si>
    <t>www.zto.com</t>
  </si>
  <si>
    <t>Courier &amp; Delivery Services, Packaging</t>
  </si>
  <si>
    <t>Investment year</t>
  </si>
  <si>
    <t>Count of BuyoutID</t>
  </si>
  <si>
    <t>Sum of Deal Size (EUR mn)</t>
  </si>
  <si>
    <t>Distressed Debt</t>
  </si>
  <si>
    <t>Somme de Deal Size (USD mn)</t>
  </si>
  <si>
    <t>Year</t>
  </si>
  <si>
    <t xml:space="preserve">Indian Buyout Investments </t>
  </si>
  <si>
    <t>Chinese Buyout investments</t>
  </si>
  <si>
    <t>/</t>
  </si>
  <si>
    <t>Investment Year</t>
  </si>
  <si>
    <t>Sum of Invested Amount</t>
  </si>
  <si>
    <t>Average of Invested Amount</t>
  </si>
  <si>
    <t>Moyenne de Deal Size (USD mn)2</t>
  </si>
  <si>
    <t>x</t>
  </si>
  <si>
    <t>y</t>
  </si>
  <si>
    <t>Moyenne de holding period yearly</t>
  </si>
  <si>
    <t>buyout</t>
  </si>
  <si>
    <t>buyouts</t>
  </si>
  <si>
    <t>Holding period monthly</t>
  </si>
  <si>
    <t>Holding period yearly</t>
  </si>
  <si>
    <t>Moyenne de Holding period yearly</t>
  </si>
  <si>
    <t>(Tous)</t>
  </si>
  <si>
    <t>(Plusieurs éléments)</t>
  </si>
  <si>
    <t>Investment type</t>
  </si>
  <si>
    <t>Sectors</t>
  </si>
  <si>
    <t>Count</t>
  </si>
  <si>
    <t>count</t>
  </si>
  <si>
    <t>Ecartype de Holding period yearly</t>
  </si>
  <si>
    <t>Ecartype de holding period yearly</t>
  </si>
  <si>
    <t>standard deviation</t>
  </si>
  <si>
    <t>Nombre de Deal Size (USD mn)</t>
  </si>
  <si>
    <t>Somme de Deal Size (USD mn)2</t>
  </si>
  <si>
    <t>Ecartype de Deal Size (USD mn)2</t>
  </si>
  <si>
    <t>Sum of Deal Size ($ mn)</t>
  </si>
  <si>
    <t>Average deal size ($ mn)</t>
  </si>
  <si>
    <t xml:space="preserve">standard deviation </t>
  </si>
  <si>
    <t>Buyout aggregate deals India ($mn)</t>
  </si>
  <si>
    <t>Buyout average deals India ($mn)</t>
  </si>
  <si>
    <t>Buyout aggregate deals China ($mn)</t>
  </si>
  <si>
    <t>Buyout average deals China ($mn)</t>
  </si>
  <si>
    <t>Étiquettes de colonnes</t>
  </si>
  <si>
    <t>Buyouts</t>
  </si>
  <si>
    <t>Exit year</t>
  </si>
  <si>
    <t>Chine</t>
  </si>
  <si>
    <t>Exit years</t>
  </si>
  <si>
    <t>Industries</t>
  </si>
  <si>
    <t>Moyenne de Deal Size (USD mn)3</t>
  </si>
  <si>
    <t>Somme de Exit Value (USD mn)</t>
  </si>
  <si>
    <t>Net Return</t>
  </si>
  <si>
    <t># of Investors</t>
  </si>
  <si>
    <t>Nombre de # of Investors</t>
  </si>
  <si>
    <t>Nombre de Nombre de BuyoutID</t>
  </si>
  <si>
    <t>Number of Investors</t>
  </si>
  <si>
    <t>Number of transactions by companies</t>
  </si>
  <si>
    <t>Number of companies</t>
  </si>
  <si>
    <t>Number of Investors in a single transaction</t>
  </si>
  <si>
    <t>Number of transaction</t>
  </si>
  <si>
    <t>Net profit</t>
  </si>
  <si>
    <t>Nombre de Étiquettes de lignes</t>
  </si>
  <si>
    <t>Net profit %</t>
  </si>
  <si>
    <t>RAPPORT DÉTAILLÉ</t>
  </si>
  <si>
    <t>Statistiques de la régression</t>
  </si>
  <si>
    <t>Coefficient de détermination multiple</t>
  </si>
  <si>
    <t>Coefficient de détermination R^2</t>
  </si>
  <si>
    <t>Erreur-type</t>
  </si>
  <si>
    <t>Observations</t>
  </si>
  <si>
    <t>ANALYSE DE VARIANCE</t>
  </si>
  <si>
    <t>Régression</t>
  </si>
  <si>
    <t>Résidus</t>
  </si>
  <si>
    <t>Total</t>
  </si>
  <si>
    <t>Constante</t>
  </si>
  <si>
    <t>Degré de liberté</t>
  </si>
  <si>
    <t>Somme des carrés</t>
  </si>
  <si>
    <t>Moyenne des carrés</t>
  </si>
  <si>
    <t>F</t>
  </si>
  <si>
    <t>Valeur critique de F</t>
  </si>
  <si>
    <t>Coefficients</t>
  </si>
  <si>
    <t>Statistique t</t>
  </si>
  <si>
    <t>Probabilité</t>
  </si>
  <si>
    <t>Limite inférieure pour seuil de confiance = 95%</t>
  </si>
  <si>
    <t>Limite supérieure pour seuil de confiance = 95%</t>
  </si>
  <si>
    <t>Limite inférieure pour seuil de confiance =  95,0%</t>
  </si>
  <si>
    <t>Limite supérieure pour seuil de confiance =  95,0%</t>
  </si>
  <si>
    <t>Variable X 1</t>
  </si>
  <si>
    <t>Investment amounts ($mn)</t>
  </si>
  <si>
    <t>Exit amounts ($mn)</t>
  </si>
  <si>
    <t>Net return</t>
  </si>
  <si>
    <t>Years</t>
  </si>
  <si>
    <t>Investment years</t>
  </si>
  <si>
    <t>Investment amount</t>
  </si>
  <si>
    <t>Number of deals China</t>
  </si>
  <si>
    <t>Number of deals India</t>
  </si>
  <si>
    <t>Moyenne de Deal Size (USD mn)</t>
  </si>
  <si>
    <t>Aggregate deal size China</t>
  </si>
  <si>
    <t>Average deal size China</t>
  </si>
  <si>
    <t>Aggregate deal size India</t>
  </si>
  <si>
    <t>Average deal size India</t>
  </si>
  <si>
    <t>Exit Year2</t>
  </si>
  <si>
    <t xml:space="preserve">Average yearly holding period </t>
  </si>
  <si>
    <t>Average yearly holding period</t>
  </si>
  <si>
    <t>Number of local companies</t>
  </si>
  <si>
    <t>Number of local investors within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</si>
</sst>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)\ _€_ ;_ * \(#,##0.00\)\ _€_ ;_ * &quot;-&quot;??_)\ _€_ ;_ @_ "/>
    <numFmt numFmtId="164" formatCode="0.0"/>
    <numFmt numFmtId="165" formatCode="0.0%"/>
    <numFmt numFmtId="166" formatCode="_ * #,##0.0_)\ _€_ ;_ * \(#,##0.0\)\ _€_ ;_ * &quot;-&quot;??_)\ _€_ ;_ @_ "/>
    <numFmt numFmtId="167" formatCode="_ * #,##0_)\ _€_ ;_ * \(#,##0\)\ _€_ ;_ * &quot;-&quot;??_)\ _€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64646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708090"/>
      </left>
      <right style="thin">
        <color rgb="FF708090"/>
      </right>
      <top style="thin">
        <color rgb="FF708090"/>
      </top>
      <bottom style="thin">
        <color rgb="FF708090"/>
      </bottom>
      <diagonal/>
    </border>
    <border>
      <left style="thin">
        <color rgb="FF708090"/>
      </left>
      <right style="thin">
        <color rgb="FF708090"/>
      </right>
      <top/>
      <bottom/>
      <diagonal/>
    </border>
    <border>
      <left style="thin">
        <color rgb="FF708090"/>
      </left>
      <right style="thin">
        <color rgb="FF708090"/>
      </right>
      <top/>
      <bottom style="thin">
        <color rgb="FF70809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auto="1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auto="1"/>
      </left>
      <right/>
      <top style="thin">
        <color theme="9" tint="0.7999816888943144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9" tint="0.7999816888943144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9" tint="0.79998168889431442"/>
      </bottom>
      <diagonal/>
    </border>
    <border>
      <left style="thin">
        <color auto="1"/>
      </left>
      <right style="thin">
        <color auto="1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9" tint="0.79998168889431442"/>
      </top>
      <bottom style="thin">
        <color auto="1"/>
      </bottom>
      <diagonal/>
    </border>
    <border>
      <left/>
      <right/>
      <top/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9" tint="0.7999816888943144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9" tint="0.79998168889431442"/>
      </top>
      <bottom/>
      <diagonal/>
    </border>
    <border>
      <left/>
      <right style="thin">
        <color auto="1"/>
      </right>
      <top style="thin">
        <color auto="1"/>
      </top>
      <bottom style="thin">
        <color theme="9" tint="0.79998168889431442"/>
      </bottom>
      <diagonal/>
    </border>
    <border>
      <left/>
      <right/>
      <top/>
      <bottom style="thin">
        <color theme="9" tint="0.59999389629810485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7">
    <xf numFmtId="0" fontId="0" fillId="0" borderId="0" xfId="0"/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right" vertical="top"/>
    </xf>
    <xf numFmtId="49" fontId="2" fillId="2" borderId="1" xfId="0" applyNumberFormat="1" applyFont="1" applyFill="1" applyBorder="1" applyAlignment="1">
      <alignment vertical="top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vertical="top"/>
    </xf>
    <xf numFmtId="49" fontId="0" fillId="0" borderId="2" xfId="0" applyNumberFormat="1" applyBorder="1" applyAlignment="1">
      <alignment horizontal="right" vertical="top"/>
    </xf>
    <xf numFmtId="49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0" fontId="0" fillId="0" borderId="3" xfId="0" applyBorder="1" applyAlignment="1">
      <alignment vertical="top"/>
    </xf>
    <xf numFmtId="14" fontId="0" fillId="0" borderId="3" xfId="0" applyNumberFormat="1" applyBorder="1" applyAlignment="1">
      <alignment vertical="top"/>
    </xf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0" xfId="0" applyNumberFormat="1" applyFill="1"/>
    <xf numFmtId="9" fontId="0" fillId="0" borderId="0" xfId="2" applyFont="1"/>
    <xf numFmtId="164" fontId="0" fillId="0" borderId="0" xfId="2" applyNumberFormat="1" applyFont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6" xfId="0" applyBorder="1"/>
    <xf numFmtId="9" fontId="0" fillId="0" borderId="6" xfId="2" applyFont="1" applyBorder="1"/>
    <xf numFmtId="9" fontId="0" fillId="0" borderId="7" xfId="2" applyFont="1" applyBorder="1"/>
    <xf numFmtId="0" fontId="0" fillId="0" borderId="7" xfId="0" applyBorder="1"/>
    <xf numFmtId="0" fontId="0" fillId="0" borderId="0" xfId="0" applyAlignment="1">
      <alignment horizontal="right"/>
    </xf>
    <xf numFmtId="165" fontId="0" fillId="0" borderId="0" xfId="2" applyNumberFormat="1" applyFont="1"/>
    <xf numFmtId="43" fontId="0" fillId="3" borderId="0" xfId="1" applyFont="1" applyFill="1"/>
    <xf numFmtId="0" fontId="2" fillId="2" borderId="1" xfId="0" applyNumberFormat="1" applyFont="1" applyFill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8" xfId="0" applyFont="1" applyBorder="1" applyAlignment="1">
      <alignment horizontal="left"/>
    </xf>
    <xf numFmtId="0" fontId="0" fillId="0" borderId="8" xfId="0" applyNumberFormat="1" applyFont="1" applyBorder="1"/>
    <xf numFmtId="4" fontId="0" fillId="0" borderId="0" xfId="0" applyNumberFormat="1"/>
    <xf numFmtId="0" fontId="0" fillId="5" borderId="0" xfId="0" applyNumberFormat="1" applyFill="1"/>
    <xf numFmtId="4" fontId="0" fillId="5" borderId="0" xfId="0" applyNumberFormat="1" applyFill="1"/>
    <xf numFmtId="166" fontId="0" fillId="0" borderId="0" xfId="0" applyNumberFormat="1"/>
    <xf numFmtId="0" fontId="6" fillId="5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/>
    <xf numFmtId="0" fontId="5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4" fontId="6" fillId="4" borderId="4" xfId="0" applyNumberFormat="1" applyFont="1" applyFill="1" applyBorder="1"/>
    <xf numFmtId="0" fontId="6" fillId="5" borderId="10" xfId="0" applyFont="1" applyFill="1" applyBorder="1" applyAlignment="1">
      <alignment horizontal="center" vertical="center" wrapText="1"/>
    </xf>
    <xf numFmtId="4" fontId="6" fillId="4" borderId="10" xfId="0" applyNumberFormat="1" applyFont="1" applyFill="1" applyBorder="1"/>
    <xf numFmtId="4" fontId="0" fillId="0" borderId="6" xfId="0" applyNumberFormat="1" applyBorder="1"/>
    <xf numFmtId="4" fontId="0" fillId="0" borderId="9" xfId="0" applyNumberFormat="1" applyFont="1" applyBorder="1"/>
    <xf numFmtId="3" fontId="0" fillId="0" borderId="11" xfId="0" applyNumberForma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6" fillId="4" borderId="4" xfId="0" applyNumberFormat="1" applyFont="1" applyFill="1" applyBorder="1"/>
    <xf numFmtId="0" fontId="0" fillId="0" borderId="14" xfId="0" applyBorder="1"/>
    <xf numFmtId="3" fontId="0" fillId="5" borderId="11" xfId="0" applyNumberFormat="1" applyFill="1" applyBorder="1"/>
    <xf numFmtId="0" fontId="0" fillId="0" borderId="15" xfId="0" applyBorder="1"/>
    <xf numFmtId="4" fontId="0" fillId="5" borderId="6" xfId="0" applyNumberFormat="1" applyFill="1" applyBorder="1"/>
    <xf numFmtId="4" fontId="0" fillId="0" borderId="16" xfId="0" applyNumberFormat="1" applyFont="1" applyBorder="1"/>
    <xf numFmtId="0" fontId="0" fillId="6" borderId="0" xfId="0" applyFill="1"/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5" fillId="7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7" borderId="10" xfId="0" applyFont="1" applyFill="1" applyBorder="1" applyAlignment="1">
      <alignment wrapText="1"/>
    </xf>
    <xf numFmtId="0" fontId="5" fillId="7" borderId="4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0" fillId="5" borderId="11" xfId="0" applyFill="1" applyBorder="1" applyAlignment="1">
      <alignment horizontal="right" wrapText="1"/>
    </xf>
    <xf numFmtId="0" fontId="0" fillId="5" borderId="7" xfId="0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0" borderId="19" xfId="0" applyFont="1" applyBorder="1" applyAlignment="1">
      <alignment horizontal="left"/>
    </xf>
    <xf numFmtId="0" fontId="0" fillId="0" borderId="20" xfId="0" applyFont="1" applyFill="1" applyBorder="1" applyAlignment="1">
      <alignment horizontal="left"/>
    </xf>
    <xf numFmtId="0" fontId="0" fillId="0" borderId="19" xfId="0" applyNumberFormat="1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2" xfId="0" applyFont="1" applyBorder="1" applyAlignment="1">
      <alignment horizontal="right"/>
    </xf>
    <xf numFmtId="0" fontId="0" fillId="5" borderId="18" xfId="0" applyFont="1" applyFill="1" applyBorder="1" applyAlignment="1">
      <alignment horizontal="left"/>
    </xf>
    <xf numFmtId="0" fontId="0" fillId="5" borderId="18" xfId="0" applyNumberFormat="1" applyFont="1" applyFill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5" borderId="19" xfId="0" applyFont="1" applyFill="1" applyBorder="1" applyAlignment="1">
      <alignment horizontal="left"/>
    </xf>
    <xf numFmtId="0" fontId="0" fillId="5" borderId="19" xfId="0" applyNumberFormat="1" applyFont="1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6" borderId="8" xfId="0" applyNumberFormat="1" applyFont="1" applyFill="1" applyBorder="1"/>
    <xf numFmtId="0" fontId="0" fillId="6" borderId="8" xfId="0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0" fontId="5" fillId="7" borderId="10" xfId="0" applyFont="1" applyFill="1" applyBorder="1" applyAlignment="1">
      <alignment horizontal="right" wrapText="1"/>
    </xf>
    <xf numFmtId="2" fontId="5" fillId="7" borderId="4" xfId="0" applyNumberFormat="1" applyFont="1" applyFill="1" applyBorder="1" applyAlignment="1">
      <alignment horizontal="right" wrapText="1"/>
    </xf>
    <xf numFmtId="166" fontId="5" fillId="7" borderId="4" xfId="1" applyNumberFormat="1" applyFont="1" applyFill="1" applyBorder="1" applyAlignment="1">
      <alignment horizontal="right" wrapText="1"/>
    </xf>
    <xf numFmtId="166" fontId="0" fillId="0" borderId="21" xfId="1" applyNumberFormat="1" applyFont="1" applyBorder="1" applyAlignment="1"/>
    <xf numFmtId="166" fontId="0" fillId="0" borderId="7" xfId="1" applyNumberFormat="1" applyFont="1" applyBorder="1" applyAlignment="1"/>
    <xf numFmtId="166" fontId="0" fillId="0" borderId="19" xfId="1" applyNumberFormat="1" applyFont="1" applyBorder="1" applyAlignment="1"/>
    <xf numFmtId="166" fontId="0" fillId="0" borderId="20" xfId="1" applyNumberFormat="1" applyFont="1" applyBorder="1" applyAlignment="1">
      <alignment horizontal="right"/>
    </xf>
    <xf numFmtId="49" fontId="5" fillId="0" borderId="21" xfId="0" applyNumberFormat="1" applyFont="1" applyBorder="1"/>
    <xf numFmtId="49" fontId="5" fillId="0" borderId="7" xfId="0" applyNumberFormat="1" applyFont="1" applyBorder="1"/>
    <xf numFmtId="49" fontId="5" fillId="0" borderId="19" xfId="0" applyNumberFormat="1" applyFont="1" applyBorder="1" applyAlignment="1">
      <alignment horizontal="left"/>
    </xf>
    <xf numFmtId="49" fontId="5" fillId="0" borderId="20" xfId="0" applyNumberFormat="1" applyFont="1" applyBorder="1"/>
    <xf numFmtId="166" fontId="0" fillId="0" borderId="21" xfId="1" applyNumberFormat="1" applyFont="1" applyBorder="1" applyAlignment="1">
      <alignment horizontal="right"/>
    </xf>
    <xf numFmtId="166" fontId="0" fillId="0" borderId="7" xfId="1" applyNumberFormat="1" applyFont="1" applyBorder="1" applyAlignment="1">
      <alignment horizontal="right"/>
    </xf>
    <xf numFmtId="166" fontId="0" fillId="0" borderId="19" xfId="1" applyNumberFormat="1" applyFont="1" applyBorder="1" applyAlignment="1">
      <alignment horizontal="right"/>
    </xf>
    <xf numFmtId="164" fontId="0" fillId="0" borderId="19" xfId="0" applyNumberFormat="1" applyFon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6" fontId="0" fillId="5" borderId="7" xfId="1" applyNumberFormat="1" applyFont="1" applyFill="1" applyBorder="1" applyAlignment="1"/>
    <xf numFmtId="166" fontId="0" fillId="5" borderId="19" xfId="1" applyNumberFormat="1" applyFont="1" applyFill="1" applyBorder="1" applyAlignment="1">
      <alignment horizontal="right"/>
    </xf>
    <xf numFmtId="166" fontId="0" fillId="5" borderId="19" xfId="1" applyNumberFormat="1" applyFont="1" applyFill="1" applyBorder="1" applyAlignment="1"/>
    <xf numFmtId="164" fontId="0" fillId="8" borderId="0" xfId="0" applyNumberFormat="1" applyFill="1" applyAlignment="1">
      <alignment horizontal="right"/>
    </xf>
    <xf numFmtId="165" fontId="0" fillId="5" borderId="0" xfId="2" applyNumberFormat="1" applyFont="1" applyFill="1"/>
    <xf numFmtId="165" fontId="0" fillId="5" borderId="11" xfId="2" applyNumberFormat="1" applyFont="1" applyFill="1" applyBorder="1"/>
    <xf numFmtId="165" fontId="0" fillId="5" borderId="6" xfId="2" applyNumberFormat="1" applyFont="1" applyFill="1" applyBorder="1"/>
    <xf numFmtId="10" fontId="0" fillId="0" borderId="0" xfId="2" applyNumberFormat="1" applyFont="1"/>
    <xf numFmtId="0" fontId="7" fillId="9" borderId="23" xfId="0" applyFont="1" applyFill="1" applyBorder="1"/>
    <xf numFmtId="0" fontId="5" fillId="0" borderId="24" xfId="0" applyFont="1" applyBorder="1" applyAlignment="1">
      <alignment horizontal="left"/>
    </xf>
    <xf numFmtId="0" fontId="5" fillId="0" borderId="24" xfId="0" applyNumberFormat="1" applyFont="1" applyBorder="1"/>
    <xf numFmtId="49" fontId="0" fillId="0" borderId="8" xfId="0" applyNumberFormat="1" applyFont="1" applyBorder="1" applyAlignment="1">
      <alignment horizontal="left"/>
    </xf>
    <xf numFmtId="49" fontId="5" fillId="0" borderId="24" xfId="0" applyNumberFormat="1" applyFont="1" applyBorder="1" applyAlignment="1">
      <alignment horizontal="left"/>
    </xf>
    <xf numFmtId="0" fontId="2" fillId="2" borderId="2" xfId="0" applyFont="1" applyFill="1" applyBorder="1" applyAlignment="1">
      <alignment vertical="top"/>
    </xf>
    <xf numFmtId="2" fontId="0" fillId="0" borderId="0" xfId="0" applyNumberFormat="1"/>
    <xf numFmtId="0" fontId="7" fillId="9" borderId="23" xfId="0" pivotButton="1" applyFont="1" applyFill="1" applyBorder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5" fillId="7" borderId="4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0" fillId="0" borderId="20" xfId="0" applyNumberFormat="1" applyBorder="1" applyAlignment="1">
      <alignment wrapText="1"/>
    </xf>
    <xf numFmtId="2" fontId="0" fillId="0" borderId="21" xfId="0" applyNumberFormat="1" applyBorder="1" applyAlignment="1">
      <alignment horizontal="right" wrapText="1"/>
    </xf>
    <xf numFmtId="2" fontId="0" fillId="0" borderId="7" xfId="0" applyNumberFormat="1" applyBorder="1" applyAlignment="1">
      <alignment horizontal="right" wrapText="1"/>
    </xf>
    <xf numFmtId="2" fontId="0" fillId="0" borderId="20" xfId="0" applyNumberFormat="1" applyBorder="1" applyAlignment="1">
      <alignment horizontal="right" wrapText="1"/>
    </xf>
    <xf numFmtId="2" fontId="0" fillId="0" borderId="18" xfId="0" applyNumberFormat="1" applyFont="1" applyBorder="1" applyAlignment="1">
      <alignment horizontal="right" wrapText="1"/>
    </xf>
    <xf numFmtId="2" fontId="0" fillId="0" borderId="19" xfId="0" applyNumberFormat="1" applyFont="1" applyBorder="1" applyAlignment="1">
      <alignment horizontal="right" wrapText="1"/>
    </xf>
    <xf numFmtId="2" fontId="0" fillId="0" borderId="22" xfId="0" applyNumberFormat="1" applyFont="1" applyBorder="1" applyAlignment="1">
      <alignment horizontal="right" wrapText="1"/>
    </xf>
    <xf numFmtId="1" fontId="0" fillId="0" borderId="18" xfId="0" applyNumberFormat="1" applyFont="1" applyBorder="1" applyAlignment="1">
      <alignment horizontal="right" wrapText="1"/>
    </xf>
    <xf numFmtId="1" fontId="0" fillId="0" borderId="19" xfId="0" applyNumberFormat="1" applyFont="1" applyBorder="1" applyAlignment="1">
      <alignment horizontal="right" wrapText="1"/>
    </xf>
    <xf numFmtId="1" fontId="0" fillId="0" borderId="7" xfId="0" applyNumberFormat="1" applyBorder="1" applyAlignment="1">
      <alignment horizontal="right" wrapText="1"/>
    </xf>
    <xf numFmtId="1" fontId="0" fillId="0" borderId="22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wrapText="1"/>
    </xf>
    <xf numFmtId="0" fontId="0" fillId="0" borderId="11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3" fontId="0" fillId="0" borderId="0" xfId="1" applyFont="1"/>
    <xf numFmtId="43" fontId="0" fillId="0" borderId="0" xfId="1" applyFont="1" applyAlignment="1">
      <alignment horizontal="right"/>
    </xf>
    <xf numFmtId="0" fontId="0" fillId="0" borderId="0" xfId="0" applyNumberFormat="1" applyFill="1"/>
    <xf numFmtId="43" fontId="0" fillId="0" borderId="0" xfId="1" applyFont="1" applyFill="1" applyAlignment="1">
      <alignment horizontal="right"/>
    </xf>
    <xf numFmtId="2" fontId="0" fillId="0" borderId="8" xfId="0" applyNumberFormat="1" applyFont="1" applyFill="1" applyBorder="1"/>
    <xf numFmtId="0" fontId="0" fillId="0" borderId="14" xfId="0" applyFill="1" applyBorder="1"/>
    <xf numFmtId="3" fontId="0" fillId="0" borderId="11" xfId="0" applyNumberFormat="1" applyFill="1" applyBorder="1"/>
    <xf numFmtId="167" fontId="0" fillId="0" borderId="0" xfId="1" applyNumberFormat="1" applyFont="1" applyFill="1" applyAlignment="1">
      <alignment horizontal="right"/>
    </xf>
    <xf numFmtId="2" fontId="0" fillId="0" borderId="0" xfId="1" applyNumberFormat="1" applyFont="1" applyFill="1" applyAlignment="1">
      <alignment horizontal="right"/>
    </xf>
    <xf numFmtId="3" fontId="0" fillId="0" borderId="12" xfId="0" applyNumberFormat="1" applyFont="1" applyFill="1" applyBorder="1"/>
    <xf numFmtId="0" fontId="0" fillId="0" borderId="9" xfId="0" applyNumberFormat="1" applyFont="1" applyBorder="1"/>
    <xf numFmtId="0" fontId="0" fillId="0" borderId="37" xfId="0" applyFill="1" applyBorder="1"/>
    <xf numFmtId="4" fontId="0" fillId="0" borderId="0" xfId="0" applyNumberFormat="1" applyFill="1" applyBorder="1"/>
    <xf numFmtId="4" fontId="0" fillId="0" borderId="8" xfId="0" applyNumberFormat="1" applyFont="1" applyFill="1" applyBorder="1"/>
    <xf numFmtId="4" fontId="0" fillId="0" borderId="8" xfId="0" applyNumberFormat="1" applyFont="1" applyBorder="1"/>
    <xf numFmtId="4" fontId="0" fillId="0" borderId="38" xfId="0" applyNumberFormat="1" applyFont="1" applyBorder="1"/>
    <xf numFmtId="0" fontId="0" fillId="0" borderId="0" xfId="0" applyBorder="1"/>
    <xf numFmtId="2" fontId="0" fillId="0" borderId="0" xfId="0" applyNumberFormat="1" applyBorder="1"/>
    <xf numFmtId="1" fontId="0" fillId="0" borderId="0" xfId="0" applyNumberFormat="1" applyBorder="1"/>
    <xf numFmtId="0" fontId="5" fillId="7" borderId="4" xfId="0" applyFont="1" applyFill="1" applyBorder="1" applyAlignment="1">
      <alignment horizontal="left"/>
    </xf>
    <xf numFmtId="0" fontId="0" fillId="7" borderId="0" xfId="0" applyNumberFormat="1" applyFill="1"/>
    <xf numFmtId="43" fontId="0" fillId="7" borderId="0" xfId="1" applyFont="1" applyFill="1" applyAlignment="1">
      <alignment horizontal="right"/>
    </xf>
    <xf numFmtId="2" fontId="0" fillId="7" borderId="8" xfId="0" applyNumberFormat="1" applyFont="1" applyFill="1" applyBorder="1"/>
    <xf numFmtId="3" fontId="0" fillId="7" borderId="11" xfId="0" applyNumberFormat="1" applyFill="1" applyBorder="1"/>
    <xf numFmtId="4" fontId="0" fillId="7" borderId="0" xfId="0" applyNumberFormat="1" applyFill="1" applyBorder="1"/>
    <xf numFmtId="2" fontId="0" fillId="7" borderId="0" xfId="0" applyNumberFormat="1" applyFill="1" applyBorder="1"/>
    <xf numFmtId="0" fontId="5" fillId="0" borderId="4" xfId="0" applyFont="1" applyFill="1" applyBorder="1" applyAlignment="1">
      <alignment horizontal="left"/>
    </xf>
    <xf numFmtId="0" fontId="6" fillId="4" borderId="4" xfId="0" applyFont="1" applyFill="1" applyBorder="1" applyAlignment="1">
      <alignment vertical="center"/>
    </xf>
    <xf numFmtId="2" fontId="0" fillId="7" borderId="9" xfId="0" applyNumberFormat="1" applyFont="1" applyFill="1" applyBorder="1"/>
    <xf numFmtId="2" fontId="0" fillId="0" borderId="9" xfId="0" applyNumberFormat="1" applyFont="1" applyBorder="1"/>
    <xf numFmtId="166" fontId="0" fillId="6" borderId="0" xfId="0" applyNumberFormat="1" applyFill="1"/>
    <xf numFmtId="3" fontId="0" fillId="0" borderId="11" xfId="0" applyNumberFormat="1" applyFont="1" applyBorder="1"/>
    <xf numFmtId="4" fontId="0" fillId="0" borderId="39" xfId="0" applyNumberFormat="1" applyFont="1" applyBorder="1"/>
    <xf numFmtId="0" fontId="5" fillId="7" borderId="0" xfId="0" applyFont="1" applyFill="1" applyBorder="1" applyAlignment="1">
      <alignment wrapText="1"/>
    </xf>
    <xf numFmtId="4" fontId="0" fillId="0" borderId="26" xfId="0" applyNumberFormat="1" applyFont="1" applyBorder="1"/>
    <xf numFmtId="0" fontId="0" fillId="0" borderId="6" xfId="0" applyNumberFormat="1" applyFont="1" applyBorder="1"/>
    <xf numFmtId="166" fontId="0" fillId="5" borderId="7" xfId="1" applyNumberFormat="1" applyFont="1" applyFill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43" fontId="0" fillId="0" borderId="0" xfId="1" applyFont="1" applyBorder="1"/>
    <xf numFmtId="43" fontId="0" fillId="0" borderId="8" xfId="1" applyFont="1" applyBorder="1" applyAlignment="1">
      <alignment wrapText="1"/>
    </xf>
    <xf numFmtId="43" fontId="0" fillId="0" borderId="0" xfId="1" applyFont="1" applyAlignment="1">
      <alignment wrapText="1"/>
    </xf>
    <xf numFmtId="43" fontId="0" fillId="0" borderId="0" xfId="1" applyFont="1" applyBorder="1" applyAlignment="1">
      <alignment wrapText="1"/>
    </xf>
    <xf numFmtId="49" fontId="5" fillId="7" borderId="8" xfId="0" applyNumberFormat="1" applyFont="1" applyFill="1" applyBorder="1" applyAlignment="1">
      <alignment horizontal="left" wrapText="1"/>
    </xf>
    <xf numFmtId="49" fontId="5" fillId="7" borderId="0" xfId="0" applyNumberFormat="1" applyFont="1" applyFill="1" applyBorder="1" applyAlignment="1">
      <alignment horizontal="left" wrapText="1"/>
    </xf>
    <xf numFmtId="43" fontId="0" fillId="0" borderId="25" xfId="1" applyFont="1" applyBorder="1" applyAlignment="1">
      <alignment wrapText="1"/>
    </xf>
    <xf numFmtId="49" fontId="5" fillId="7" borderId="4" xfId="0" applyNumberFormat="1" applyFont="1" applyFill="1" applyBorder="1" applyAlignment="1">
      <alignment horizontal="left" wrapText="1"/>
    </xf>
    <xf numFmtId="43" fontId="5" fillId="7" borderId="4" xfId="1" applyFont="1" applyFill="1" applyBorder="1" applyAlignment="1">
      <alignment wrapText="1"/>
    </xf>
    <xf numFmtId="43" fontId="0" fillId="0" borderId="15" xfId="1" applyFont="1" applyBorder="1" applyAlignment="1">
      <alignment wrapText="1"/>
    </xf>
    <xf numFmtId="43" fontId="0" fillId="0" borderId="6" xfId="1" applyFont="1" applyBorder="1" applyAlignment="1">
      <alignment wrapText="1"/>
    </xf>
    <xf numFmtId="43" fontId="0" fillId="0" borderId="9" xfId="1" applyFont="1" applyBorder="1" applyAlignment="1">
      <alignment wrapText="1"/>
    </xf>
    <xf numFmtId="43" fontId="0" fillId="0" borderId="40" xfId="1" applyFont="1" applyBorder="1" applyAlignment="1">
      <alignment wrapText="1"/>
    </xf>
    <xf numFmtId="43" fontId="0" fillId="0" borderId="41" xfId="1" applyFont="1" applyBorder="1" applyAlignment="1">
      <alignment wrapText="1"/>
    </xf>
    <xf numFmtId="43" fontId="0" fillId="0" borderId="39" xfId="1" applyFont="1" applyBorder="1" applyAlignment="1">
      <alignment wrapText="1"/>
    </xf>
    <xf numFmtId="0" fontId="5" fillId="7" borderId="4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 wrapText="1"/>
    </xf>
    <xf numFmtId="0" fontId="0" fillId="0" borderId="17" xfId="0" applyBorder="1"/>
    <xf numFmtId="0" fontId="5" fillId="7" borderId="4" xfId="0" applyFont="1" applyFill="1" applyBorder="1"/>
    <xf numFmtId="0" fontId="0" fillId="0" borderId="21" xfId="0" applyBorder="1"/>
    <xf numFmtId="0" fontId="0" fillId="0" borderId="20" xfId="0" applyBorder="1"/>
    <xf numFmtId="0" fontId="5" fillId="7" borderId="10" xfId="0" applyFont="1" applyFill="1" applyBorder="1" applyAlignment="1">
      <alignment horizontal="right" vertical="center"/>
    </xf>
    <xf numFmtId="0" fontId="0" fillId="0" borderId="19" xfId="0" applyNumberFormat="1" applyFont="1" applyBorder="1"/>
    <xf numFmtId="0" fontId="5" fillId="7" borderId="4" xfId="0" applyFont="1" applyFill="1" applyBorder="1" applyAlignment="1">
      <alignment horizontal="center" vertical="center" wrapText="1"/>
    </xf>
    <xf numFmtId="0" fontId="0" fillId="0" borderId="18" xfId="0" applyNumberFormat="1" applyFont="1" applyBorder="1"/>
    <xf numFmtId="0" fontId="0" fillId="0" borderId="22" xfId="0" applyNumberFormat="1" applyFont="1" applyBorder="1"/>
    <xf numFmtId="43" fontId="5" fillId="7" borderId="4" xfId="1" applyFont="1" applyFill="1" applyBorder="1" applyAlignment="1">
      <alignment horizontal="right" vertical="center"/>
    </xf>
    <xf numFmtId="167" fontId="5" fillId="7" borderId="4" xfId="1" applyNumberFormat="1" applyFont="1" applyFill="1" applyBorder="1" applyAlignment="1">
      <alignment horizontal="right" vertical="center"/>
    </xf>
    <xf numFmtId="43" fontId="0" fillId="0" borderId="6" xfId="1" applyFont="1" applyBorder="1"/>
    <xf numFmtId="0" fontId="0" fillId="0" borderId="26" xfId="0" applyBorder="1"/>
    <xf numFmtId="0" fontId="0" fillId="0" borderId="39" xfId="0" applyBorder="1"/>
    <xf numFmtId="167" fontId="0" fillId="0" borderId="0" xfId="1" applyNumberFormat="1" applyFont="1"/>
    <xf numFmtId="43" fontId="5" fillId="7" borderId="10" xfId="1" applyFont="1" applyFill="1" applyBorder="1" applyAlignment="1">
      <alignment horizontal="right" vertical="center"/>
    </xf>
    <xf numFmtId="43" fontId="0" fillId="0" borderId="11" xfId="1" applyFont="1" applyBorder="1"/>
    <xf numFmtId="0" fontId="7" fillId="9" borderId="42" xfId="0" applyFon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5" fillId="0" borderId="4" xfId="0" applyFont="1" applyBorder="1"/>
    <xf numFmtId="0" fontId="7" fillId="9" borderId="0" xfId="0" applyFont="1" applyFill="1" applyBorder="1"/>
    <xf numFmtId="0" fontId="0" fillId="0" borderId="0" xfId="0" applyNumberFormat="1" applyFont="1" applyFill="1" applyBorder="1"/>
    <xf numFmtId="0" fontId="0" fillId="0" borderId="0" xfId="0" applyFill="1" applyBorder="1" applyAlignment="1"/>
    <xf numFmtId="0" fontId="0" fillId="0" borderId="43" xfId="0" applyFill="1" applyBorder="1" applyAlignment="1"/>
    <xf numFmtId="0" fontId="8" fillId="0" borderId="44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Continuous"/>
    </xf>
    <xf numFmtId="0" fontId="5" fillId="10" borderId="4" xfId="0" applyFont="1" applyFill="1" applyBorder="1" applyAlignment="1">
      <alignment horizontal="center" vertical="center" wrapText="1"/>
    </xf>
    <xf numFmtId="43" fontId="0" fillId="10" borderId="0" xfId="1" applyFont="1" applyFill="1"/>
    <xf numFmtId="43" fontId="0" fillId="10" borderId="11" xfId="1" applyFont="1" applyFill="1" applyBorder="1"/>
    <xf numFmtId="43" fontId="0" fillId="10" borderId="0" xfId="1" applyFont="1" applyFill="1" applyBorder="1"/>
    <xf numFmtId="43" fontId="0" fillId="10" borderId="6" xfId="1" applyFont="1" applyFill="1" applyBorder="1"/>
    <xf numFmtId="43" fontId="5" fillId="7" borderId="4" xfId="1" applyFont="1" applyFill="1" applyBorder="1" applyAlignment="1">
      <alignment horizontal="right" vertical="center" wrapText="1"/>
    </xf>
    <xf numFmtId="2" fontId="0" fillId="0" borderId="6" xfId="0" applyNumberFormat="1" applyBorder="1"/>
    <xf numFmtId="167" fontId="0" fillId="0" borderId="6" xfId="1" applyNumberFormat="1" applyFont="1" applyBorder="1"/>
    <xf numFmtId="0" fontId="5" fillId="7" borderId="4" xfId="1" applyNumberFormat="1" applyFont="1" applyFill="1" applyBorder="1" applyAlignment="1">
      <alignment horizontal="right" vertical="center" wrapText="1"/>
    </xf>
    <xf numFmtId="10" fontId="0" fillId="0" borderId="0" xfId="0" applyNumberFormat="1"/>
    <xf numFmtId="0" fontId="5" fillId="0" borderId="1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Lien hypertexte" xfId="3" builtinId="8" hidden="1"/>
    <cellStyle name="Lien hypertexte visité" xfId="4" builtinId="9" hidden="1"/>
    <cellStyle name="Milliers" xfId="1" builtinId="3"/>
    <cellStyle name="Normal" xfId="0" builtinId="0"/>
    <cellStyle name="Pourcentage" xfId="2" builtinId="5"/>
  </cellStyles>
  <dxfs count="55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alignment wrapText="1"/>
    </dxf>
    <dxf>
      <alignment wrapText="1"/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alignment wrapText="1"/>
    </dxf>
    <dxf>
      <alignment wrapText="1"/>
    </dxf>
    <dxf>
      <numFmt numFmtId="166" formatCode="_ * #,##0.0_)\ _€_ ;_ * \(#,##0.0\)\ _€_ ;_ * &quot;-&quot;??_)\ _€_ ;_ @_ "/>
    </dxf>
    <dxf>
      <numFmt numFmtId="2" formatCode="0.00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numFmt numFmtId="2" formatCode="0.00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numFmt numFmtId="19" formatCode="d/mm/yy"/>
    </dxf>
    <dxf>
      <alignment wrapText="1"/>
    </dxf>
    <dxf>
      <alignment wrapText="1"/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pivotCacheDefinition" Target="pivotCache/pivotCacheDefinition1.xml"/><Relationship Id="rId29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pivotCacheDefinition" Target="pivotCache/pivotCacheDefinition3.xml"/><Relationship Id="rId31" Type="http://schemas.openxmlformats.org/officeDocument/2006/relationships/pivotCacheDefinition" Target="pivotCache/pivotCacheDefinition4.xml"/><Relationship Id="rId32" Type="http://schemas.openxmlformats.org/officeDocument/2006/relationships/pivotCacheDefinition" Target="pivotCache/pivotCacheDefinition5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pivotCacheDefinition" Target="pivotCache/pivotCacheDefinition6.xml"/><Relationship Id="rId34" Type="http://schemas.openxmlformats.org/officeDocument/2006/relationships/pivotCacheDefinition" Target="pivotCache/pivotCacheDefinition7.xml"/><Relationship Id="rId35" Type="http://schemas.openxmlformats.org/officeDocument/2006/relationships/pivotCacheDefinition" Target="pivotCache/pivotCacheDefinition8.xml"/><Relationship Id="rId36" Type="http://schemas.openxmlformats.org/officeDocument/2006/relationships/pivotCacheDefinition" Target="pivotCache/pivotCacheDefinition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pivotCacheDefinition" Target="pivotCache/pivotCacheDefinition10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Relationship Id="rId4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18.xml.rels><?xml version="1.0" encoding="UTF-8" standalone="yes"?>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Number of investment transactions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Synthèse!$L$3</c:f>
              <c:strCache>
                <c:ptCount val="1"/>
                <c:pt idx="0">
                  <c:v>Indian Buyout Investments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Synthèse!$K$4:$K$23</c:f>
              <c:numCache>
                <c:formatCode>General</c:formatCode>
                <c:ptCount val="20"/>
                <c:pt idx="0">
                  <c:v>1999.0</c:v>
                </c:pt>
                <c:pt idx="1">
                  <c:v>2000.0</c:v>
                </c:pt>
                <c:pt idx="2">
                  <c:v>2001.0</c:v>
                </c:pt>
                <c:pt idx="3">
                  <c:v>2002.0</c:v>
                </c:pt>
                <c:pt idx="4">
                  <c:v>2003.0</c:v>
                </c:pt>
                <c:pt idx="6">
                  <c:v>2004.0</c:v>
                </c:pt>
                <c:pt idx="7">
                  <c:v>2005.0</c:v>
                </c:pt>
                <c:pt idx="8">
                  <c:v>2006.0</c:v>
                </c:pt>
                <c:pt idx="9">
                  <c:v>2007.0</c:v>
                </c:pt>
                <c:pt idx="11">
                  <c:v>2008.0</c:v>
                </c:pt>
                <c:pt idx="12">
                  <c:v>2009.0</c:v>
                </c:pt>
                <c:pt idx="13">
                  <c:v>2010.0</c:v>
                </c:pt>
                <c:pt idx="14">
                  <c:v>2011.0</c:v>
                </c:pt>
                <c:pt idx="15">
                  <c:v>2012.0</c:v>
                </c:pt>
                <c:pt idx="16">
                  <c:v>2013.0</c:v>
                </c:pt>
                <c:pt idx="17">
                  <c:v>2014.0</c:v>
                </c:pt>
                <c:pt idx="19">
                  <c:v>2015.0</c:v>
                </c:pt>
              </c:numCache>
            </c:numRef>
          </c:cat>
          <c:val>
            <c:numRef>
              <c:f>Synthèse!$L$4:$L$23</c:f>
              <c:numCache>
                <c:formatCode>General</c:formatCode>
                <c:ptCount val="20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5.0</c:v>
                </c:pt>
                <c:pt idx="4">
                  <c:v>0.0</c:v>
                </c:pt>
                <c:pt idx="6">
                  <c:v>3.0</c:v>
                </c:pt>
                <c:pt idx="7">
                  <c:v>12.0</c:v>
                </c:pt>
                <c:pt idx="8">
                  <c:v>11.0</c:v>
                </c:pt>
                <c:pt idx="9">
                  <c:v>21.0</c:v>
                </c:pt>
                <c:pt idx="11">
                  <c:v>9.0</c:v>
                </c:pt>
                <c:pt idx="12">
                  <c:v>2.0</c:v>
                </c:pt>
                <c:pt idx="13">
                  <c:v>5.0</c:v>
                </c:pt>
                <c:pt idx="14">
                  <c:v>9.0</c:v>
                </c:pt>
                <c:pt idx="15">
                  <c:v>3.0</c:v>
                </c:pt>
                <c:pt idx="16">
                  <c:v>5.0</c:v>
                </c:pt>
                <c:pt idx="17">
                  <c:v>6.0</c:v>
                </c:pt>
                <c:pt idx="19">
                  <c:v>1.0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Synthèse!$M$3</c:f>
              <c:strCache>
                <c:ptCount val="1"/>
                <c:pt idx="0">
                  <c:v>Chinese Buyout investments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Synthèse!$K$4:$K$23</c:f>
              <c:numCache>
                <c:formatCode>General</c:formatCode>
                <c:ptCount val="20"/>
                <c:pt idx="0">
                  <c:v>1999.0</c:v>
                </c:pt>
                <c:pt idx="1">
                  <c:v>2000.0</c:v>
                </c:pt>
                <c:pt idx="2">
                  <c:v>2001.0</c:v>
                </c:pt>
                <c:pt idx="3">
                  <c:v>2002.0</c:v>
                </c:pt>
                <c:pt idx="4">
                  <c:v>2003.0</c:v>
                </c:pt>
                <c:pt idx="6">
                  <c:v>2004.0</c:v>
                </c:pt>
                <c:pt idx="7">
                  <c:v>2005.0</c:v>
                </c:pt>
                <c:pt idx="8">
                  <c:v>2006.0</c:v>
                </c:pt>
                <c:pt idx="9">
                  <c:v>2007.0</c:v>
                </c:pt>
                <c:pt idx="11">
                  <c:v>2008.0</c:v>
                </c:pt>
                <c:pt idx="12">
                  <c:v>2009.0</c:v>
                </c:pt>
                <c:pt idx="13">
                  <c:v>2010.0</c:v>
                </c:pt>
                <c:pt idx="14">
                  <c:v>2011.0</c:v>
                </c:pt>
                <c:pt idx="15">
                  <c:v>2012.0</c:v>
                </c:pt>
                <c:pt idx="16">
                  <c:v>2013.0</c:v>
                </c:pt>
                <c:pt idx="17">
                  <c:v>2014.0</c:v>
                </c:pt>
                <c:pt idx="19">
                  <c:v>2015.0</c:v>
                </c:pt>
              </c:numCache>
            </c:numRef>
          </c:cat>
          <c:val>
            <c:numRef>
              <c:f>Synthèse!$M$4:$M$23</c:f>
              <c:numCache>
                <c:formatCode>General</c:formatCode>
                <c:ptCount val="2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1.0</c:v>
                </c:pt>
                <c:pt idx="4">
                  <c:v>1.0</c:v>
                </c:pt>
                <c:pt idx="6">
                  <c:v>6.0</c:v>
                </c:pt>
                <c:pt idx="7">
                  <c:v>15.0</c:v>
                </c:pt>
                <c:pt idx="8">
                  <c:v>35.0</c:v>
                </c:pt>
                <c:pt idx="9">
                  <c:v>0.0</c:v>
                </c:pt>
                <c:pt idx="11">
                  <c:v>16.0</c:v>
                </c:pt>
                <c:pt idx="12">
                  <c:v>6.0</c:v>
                </c:pt>
                <c:pt idx="13">
                  <c:v>25.0</c:v>
                </c:pt>
                <c:pt idx="14">
                  <c:v>6.0</c:v>
                </c:pt>
                <c:pt idx="15">
                  <c:v>6.0</c:v>
                </c:pt>
                <c:pt idx="16">
                  <c:v>42.0</c:v>
                </c:pt>
                <c:pt idx="17">
                  <c:v>11.0</c:v>
                </c:pt>
                <c:pt idx="19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5358448"/>
        <c:axId val="-2015355152"/>
      </c:lineChart>
      <c:catAx>
        <c:axId val="-201535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5355152"/>
        <c:crosses val="autoZero"/>
        <c:auto val="1"/>
        <c:lblAlgn val="ctr"/>
        <c:lblOffset val="100"/>
        <c:noMultiLvlLbl val="0"/>
      </c:catAx>
      <c:valAx>
        <c:axId val="-201535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535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Buyouts</a:t>
            </a:r>
            <a:r>
              <a:rPr lang="fr-FR" baseline="0"/>
              <a:t> as a % of PE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China!$B$14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China!$A$15:$A$20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1H2012</c:v>
                </c:pt>
              </c:strCache>
            </c:strRef>
          </c:cat>
          <c:val>
            <c:numRef>
              <c:f>China!$B$15:$B$20</c:f>
              <c:numCache>
                <c:formatCode>0.0%</c:formatCode>
                <c:ptCount val="6"/>
                <c:pt idx="0">
                  <c:v>0.237</c:v>
                </c:pt>
                <c:pt idx="1">
                  <c:v>0.231</c:v>
                </c:pt>
                <c:pt idx="2">
                  <c:v>0.091</c:v>
                </c:pt>
                <c:pt idx="3">
                  <c:v>0.056</c:v>
                </c:pt>
                <c:pt idx="4">
                  <c:v>0.083</c:v>
                </c:pt>
                <c:pt idx="5">
                  <c:v>0.131</c:v>
                </c:pt>
              </c:numCache>
            </c:numRef>
          </c:val>
        </c:ser>
        <c:ser>
          <c:idx val="1"/>
          <c:order val="1"/>
          <c:tx>
            <c:strRef>
              <c:f>China!$C$14</c:f>
              <c:strCache>
                <c:ptCount val="1"/>
                <c:pt idx="0">
                  <c:v>No deals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China!$A$15:$A$20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1H2012</c:v>
                </c:pt>
              </c:strCache>
            </c:strRef>
          </c:cat>
          <c:val>
            <c:numRef>
              <c:f>China!$C$15:$C$20</c:f>
              <c:numCache>
                <c:formatCode>0.0%</c:formatCode>
                <c:ptCount val="6"/>
                <c:pt idx="0">
                  <c:v>0.048</c:v>
                </c:pt>
                <c:pt idx="1">
                  <c:v>0.044</c:v>
                </c:pt>
                <c:pt idx="2">
                  <c:v>0.023</c:v>
                </c:pt>
                <c:pt idx="3">
                  <c:v>0.031</c:v>
                </c:pt>
                <c:pt idx="4">
                  <c:v>0.026</c:v>
                </c:pt>
                <c:pt idx="5">
                  <c:v>0.037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9146080"/>
        <c:axId val="-2019219216"/>
      </c:barChart>
      <c:catAx>
        <c:axId val="-202914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9219216"/>
        <c:crosses val="autoZero"/>
        <c:auto val="1"/>
        <c:lblAlgn val="ctr"/>
        <c:lblOffset val="100"/>
        <c:noMultiLvlLbl val="0"/>
      </c:catAx>
      <c:valAx>
        <c:axId val="-2019219216"/>
        <c:scaling>
          <c:orientation val="minMax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914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u="none" strike="noStrike" baseline="0">
                <a:effectLst/>
              </a:rPr>
              <a:t>New PE funds in China by denomination</a:t>
            </a:r>
            <a:r>
              <a:rPr lang="fr-FR" sz="1400" b="0" i="0" u="none" strike="noStrike" baseline="0"/>
              <a:t> </a:t>
            </a:r>
            <a:endParaRPr lang="fr-F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China!$O$3</c:f>
              <c:strCache>
                <c:ptCount val="1"/>
                <c:pt idx="0">
                  <c:v>RMB funds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0361111111111111"/>
                  <c:y val="-0.02314814814814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China!$N$4:$N$11</c:f>
              <c:numCache>
                <c:formatCode>General</c:formatCode>
                <c:ptCount val="8"/>
                <c:pt idx="0">
                  <c:v>2006.0</c:v>
                </c:pt>
                <c:pt idx="1">
                  <c:v>2007.0</c:v>
                </c:pt>
                <c:pt idx="2">
                  <c:v>2008.0</c:v>
                </c:pt>
                <c:pt idx="3">
                  <c:v>2009.0</c:v>
                </c:pt>
                <c:pt idx="4">
                  <c:v>2010.0</c:v>
                </c:pt>
                <c:pt idx="5">
                  <c:v>2011.0</c:v>
                </c:pt>
                <c:pt idx="6">
                  <c:v>2012.0</c:v>
                </c:pt>
                <c:pt idx="7">
                  <c:v>2013.0</c:v>
                </c:pt>
              </c:numCache>
            </c:numRef>
          </c:cat>
          <c:val>
            <c:numRef>
              <c:f>China!$O$4:$O$11</c:f>
              <c:numCache>
                <c:formatCode>General</c:formatCode>
                <c:ptCount val="8"/>
                <c:pt idx="0">
                  <c:v>3.0</c:v>
                </c:pt>
                <c:pt idx="1">
                  <c:v>10.0</c:v>
                </c:pt>
                <c:pt idx="2">
                  <c:v>20.0</c:v>
                </c:pt>
                <c:pt idx="3">
                  <c:v>21.0</c:v>
                </c:pt>
                <c:pt idx="4">
                  <c:v>71.0</c:v>
                </c:pt>
                <c:pt idx="5">
                  <c:v>209.0</c:v>
                </c:pt>
                <c:pt idx="6">
                  <c:v>354.0</c:v>
                </c:pt>
                <c:pt idx="7">
                  <c:v>231.0</c:v>
                </c:pt>
              </c:numCache>
            </c:numRef>
          </c:val>
        </c:ser>
        <c:ser>
          <c:idx val="1"/>
          <c:order val="1"/>
          <c:tx>
            <c:strRef>
              <c:f>China!$P$3</c:f>
              <c:strCache>
                <c:ptCount val="1"/>
                <c:pt idx="0">
                  <c:v>USD funds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00555555555555555"/>
                  <c:y val="-0.06018518518518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00277777777777773"/>
                  <c:y val="-0.064814814814814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0"/>
                  <c:y val="-0.05555555555555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0185067526416E-16"/>
                  <c:y val="-0.04166666666666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China!$N$4:$N$11</c:f>
              <c:numCache>
                <c:formatCode>General</c:formatCode>
                <c:ptCount val="8"/>
                <c:pt idx="0">
                  <c:v>2006.0</c:v>
                </c:pt>
                <c:pt idx="1">
                  <c:v>2007.0</c:v>
                </c:pt>
                <c:pt idx="2">
                  <c:v>2008.0</c:v>
                </c:pt>
                <c:pt idx="3">
                  <c:v>2009.0</c:v>
                </c:pt>
                <c:pt idx="4">
                  <c:v>2010.0</c:v>
                </c:pt>
                <c:pt idx="5">
                  <c:v>2011.0</c:v>
                </c:pt>
                <c:pt idx="6">
                  <c:v>2012.0</c:v>
                </c:pt>
                <c:pt idx="7">
                  <c:v>2013.0</c:v>
                </c:pt>
              </c:numCache>
            </c:numRef>
          </c:cat>
          <c:val>
            <c:numRef>
              <c:f>China!$P$4:$P$11</c:f>
              <c:numCache>
                <c:formatCode>General</c:formatCode>
                <c:ptCount val="8"/>
                <c:pt idx="0">
                  <c:v>37.0</c:v>
                </c:pt>
                <c:pt idx="1">
                  <c:v>50.0</c:v>
                </c:pt>
                <c:pt idx="2">
                  <c:v>31.0</c:v>
                </c:pt>
                <c:pt idx="3">
                  <c:v>9.0</c:v>
                </c:pt>
                <c:pt idx="4">
                  <c:v>11.0</c:v>
                </c:pt>
                <c:pt idx="5">
                  <c:v>26.0</c:v>
                </c:pt>
                <c:pt idx="6">
                  <c:v>15.0</c:v>
                </c:pt>
                <c:pt idx="7">
                  <c:v>28.0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2091648688"/>
        <c:axId val="-2012406512"/>
      </c:barChart>
      <c:catAx>
        <c:axId val="-209164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06512"/>
        <c:crosses val="autoZero"/>
        <c:auto val="1"/>
        <c:lblAlgn val="ctr"/>
        <c:lblOffset val="100"/>
        <c:noMultiLvlLbl val="0"/>
      </c:catAx>
      <c:valAx>
        <c:axId val="-201240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164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China!$N$20</c:f>
              <c:strCache>
                <c:ptCount val="1"/>
                <c:pt idx="0">
                  <c:v>Value ($m)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China!$M$21:$M$28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China!$N$21:$N$28</c:f>
              <c:numCache>
                <c:formatCode>General</c:formatCode>
                <c:ptCount val="8"/>
                <c:pt idx="0">
                  <c:v>8.0</c:v>
                </c:pt>
                <c:pt idx="1">
                  <c:v>24.0</c:v>
                </c:pt>
                <c:pt idx="2">
                  <c:v>50.0</c:v>
                </c:pt>
                <c:pt idx="3">
                  <c:v>31.0</c:v>
                </c:pt>
                <c:pt idx="4">
                  <c:v>19.0</c:v>
                </c:pt>
                <c:pt idx="5">
                  <c:v>35.0</c:v>
                </c:pt>
                <c:pt idx="6">
                  <c:v>38.0</c:v>
                </c:pt>
                <c:pt idx="7">
                  <c:v>21.0</c:v>
                </c:pt>
              </c:numCache>
            </c:numRef>
          </c:val>
        </c:ser>
        <c:ser>
          <c:idx val="1"/>
          <c:order val="1"/>
          <c:tx>
            <c:strRef>
              <c:f>China!$O$20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China!$M$21:$M$28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China!$O$21:$O$28</c:f>
              <c:numCache>
                <c:formatCode>General</c:formatCode>
                <c:ptCount val="8"/>
                <c:pt idx="0">
                  <c:v>70.0</c:v>
                </c:pt>
                <c:pt idx="1">
                  <c:v>133.0</c:v>
                </c:pt>
                <c:pt idx="2">
                  <c:v>210.0</c:v>
                </c:pt>
                <c:pt idx="3">
                  <c:v>140.0</c:v>
                </c:pt>
                <c:pt idx="4">
                  <c:v>95.0</c:v>
                </c:pt>
                <c:pt idx="5">
                  <c:v>117.0</c:v>
                </c:pt>
                <c:pt idx="6">
                  <c:v>115.0</c:v>
                </c:pt>
                <c:pt idx="7">
                  <c:v>64.0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6377680"/>
        <c:axId val="-1986374400"/>
      </c:barChart>
      <c:catAx>
        <c:axId val="-19863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374400"/>
        <c:crosses val="autoZero"/>
        <c:auto val="1"/>
        <c:lblAlgn val="ctr"/>
        <c:lblOffset val="100"/>
        <c:noMultiLvlLbl val="0"/>
      </c:catAx>
      <c:valAx>
        <c:axId val="-198637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37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Funds</a:t>
            </a:r>
            <a:r>
              <a:rPr lang="fr-FR" baseline="0"/>
              <a:t> raised in Greater China</a:t>
            </a:r>
            <a:r>
              <a:rPr lang="fr-FR"/>
              <a:t> ($m)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China!$N$20</c:f>
              <c:strCache>
                <c:ptCount val="1"/>
                <c:pt idx="0">
                  <c:v>Value ($m)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China!$M$21:$M$28</c:f>
              <c:numCache>
                <c:formatCode>General</c:formatCode>
                <c:ptCount val="8"/>
                <c:pt idx="0">
                  <c:v>2009.0</c:v>
                </c:pt>
                <c:pt idx="1">
                  <c:v>2010.0</c:v>
                </c:pt>
                <c:pt idx="2">
                  <c:v>2011.0</c:v>
                </c:pt>
                <c:pt idx="3">
                  <c:v>2012.0</c:v>
                </c:pt>
                <c:pt idx="4">
                  <c:v>2013.0</c:v>
                </c:pt>
                <c:pt idx="5">
                  <c:v>2014.0</c:v>
                </c:pt>
                <c:pt idx="6">
                  <c:v>2015.0</c:v>
                </c:pt>
                <c:pt idx="7">
                  <c:v>2016.0</c:v>
                </c:pt>
              </c:numCache>
            </c:numRef>
          </c:cat>
          <c:val>
            <c:numRef>
              <c:f>China!$N$21:$N$28</c:f>
              <c:numCache>
                <c:formatCode>General</c:formatCode>
                <c:ptCount val="8"/>
                <c:pt idx="0">
                  <c:v>8.0</c:v>
                </c:pt>
                <c:pt idx="1">
                  <c:v>24.0</c:v>
                </c:pt>
                <c:pt idx="2">
                  <c:v>50.0</c:v>
                </c:pt>
                <c:pt idx="3">
                  <c:v>31.0</c:v>
                </c:pt>
                <c:pt idx="4">
                  <c:v>19.0</c:v>
                </c:pt>
                <c:pt idx="5">
                  <c:v>35.0</c:v>
                </c:pt>
                <c:pt idx="6">
                  <c:v>38.0</c:v>
                </c:pt>
                <c:pt idx="7">
                  <c:v>21.0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3952624"/>
        <c:axId val="-2023956944"/>
      </c:barChart>
      <c:catAx>
        <c:axId val="-202395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3956944"/>
        <c:crosses val="autoZero"/>
        <c:auto val="1"/>
        <c:lblAlgn val="ctr"/>
        <c:lblOffset val="100"/>
        <c:noMultiLvlLbl val="0"/>
      </c:catAx>
      <c:valAx>
        <c:axId val="-202395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395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China's nominal GDP (current dollars)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Macro!$B$4:$AP$4</c:f>
              <c:strCache>
                <c:ptCount val="4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</c:strCache>
            </c:strRef>
          </c:cat>
          <c:val>
            <c:numRef>
              <c:f>Macro!$B$5:$AP$5</c:f>
              <c:numCache>
                <c:formatCode>_(* #,##0.00_);_(* \(#,##0.00\);_(* "-"??_);_(@_)</c:formatCode>
                <c:ptCount val="41"/>
                <c:pt idx="0">
                  <c:v>1.63431551779761E11</c:v>
                </c:pt>
                <c:pt idx="1">
                  <c:v>1.53940455341506E11</c:v>
                </c:pt>
                <c:pt idx="2">
                  <c:v>1.7493809882657E11</c:v>
                </c:pt>
                <c:pt idx="3">
                  <c:v>1.49540650406504E11</c:v>
                </c:pt>
                <c:pt idx="4">
                  <c:v>1.78282608695652E11</c:v>
                </c:pt>
                <c:pt idx="5">
                  <c:v>1.9115E11</c:v>
                </c:pt>
                <c:pt idx="6">
                  <c:v>1.9586507936508E11</c:v>
                </c:pt>
                <c:pt idx="7">
                  <c:v>2.05091603053435E11</c:v>
                </c:pt>
                <c:pt idx="8">
                  <c:v>2.30685823754789E11</c:v>
                </c:pt>
                <c:pt idx="9">
                  <c:v>2.59946428571429E11</c:v>
                </c:pt>
                <c:pt idx="10">
                  <c:v>3.09486394557823E11</c:v>
                </c:pt>
                <c:pt idx="11">
                  <c:v>3.00759420289855E11</c:v>
                </c:pt>
                <c:pt idx="12">
                  <c:v>2.72973094170404E11</c:v>
                </c:pt>
                <c:pt idx="13">
                  <c:v>3.12353909465021E11</c:v>
                </c:pt>
                <c:pt idx="14">
                  <c:v>3.47767206477733E11</c:v>
                </c:pt>
                <c:pt idx="15">
                  <c:v>3.60858508604206E11</c:v>
                </c:pt>
                <c:pt idx="16">
                  <c:v>3.83372822299652E11</c:v>
                </c:pt>
                <c:pt idx="17">
                  <c:v>4.26915227629513E11</c:v>
                </c:pt>
                <c:pt idx="18">
                  <c:v>4.44730903968185E11</c:v>
                </c:pt>
                <c:pt idx="19">
                  <c:v>5.64325246266838E11</c:v>
                </c:pt>
                <c:pt idx="20">
                  <c:v>7.34548001963907E11</c:v>
                </c:pt>
                <c:pt idx="21">
                  <c:v>8.6374636164634E11</c:v>
                </c:pt>
                <c:pt idx="22">
                  <c:v>9.61603416246472E11</c:v>
                </c:pt>
                <c:pt idx="23">
                  <c:v>1.02904301192159E12</c:v>
                </c:pt>
                <c:pt idx="24">
                  <c:v>1.09399755988548E12</c:v>
                </c:pt>
                <c:pt idx="25">
                  <c:v>1.21134639543873E12</c:v>
                </c:pt>
                <c:pt idx="26">
                  <c:v>1.33939544043204E12</c:v>
                </c:pt>
                <c:pt idx="27">
                  <c:v>1.47054971608071E12</c:v>
                </c:pt>
                <c:pt idx="28">
                  <c:v>1.66028754379606E12</c:v>
                </c:pt>
                <c:pt idx="29">
                  <c:v>1.95534747728591E12</c:v>
                </c:pt>
                <c:pt idx="30">
                  <c:v>2.28596585431336E12</c:v>
                </c:pt>
                <c:pt idx="31">
                  <c:v>2.75213208919658E12</c:v>
                </c:pt>
                <c:pt idx="32">
                  <c:v>3.55218271442655E12</c:v>
                </c:pt>
                <c:pt idx="33">
                  <c:v>4.5982054197188E12</c:v>
                </c:pt>
                <c:pt idx="34">
                  <c:v>5.10995403577598E12</c:v>
                </c:pt>
                <c:pt idx="35">
                  <c:v>6.10062035655732E12</c:v>
                </c:pt>
                <c:pt idx="36">
                  <c:v>7.57255436044262E12</c:v>
                </c:pt>
                <c:pt idx="37">
                  <c:v>8.56054686881169E12</c:v>
                </c:pt>
                <c:pt idx="38">
                  <c:v>9.60722424868459E12</c:v>
                </c:pt>
                <c:pt idx="39">
                  <c:v>1.04823713253247E13</c:v>
                </c:pt>
                <c:pt idx="40">
                  <c:v>1.10646647932557E13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6426048"/>
        <c:axId val="-1986422496"/>
      </c:barChart>
      <c:catAx>
        <c:axId val="-198642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422496"/>
        <c:crosses val="autoZero"/>
        <c:auto val="1"/>
        <c:lblAlgn val="ctr"/>
        <c:lblOffset val="100"/>
        <c:noMultiLvlLbl val="0"/>
      </c:catAx>
      <c:valAx>
        <c:axId val="-198642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42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Chinese and Indian nominal</a:t>
            </a:r>
            <a:r>
              <a:rPr lang="fr-FR" baseline="0"/>
              <a:t> GDP (current dollars)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China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Macro!$B$4:$AP$4</c:f>
              <c:strCache>
                <c:ptCount val="4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</c:strCache>
            </c:strRef>
          </c:cat>
          <c:val>
            <c:numRef>
              <c:f>Macro!$B$5:$AP$5</c:f>
              <c:numCache>
                <c:formatCode>_(* #,##0.00_);_(* \(#,##0.00\);_(* "-"??_);_(@_)</c:formatCode>
                <c:ptCount val="41"/>
                <c:pt idx="0">
                  <c:v>1.63431551779761E11</c:v>
                </c:pt>
                <c:pt idx="1">
                  <c:v>1.53940455341506E11</c:v>
                </c:pt>
                <c:pt idx="2">
                  <c:v>1.7493809882657E11</c:v>
                </c:pt>
                <c:pt idx="3">
                  <c:v>1.49540650406504E11</c:v>
                </c:pt>
                <c:pt idx="4">
                  <c:v>1.78282608695652E11</c:v>
                </c:pt>
                <c:pt idx="5">
                  <c:v>1.9115E11</c:v>
                </c:pt>
                <c:pt idx="6">
                  <c:v>1.9586507936508E11</c:v>
                </c:pt>
                <c:pt idx="7">
                  <c:v>2.05091603053435E11</c:v>
                </c:pt>
                <c:pt idx="8">
                  <c:v>2.30685823754789E11</c:v>
                </c:pt>
                <c:pt idx="9">
                  <c:v>2.59946428571429E11</c:v>
                </c:pt>
                <c:pt idx="10">
                  <c:v>3.09486394557823E11</c:v>
                </c:pt>
                <c:pt idx="11">
                  <c:v>3.00759420289855E11</c:v>
                </c:pt>
                <c:pt idx="12">
                  <c:v>2.72973094170404E11</c:v>
                </c:pt>
                <c:pt idx="13">
                  <c:v>3.12353909465021E11</c:v>
                </c:pt>
                <c:pt idx="14">
                  <c:v>3.47767206477733E11</c:v>
                </c:pt>
                <c:pt idx="15">
                  <c:v>3.60858508604206E11</c:v>
                </c:pt>
                <c:pt idx="16">
                  <c:v>3.83372822299652E11</c:v>
                </c:pt>
                <c:pt idx="17">
                  <c:v>4.26915227629513E11</c:v>
                </c:pt>
                <c:pt idx="18">
                  <c:v>4.44730903968185E11</c:v>
                </c:pt>
                <c:pt idx="19">
                  <c:v>5.64325246266838E11</c:v>
                </c:pt>
                <c:pt idx="20">
                  <c:v>7.34548001963907E11</c:v>
                </c:pt>
                <c:pt idx="21">
                  <c:v>8.6374636164634E11</c:v>
                </c:pt>
                <c:pt idx="22">
                  <c:v>9.61603416246472E11</c:v>
                </c:pt>
                <c:pt idx="23">
                  <c:v>1.02904301192159E12</c:v>
                </c:pt>
                <c:pt idx="24">
                  <c:v>1.09399755988548E12</c:v>
                </c:pt>
                <c:pt idx="25">
                  <c:v>1.21134639543873E12</c:v>
                </c:pt>
                <c:pt idx="26">
                  <c:v>1.33939544043204E12</c:v>
                </c:pt>
                <c:pt idx="27">
                  <c:v>1.47054971608071E12</c:v>
                </c:pt>
                <c:pt idx="28">
                  <c:v>1.66028754379606E12</c:v>
                </c:pt>
                <c:pt idx="29">
                  <c:v>1.95534747728591E12</c:v>
                </c:pt>
                <c:pt idx="30">
                  <c:v>2.28596585431336E12</c:v>
                </c:pt>
                <c:pt idx="31">
                  <c:v>2.75213208919658E12</c:v>
                </c:pt>
                <c:pt idx="32">
                  <c:v>3.55218271442655E12</c:v>
                </c:pt>
                <c:pt idx="33">
                  <c:v>4.5982054197188E12</c:v>
                </c:pt>
                <c:pt idx="34">
                  <c:v>5.10995403577598E12</c:v>
                </c:pt>
                <c:pt idx="35">
                  <c:v>6.10062035655732E12</c:v>
                </c:pt>
                <c:pt idx="36">
                  <c:v>7.57255436044262E12</c:v>
                </c:pt>
                <c:pt idx="37">
                  <c:v>8.56054686881169E12</c:v>
                </c:pt>
                <c:pt idx="38">
                  <c:v>9.60722424868459E12</c:v>
                </c:pt>
                <c:pt idx="39">
                  <c:v>1.04823713253247E13</c:v>
                </c:pt>
                <c:pt idx="40">
                  <c:v>1.10646647932557E13</c:v>
                </c:pt>
              </c:numCache>
            </c:numRef>
          </c:val>
        </c:ser>
        <c:ser>
          <c:idx val="1"/>
          <c:order val="1"/>
          <c:tx>
            <c:v>India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Macro!$B$4:$AP$4</c:f>
              <c:strCache>
                <c:ptCount val="4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</c:strCache>
            </c:strRef>
          </c:cat>
          <c:val>
            <c:numRef>
              <c:f>Macro!$B$6:$AP$6</c:f>
              <c:numCache>
                <c:formatCode>_(* #,##0.00_);_(* \(#,##0.00\);_(* "-"??_);_(@_)</c:formatCode>
                <c:ptCount val="41"/>
                <c:pt idx="0">
                  <c:v>1.00199707352023E11</c:v>
                </c:pt>
                <c:pt idx="1">
                  <c:v>1.04518508553081E11</c:v>
                </c:pt>
                <c:pt idx="2">
                  <c:v>1.23617837582482E11</c:v>
                </c:pt>
                <c:pt idx="3">
                  <c:v>1.39708121469133E11</c:v>
                </c:pt>
                <c:pt idx="4">
                  <c:v>1.55674658263583E11</c:v>
                </c:pt>
                <c:pt idx="5">
                  <c:v>1.89592920294446E11</c:v>
                </c:pt>
                <c:pt idx="6">
                  <c:v>1.96883842005062E11</c:v>
                </c:pt>
                <c:pt idx="7">
                  <c:v>2.0423507353323E11</c:v>
                </c:pt>
                <c:pt idx="8">
                  <c:v>2.22089924399492E11</c:v>
                </c:pt>
                <c:pt idx="9">
                  <c:v>2.15878839023118E11</c:v>
                </c:pt>
                <c:pt idx="10">
                  <c:v>2.36589423202641E11</c:v>
                </c:pt>
                <c:pt idx="11">
                  <c:v>2.53352444883275E11</c:v>
                </c:pt>
                <c:pt idx="12">
                  <c:v>2.83926977522458E11</c:v>
                </c:pt>
                <c:pt idx="13">
                  <c:v>3.01790256315321E11</c:v>
                </c:pt>
                <c:pt idx="14">
                  <c:v>3.01234030103707E11</c:v>
                </c:pt>
                <c:pt idx="15">
                  <c:v>3.26608014285316E11</c:v>
                </c:pt>
                <c:pt idx="16">
                  <c:v>2.74842161318346E11</c:v>
                </c:pt>
                <c:pt idx="17">
                  <c:v>2.93262722482422E11</c:v>
                </c:pt>
                <c:pt idx="18">
                  <c:v>2.84194018792066E11</c:v>
                </c:pt>
                <c:pt idx="19">
                  <c:v>3.3301499370973E11</c:v>
                </c:pt>
                <c:pt idx="20">
                  <c:v>3.6660019339135E11</c:v>
                </c:pt>
                <c:pt idx="21">
                  <c:v>3.99787263892645E11</c:v>
                </c:pt>
                <c:pt idx="22">
                  <c:v>4.2316079904086E11</c:v>
                </c:pt>
                <c:pt idx="23">
                  <c:v>4.28740690379961E11</c:v>
                </c:pt>
                <c:pt idx="24">
                  <c:v>4.66866720520974E11</c:v>
                </c:pt>
                <c:pt idx="25">
                  <c:v>4.76609148165173E11</c:v>
                </c:pt>
                <c:pt idx="26">
                  <c:v>4.93954161367563E11</c:v>
                </c:pt>
                <c:pt idx="27">
                  <c:v>5.23968381476715E11</c:v>
                </c:pt>
                <c:pt idx="28">
                  <c:v>6.18356467437027E11</c:v>
                </c:pt>
                <c:pt idx="29">
                  <c:v>7.21584805204777E11</c:v>
                </c:pt>
                <c:pt idx="30">
                  <c:v>8.3421469956814E11</c:v>
                </c:pt>
                <c:pt idx="31">
                  <c:v>9.49116769619554E11</c:v>
                </c:pt>
                <c:pt idx="32">
                  <c:v>1.20107196052975E12</c:v>
                </c:pt>
                <c:pt idx="33">
                  <c:v>1.18691341902134E12</c:v>
                </c:pt>
                <c:pt idx="34">
                  <c:v>1.32389641714706E12</c:v>
                </c:pt>
                <c:pt idx="35">
                  <c:v>1.65656216864857E12</c:v>
                </c:pt>
                <c:pt idx="36">
                  <c:v>1.82298950729005E12</c:v>
                </c:pt>
                <c:pt idx="37">
                  <c:v>1.82811992846785E12</c:v>
                </c:pt>
                <c:pt idx="38">
                  <c:v>1.85723671488003E12</c:v>
                </c:pt>
                <c:pt idx="39">
                  <c:v>2.03353237297117E12</c:v>
                </c:pt>
                <c:pt idx="40">
                  <c:v>2.08884135118416E12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6501952"/>
        <c:axId val="-1986498560"/>
      </c:barChart>
      <c:catAx>
        <c:axId val="-198650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498560"/>
        <c:crosses val="autoZero"/>
        <c:auto val="1"/>
        <c:lblAlgn val="ctr"/>
        <c:lblOffset val="100"/>
        <c:noMultiLvlLbl val="0"/>
      </c:catAx>
      <c:valAx>
        <c:axId val="-198649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50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Macro!$C$9:$AP$9</c:f>
              <c:numCache>
                <c:formatCode>0.00%</c:formatCode>
                <c:ptCount val="40"/>
                <c:pt idx="0">
                  <c:v>-0.058073831735044</c:v>
                </c:pt>
                <c:pt idx="1">
                  <c:v>0.136401074288635</c:v>
                </c:pt>
                <c:pt idx="2">
                  <c:v>-0.145179629768605</c:v>
                </c:pt>
                <c:pt idx="3">
                  <c:v>0.192201640229712</c:v>
                </c:pt>
                <c:pt idx="4">
                  <c:v>0.0721741251066953</c:v>
                </c:pt>
                <c:pt idx="5">
                  <c:v>0.0246669074814492</c:v>
                </c:pt>
                <c:pt idx="6">
                  <c:v>0.0471065271985435</c:v>
                </c:pt>
                <c:pt idx="7">
                  <c:v>0.124794093567476</c:v>
                </c:pt>
                <c:pt idx="8">
                  <c:v>0.126841798686958</c:v>
                </c:pt>
                <c:pt idx="9">
                  <c:v>0.190577598079141</c:v>
                </c:pt>
                <c:pt idx="10">
                  <c:v>-0.0281982485221576</c:v>
                </c:pt>
                <c:pt idx="11">
                  <c:v>-0.0923872179719993</c:v>
                </c:pt>
                <c:pt idx="12">
                  <c:v>0.144266289006613</c:v>
                </c:pt>
                <c:pt idx="13">
                  <c:v>0.113375552344984</c:v>
                </c:pt>
                <c:pt idx="14">
                  <c:v>0.0376438660190671</c:v>
                </c:pt>
                <c:pt idx="15">
                  <c:v>0.0623909736326599</c:v>
                </c:pt>
                <c:pt idx="16">
                  <c:v>0.11357718335033</c:v>
                </c:pt>
                <c:pt idx="17">
                  <c:v>0.0417311803038632</c:v>
                </c:pt>
                <c:pt idx="18">
                  <c:v>0.268913946009942</c:v>
                </c:pt>
                <c:pt idx="19">
                  <c:v>0.301639447859435</c:v>
                </c:pt>
                <c:pt idx="20">
                  <c:v>0.175888246019327</c:v>
                </c:pt>
                <c:pt idx="21">
                  <c:v>0.113293738700806</c:v>
                </c:pt>
                <c:pt idx="22">
                  <c:v>0.0701324418525487</c:v>
                </c:pt>
                <c:pt idx="23">
                  <c:v>0.0631213148637944</c:v>
                </c:pt>
                <c:pt idx="24">
                  <c:v>0.107266085278594</c:v>
                </c:pt>
                <c:pt idx="25">
                  <c:v>0.105708033206251</c:v>
                </c:pt>
                <c:pt idx="26">
                  <c:v>0.0979205033028665</c:v>
                </c:pt>
                <c:pt idx="27">
                  <c:v>0.129025102409347</c:v>
                </c:pt>
                <c:pt idx="28">
                  <c:v>0.177716164041819</c:v>
                </c:pt>
                <c:pt idx="29">
                  <c:v>0.169084206703946</c:v>
                </c:pt>
                <c:pt idx="30">
                  <c:v>0.203925283487335</c:v>
                </c:pt>
                <c:pt idx="31">
                  <c:v>0.290702117231417</c:v>
                </c:pt>
                <c:pt idx="32">
                  <c:v>0.294473226572501</c:v>
                </c:pt>
                <c:pt idx="33">
                  <c:v>0.111293117498103</c:v>
                </c:pt>
                <c:pt idx="34">
                  <c:v>0.193869908387718</c:v>
                </c:pt>
                <c:pt idx="35">
                  <c:v>0.241276119125029</c:v>
                </c:pt>
                <c:pt idx="36">
                  <c:v>0.130470177081875</c:v>
                </c:pt>
                <c:pt idx="37">
                  <c:v>0.122267583591677</c:v>
                </c:pt>
                <c:pt idx="38">
                  <c:v>0.0910926042722416</c:v>
                </c:pt>
                <c:pt idx="39">
                  <c:v>0.0555497844771267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Macro!$C$10:$AP$10</c:f>
              <c:numCache>
                <c:formatCode>0.00%</c:formatCode>
                <c:ptCount val="40"/>
                <c:pt idx="0">
                  <c:v>0.0431019342789514</c:v>
                </c:pt>
                <c:pt idx="1">
                  <c:v>0.182736333438029</c:v>
                </c:pt>
                <c:pt idx="2">
                  <c:v>0.13016150582569</c:v>
                </c:pt>
                <c:pt idx="3">
                  <c:v>0.114284958000651</c:v>
                </c:pt>
                <c:pt idx="4">
                  <c:v>0.217879148791408</c:v>
                </c:pt>
                <c:pt idx="5">
                  <c:v>0.0384556643744571</c:v>
                </c:pt>
                <c:pt idx="6">
                  <c:v>0.037337911802733</c:v>
                </c:pt>
                <c:pt idx="7">
                  <c:v>0.0874230393309826</c:v>
                </c:pt>
                <c:pt idx="8">
                  <c:v>-0.0279665337955691</c:v>
                </c:pt>
                <c:pt idx="9">
                  <c:v>0.0959361476708013</c:v>
                </c:pt>
                <c:pt idx="10">
                  <c:v>0.0708527940671148</c:v>
                </c:pt>
                <c:pt idx="11">
                  <c:v>0.120679840501517</c:v>
                </c:pt>
                <c:pt idx="12">
                  <c:v>0.0629150457935944</c:v>
                </c:pt>
                <c:pt idx="13">
                  <c:v>-0.00184308870142199</c:v>
                </c:pt>
                <c:pt idx="14">
                  <c:v>0.0842334585268279</c:v>
                </c:pt>
                <c:pt idx="15">
                  <c:v>-0.15849535437838</c:v>
                </c:pt>
                <c:pt idx="16">
                  <c:v>0.067022326835583</c:v>
                </c:pt>
                <c:pt idx="17">
                  <c:v>-0.0309234791711371</c:v>
                </c:pt>
                <c:pt idx="18">
                  <c:v>0.171787482105261</c:v>
                </c:pt>
                <c:pt idx="19">
                  <c:v>0.100851914526386</c:v>
                </c:pt>
                <c:pt idx="20">
                  <c:v>0.0905266039122577</c:v>
                </c:pt>
                <c:pt idx="21">
                  <c:v>0.0584649318755991</c:v>
                </c:pt>
                <c:pt idx="22">
                  <c:v>0.0131862198761043</c:v>
                </c:pt>
                <c:pt idx="23">
                  <c:v>0.0889256163375228</c:v>
                </c:pt>
                <c:pt idx="24">
                  <c:v>0.0208676849644093</c:v>
                </c:pt>
                <c:pt idx="25">
                  <c:v>0.0363925310060962</c:v>
                </c:pt>
                <c:pt idx="26">
                  <c:v>0.0607631688455752</c:v>
                </c:pt>
                <c:pt idx="27">
                  <c:v>0.18014080485982</c:v>
                </c:pt>
                <c:pt idx="28">
                  <c:v>0.166939852987407</c:v>
                </c:pt>
                <c:pt idx="29">
                  <c:v>0.156086843224754</c:v>
                </c:pt>
                <c:pt idx="30">
                  <c:v>0.137736808175278</c:v>
                </c:pt>
                <c:pt idx="31">
                  <c:v>0.265462795490578</c:v>
                </c:pt>
                <c:pt idx="32">
                  <c:v>-0.0117882541377125</c:v>
                </c:pt>
                <c:pt idx="33">
                  <c:v>0.115411112496029</c:v>
                </c:pt>
                <c:pt idx="34">
                  <c:v>0.25127777913199</c:v>
                </c:pt>
                <c:pt idx="35">
                  <c:v>0.100465495223307</c:v>
                </c:pt>
                <c:pt idx="36">
                  <c:v>0.0028142900204772</c:v>
                </c:pt>
                <c:pt idx="37">
                  <c:v>0.0159271752135995</c:v>
                </c:pt>
                <c:pt idx="38">
                  <c:v>0.0949236339550443</c:v>
                </c:pt>
                <c:pt idx="39">
                  <c:v>0.0271984744123725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Macro!$C$4</c:f>
              <c:numCache>
                <c:formatCode>General</c:formatCode>
                <c:ptCount val="1"/>
                <c:pt idx="0">
                  <c:v>0.0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Macro!$C$4:$AP$4</c:f>
              <c:numCache>
                <c:formatCode>General</c:formatCode>
                <c:ptCount val="40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86524000"/>
        <c:axId val="-1986520688"/>
      </c:lineChart>
      <c:catAx>
        <c:axId val="-19865240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520688"/>
        <c:crosses val="autoZero"/>
        <c:auto val="1"/>
        <c:lblAlgn val="ctr"/>
        <c:lblOffset val="100"/>
        <c:noMultiLvlLbl val="0"/>
      </c:catAx>
      <c:valAx>
        <c:axId val="-19865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52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Chinese growth rate</c:v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Macro!$C$4:$AP$4</c:f>
              <c:strCache>
                <c:ptCount val="4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</c:strCache>
            </c:strRef>
          </c:cat>
          <c:val>
            <c:numRef>
              <c:f>Macro!$C$9:$AP$9</c:f>
              <c:numCache>
                <c:formatCode>0.00%</c:formatCode>
                <c:ptCount val="40"/>
                <c:pt idx="0">
                  <c:v>-0.058073831735044</c:v>
                </c:pt>
                <c:pt idx="1">
                  <c:v>0.136401074288635</c:v>
                </c:pt>
                <c:pt idx="2">
                  <c:v>-0.145179629768605</c:v>
                </c:pt>
                <c:pt idx="3">
                  <c:v>0.192201640229712</c:v>
                </c:pt>
                <c:pt idx="4">
                  <c:v>0.0721741251066953</c:v>
                </c:pt>
                <c:pt idx="5">
                  <c:v>0.0246669074814492</c:v>
                </c:pt>
                <c:pt idx="6">
                  <c:v>0.0471065271985435</c:v>
                </c:pt>
                <c:pt idx="7">
                  <c:v>0.124794093567476</c:v>
                </c:pt>
                <c:pt idx="8">
                  <c:v>0.126841798686958</c:v>
                </c:pt>
                <c:pt idx="9">
                  <c:v>0.190577598079141</c:v>
                </c:pt>
                <c:pt idx="10">
                  <c:v>-0.0281982485221576</c:v>
                </c:pt>
                <c:pt idx="11">
                  <c:v>-0.0923872179719993</c:v>
                </c:pt>
                <c:pt idx="12">
                  <c:v>0.144266289006613</c:v>
                </c:pt>
                <c:pt idx="13">
                  <c:v>0.113375552344984</c:v>
                </c:pt>
                <c:pt idx="14">
                  <c:v>0.0376438660190671</c:v>
                </c:pt>
                <c:pt idx="15">
                  <c:v>0.0623909736326599</c:v>
                </c:pt>
                <c:pt idx="16">
                  <c:v>0.11357718335033</c:v>
                </c:pt>
                <c:pt idx="17">
                  <c:v>0.0417311803038632</c:v>
                </c:pt>
                <c:pt idx="18">
                  <c:v>0.268913946009942</c:v>
                </c:pt>
                <c:pt idx="19">
                  <c:v>0.301639447859435</c:v>
                </c:pt>
                <c:pt idx="20">
                  <c:v>0.175888246019327</c:v>
                </c:pt>
                <c:pt idx="21">
                  <c:v>0.113293738700806</c:v>
                </c:pt>
                <c:pt idx="22">
                  <c:v>0.0701324418525487</c:v>
                </c:pt>
                <c:pt idx="23">
                  <c:v>0.0631213148637944</c:v>
                </c:pt>
                <c:pt idx="24">
                  <c:v>0.107266085278594</c:v>
                </c:pt>
                <c:pt idx="25">
                  <c:v>0.105708033206251</c:v>
                </c:pt>
                <c:pt idx="26">
                  <c:v>0.0979205033028665</c:v>
                </c:pt>
                <c:pt idx="27">
                  <c:v>0.129025102409347</c:v>
                </c:pt>
                <c:pt idx="28">
                  <c:v>0.177716164041819</c:v>
                </c:pt>
                <c:pt idx="29">
                  <c:v>0.169084206703946</c:v>
                </c:pt>
                <c:pt idx="30">
                  <c:v>0.203925283487335</c:v>
                </c:pt>
                <c:pt idx="31">
                  <c:v>0.290702117231417</c:v>
                </c:pt>
                <c:pt idx="32">
                  <c:v>0.294473226572501</c:v>
                </c:pt>
                <c:pt idx="33">
                  <c:v>0.111293117498103</c:v>
                </c:pt>
                <c:pt idx="34">
                  <c:v>0.193869908387718</c:v>
                </c:pt>
                <c:pt idx="35">
                  <c:v>0.241276119125029</c:v>
                </c:pt>
                <c:pt idx="36">
                  <c:v>0.130470177081875</c:v>
                </c:pt>
                <c:pt idx="37">
                  <c:v>0.122267583591677</c:v>
                </c:pt>
                <c:pt idx="38">
                  <c:v>0.0910926042722416</c:v>
                </c:pt>
                <c:pt idx="39">
                  <c:v>0.0555497844771267</c:v>
                </c:pt>
              </c:numCache>
            </c:numRef>
          </c:val>
          <c:smooth val="0"/>
        </c:ser>
        <c:ser>
          <c:idx val="1"/>
          <c:order val="1"/>
          <c:tx>
            <c:v>Indian growth rate</c:v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Macro!$C$4:$AP$4</c:f>
              <c:strCache>
                <c:ptCount val="4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</c:strCache>
            </c:strRef>
          </c:cat>
          <c:val>
            <c:numRef>
              <c:f>Macro!$C$10:$AP$10</c:f>
              <c:numCache>
                <c:formatCode>0.00%</c:formatCode>
                <c:ptCount val="40"/>
                <c:pt idx="0">
                  <c:v>0.0431019342789514</c:v>
                </c:pt>
                <c:pt idx="1">
                  <c:v>0.182736333438029</c:v>
                </c:pt>
                <c:pt idx="2">
                  <c:v>0.13016150582569</c:v>
                </c:pt>
                <c:pt idx="3">
                  <c:v>0.114284958000651</c:v>
                </c:pt>
                <c:pt idx="4">
                  <c:v>0.217879148791408</c:v>
                </c:pt>
                <c:pt idx="5">
                  <c:v>0.0384556643744571</c:v>
                </c:pt>
                <c:pt idx="6">
                  <c:v>0.037337911802733</c:v>
                </c:pt>
                <c:pt idx="7">
                  <c:v>0.0874230393309826</c:v>
                </c:pt>
                <c:pt idx="8">
                  <c:v>-0.0279665337955691</c:v>
                </c:pt>
                <c:pt idx="9">
                  <c:v>0.0959361476708013</c:v>
                </c:pt>
                <c:pt idx="10">
                  <c:v>0.0708527940671148</c:v>
                </c:pt>
                <c:pt idx="11">
                  <c:v>0.120679840501517</c:v>
                </c:pt>
                <c:pt idx="12">
                  <c:v>0.0629150457935944</c:v>
                </c:pt>
                <c:pt idx="13">
                  <c:v>-0.00184308870142199</c:v>
                </c:pt>
                <c:pt idx="14">
                  <c:v>0.0842334585268279</c:v>
                </c:pt>
                <c:pt idx="15">
                  <c:v>-0.15849535437838</c:v>
                </c:pt>
                <c:pt idx="16">
                  <c:v>0.067022326835583</c:v>
                </c:pt>
                <c:pt idx="17">
                  <c:v>-0.0309234791711371</c:v>
                </c:pt>
                <c:pt idx="18">
                  <c:v>0.171787482105261</c:v>
                </c:pt>
                <c:pt idx="19">
                  <c:v>0.100851914526386</c:v>
                </c:pt>
                <c:pt idx="20">
                  <c:v>0.0905266039122577</c:v>
                </c:pt>
                <c:pt idx="21">
                  <c:v>0.0584649318755991</c:v>
                </c:pt>
                <c:pt idx="22">
                  <c:v>0.0131862198761043</c:v>
                </c:pt>
                <c:pt idx="23">
                  <c:v>0.0889256163375228</c:v>
                </c:pt>
                <c:pt idx="24">
                  <c:v>0.0208676849644093</c:v>
                </c:pt>
                <c:pt idx="25">
                  <c:v>0.0363925310060962</c:v>
                </c:pt>
                <c:pt idx="26">
                  <c:v>0.0607631688455752</c:v>
                </c:pt>
                <c:pt idx="27">
                  <c:v>0.18014080485982</c:v>
                </c:pt>
                <c:pt idx="28">
                  <c:v>0.166939852987407</c:v>
                </c:pt>
                <c:pt idx="29">
                  <c:v>0.156086843224754</c:v>
                </c:pt>
                <c:pt idx="30">
                  <c:v>0.137736808175278</c:v>
                </c:pt>
                <c:pt idx="31">
                  <c:v>0.265462795490578</c:v>
                </c:pt>
                <c:pt idx="32">
                  <c:v>-0.0117882541377125</c:v>
                </c:pt>
                <c:pt idx="33">
                  <c:v>0.115411112496029</c:v>
                </c:pt>
                <c:pt idx="34">
                  <c:v>0.25127777913199</c:v>
                </c:pt>
                <c:pt idx="35">
                  <c:v>0.100465495223307</c:v>
                </c:pt>
                <c:pt idx="36">
                  <c:v>0.0028142900204772</c:v>
                </c:pt>
                <c:pt idx="37">
                  <c:v>0.0159271752135995</c:v>
                </c:pt>
                <c:pt idx="38">
                  <c:v>0.0949236339550443</c:v>
                </c:pt>
                <c:pt idx="39">
                  <c:v>0.0271984744123725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86534640"/>
        <c:axId val="-2131989616"/>
      </c:lineChart>
      <c:catAx>
        <c:axId val="-198653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1989616"/>
        <c:crosses val="autoZero"/>
        <c:auto val="1"/>
        <c:lblAlgn val="ctr"/>
        <c:lblOffset val="100"/>
        <c:noMultiLvlLbl val="0"/>
      </c:catAx>
      <c:valAx>
        <c:axId val="-213198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8653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0982874015748031"/>
                  <c:y val="-0.515853382910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'Pivot Chine'!$A$4:$A$16</c:f>
              <c:numCache>
                <c:formatCode>General</c:formatCode>
                <c:ptCount val="13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2008.0</c:v>
                </c:pt>
                <c:pt idx="6">
                  <c:v>2009.0</c:v>
                </c:pt>
                <c:pt idx="7">
                  <c:v>2010.0</c:v>
                </c:pt>
                <c:pt idx="8">
                  <c:v>2011.0</c:v>
                </c:pt>
                <c:pt idx="9">
                  <c:v>2012.0</c:v>
                </c:pt>
                <c:pt idx="10">
                  <c:v>2013.0</c:v>
                </c:pt>
                <c:pt idx="11">
                  <c:v>2014.0</c:v>
                </c:pt>
                <c:pt idx="12">
                  <c:v>2016.0</c:v>
                </c:pt>
              </c:numCache>
            </c:numRef>
          </c:xVal>
          <c:yVal>
            <c:numRef>
              <c:f>'Pivot Chine'!$B$4:$B$16</c:f>
              <c:numCache>
                <c:formatCode>General</c:formatCode>
                <c:ptCount val="13"/>
                <c:pt idx="0">
                  <c:v>1.0</c:v>
                </c:pt>
                <c:pt idx="1">
                  <c:v>1.0</c:v>
                </c:pt>
                <c:pt idx="2">
                  <c:v>6.0</c:v>
                </c:pt>
                <c:pt idx="3">
                  <c:v>15.0</c:v>
                </c:pt>
                <c:pt idx="4">
                  <c:v>35.0</c:v>
                </c:pt>
                <c:pt idx="5">
                  <c:v>16.0</c:v>
                </c:pt>
                <c:pt idx="6">
                  <c:v>6.0</c:v>
                </c:pt>
                <c:pt idx="7">
                  <c:v>25.0</c:v>
                </c:pt>
                <c:pt idx="8">
                  <c:v>6.0</c:v>
                </c:pt>
                <c:pt idx="9">
                  <c:v>6.0</c:v>
                </c:pt>
                <c:pt idx="10">
                  <c:v>42.0</c:v>
                </c:pt>
                <c:pt idx="11">
                  <c:v>11.0</c:v>
                </c:pt>
                <c:pt idx="12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5755008"/>
        <c:axId val="-2006832176"/>
      </c:scatterChart>
      <c:valAx>
        <c:axId val="-2095755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6832176"/>
        <c:crosses val="autoZero"/>
        <c:crossBetween val="midCat"/>
      </c:valAx>
      <c:valAx>
        <c:axId val="-200683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5755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Buyout aggregate deal sizes per year ($ mn)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Synthèse!$W$3</c:f>
              <c:strCache>
                <c:ptCount val="1"/>
                <c:pt idx="0">
                  <c:v>Sum of Invested Amount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Synthèse!$V$4:$V$24</c:f>
              <c:strCach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Synthèse!$W$4:$W$24</c:f>
              <c:numCache>
                <c:formatCode>_ * #,##0.0_)\ _€_ ;_ * \(#,##0.0\)\ _€_ ;_ * "-"??_)\ _€_ ;_ @_ </c:formatCode>
                <c:ptCount val="21"/>
                <c:pt idx="0">
                  <c:v>1.96</c:v>
                </c:pt>
                <c:pt idx="1">
                  <c:v>90.47</c:v>
                </c:pt>
                <c:pt idx="2">
                  <c:v>0.53</c:v>
                </c:pt>
                <c:pt idx="3">
                  <c:v>320.0</c:v>
                </c:pt>
                <c:pt idx="6">
                  <c:v>9.4</c:v>
                </c:pt>
                <c:pt idx="7">
                  <c:v>235.97</c:v>
                </c:pt>
                <c:pt idx="8">
                  <c:v>380.82</c:v>
                </c:pt>
                <c:pt idx="9">
                  <c:v>1269.74</c:v>
                </c:pt>
                <c:pt idx="11">
                  <c:v>221.07</c:v>
                </c:pt>
                <c:pt idx="12">
                  <c:v>243.0</c:v>
                </c:pt>
                <c:pt idx="13">
                  <c:v>60.74</c:v>
                </c:pt>
                <c:pt idx="14">
                  <c:v>404.11</c:v>
                </c:pt>
                <c:pt idx="15">
                  <c:v>31.41</c:v>
                </c:pt>
                <c:pt idx="16">
                  <c:v>140.94</c:v>
                </c:pt>
                <c:pt idx="17">
                  <c:v>436.97</c:v>
                </c:pt>
                <c:pt idx="19">
                  <c:v>250.0</c:v>
                </c:pt>
              </c:numCache>
            </c:numRef>
          </c:val>
        </c:ser>
        <c:ser>
          <c:idx val="1"/>
          <c:order val="1"/>
          <c:tx>
            <c:strRef>
              <c:f>Synthèse!$Y$3</c:f>
              <c:strCache>
                <c:ptCount val="1"/>
                <c:pt idx="0">
                  <c:v>Sum of Invested Amount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Synthèse!$V$4:$V$24</c:f>
              <c:strCach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Synthèse!$Y$4:$Y$24</c:f>
              <c:numCache>
                <c:formatCode>_ * #,##0.0_)\ _€_ ;_ * \(#,##0.0\)\ _€_ ;_ * "-"??_)\ _€_ ;_ @_ </c:formatCode>
                <c:ptCount val="21"/>
                <c:pt idx="3">
                  <c:v>26.0</c:v>
                </c:pt>
                <c:pt idx="6">
                  <c:v>165.74</c:v>
                </c:pt>
                <c:pt idx="7">
                  <c:v>3331.1</c:v>
                </c:pt>
                <c:pt idx="8">
                  <c:v>19608.86</c:v>
                </c:pt>
                <c:pt idx="11">
                  <c:v>1687.88</c:v>
                </c:pt>
                <c:pt idx="12">
                  <c:v>380.0</c:v>
                </c:pt>
                <c:pt idx="13">
                  <c:v>3079.88</c:v>
                </c:pt>
                <c:pt idx="14">
                  <c:v>820.45</c:v>
                </c:pt>
                <c:pt idx="15">
                  <c:v>600.3</c:v>
                </c:pt>
                <c:pt idx="16">
                  <c:v>5520.27</c:v>
                </c:pt>
                <c:pt idx="17">
                  <c:v>5144.09</c:v>
                </c:pt>
                <c:pt idx="20">
                  <c:v>150.0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1519984"/>
        <c:axId val="-2017957072"/>
      </c:barChart>
      <c:catAx>
        <c:axId val="-202151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7957072"/>
        <c:crosses val="autoZero"/>
        <c:auto val="1"/>
        <c:lblAlgn val="ctr"/>
        <c:lblOffset val="100"/>
        <c:noMultiLvlLbl val="0"/>
      </c:catAx>
      <c:valAx>
        <c:axId val="-201795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)\ _€_ ;_ * \(#,##0.0\)\ _€_ ;_ * &quot;-&quot;??_)\ _€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Buyout</a:t>
            </a:r>
            <a:r>
              <a:rPr lang="fr-FR" baseline="0"/>
              <a:t> average deal sizes per year ($ mn)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Synthèse!$X$3</c:f>
              <c:strCache>
                <c:ptCount val="1"/>
                <c:pt idx="0">
                  <c:v>Average of Invested Amount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Synthèse!$V$4:$V$24</c:f>
              <c:strCach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Synthèse!$X$4:$X$24</c:f>
              <c:numCache>
                <c:formatCode>0.0</c:formatCode>
                <c:ptCount val="21"/>
                <c:pt idx="0">
                  <c:v>1.96</c:v>
                </c:pt>
                <c:pt idx="1">
                  <c:v>90.47</c:v>
                </c:pt>
                <c:pt idx="2">
                  <c:v>0.53</c:v>
                </c:pt>
                <c:pt idx="3">
                  <c:v>64.0</c:v>
                </c:pt>
                <c:pt idx="6">
                  <c:v>9.4</c:v>
                </c:pt>
                <c:pt idx="7">
                  <c:v>29.49625</c:v>
                </c:pt>
                <c:pt idx="8">
                  <c:v>42.31333333333333</c:v>
                </c:pt>
                <c:pt idx="9">
                  <c:v>60.46380952380952</c:v>
                </c:pt>
                <c:pt idx="11">
                  <c:v>36.845</c:v>
                </c:pt>
                <c:pt idx="12">
                  <c:v>121.5</c:v>
                </c:pt>
                <c:pt idx="13">
                  <c:v>15.185</c:v>
                </c:pt>
                <c:pt idx="14">
                  <c:v>57.73</c:v>
                </c:pt>
                <c:pt idx="15">
                  <c:v>31.41</c:v>
                </c:pt>
                <c:pt idx="16">
                  <c:v>35.235</c:v>
                </c:pt>
                <c:pt idx="17">
                  <c:v>72.82833333333333</c:v>
                </c:pt>
                <c:pt idx="19">
                  <c:v>250.0</c:v>
                </c:pt>
              </c:numCache>
            </c:numRef>
          </c:val>
        </c:ser>
        <c:ser>
          <c:idx val="1"/>
          <c:order val="1"/>
          <c:tx>
            <c:strRef>
              <c:f>Synthèse!$Z$3</c:f>
              <c:strCache>
                <c:ptCount val="1"/>
                <c:pt idx="0">
                  <c:v>Average of Invested Amount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Synthèse!$V$4:$V$24</c:f>
              <c:strCach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Synthèse!$Z$4:$Z$24</c:f>
              <c:numCache>
                <c:formatCode>General</c:formatCode>
                <c:ptCount val="21"/>
                <c:pt idx="3">
                  <c:v>26.0</c:v>
                </c:pt>
                <c:pt idx="6" formatCode="0.0">
                  <c:v>55.24666666666667</c:v>
                </c:pt>
                <c:pt idx="7" formatCode="0.0">
                  <c:v>302.8272727272727</c:v>
                </c:pt>
                <c:pt idx="8" formatCode="0.0">
                  <c:v>817.0358333333332</c:v>
                </c:pt>
                <c:pt idx="11" formatCode="0.0">
                  <c:v>140.6566666666667</c:v>
                </c:pt>
                <c:pt idx="12" formatCode="0.0">
                  <c:v>190.0</c:v>
                </c:pt>
                <c:pt idx="13" formatCode="0.0">
                  <c:v>181.1694117647059</c:v>
                </c:pt>
                <c:pt idx="14" formatCode="0.0">
                  <c:v>164.09</c:v>
                </c:pt>
                <c:pt idx="15" formatCode="0.0">
                  <c:v>150.075</c:v>
                </c:pt>
                <c:pt idx="16" formatCode="0.0">
                  <c:v>212.318076923077</c:v>
                </c:pt>
                <c:pt idx="17" formatCode="0.0">
                  <c:v>571.5655555555555</c:v>
                </c:pt>
                <c:pt idx="20" formatCode="0.0">
                  <c:v>150.0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7010480"/>
        <c:axId val="-2020188864"/>
      </c:barChart>
      <c:catAx>
        <c:axId val="-20970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0188864"/>
        <c:crosses val="autoZero"/>
        <c:auto val="1"/>
        <c:lblAlgn val="ctr"/>
        <c:lblOffset val="100"/>
        <c:noMultiLvlLbl val="0"/>
      </c:catAx>
      <c:valAx>
        <c:axId val="-202018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701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Synthèse!$Q$201</c:f>
              <c:strCache>
                <c:ptCount val="1"/>
                <c:pt idx="0">
                  <c:v>Net profit %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Synthèse!$O$202:$O$257</c:f>
              <c:numCache>
                <c:formatCode>General</c:formatCode>
                <c:ptCount val="56"/>
                <c:pt idx="0">
                  <c:v>4.0</c:v>
                </c:pt>
                <c:pt idx="1">
                  <c:v>3.0</c:v>
                </c:pt>
                <c:pt idx="2">
                  <c:v>3.0</c:v>
                </c:pt>
                <c:pt idx="3">
                  <c:v>3.0</c:v>
                </c:pt>
                <c:pt idx="4">
                  <c:v>2.0</c:v>
                </c:pt>
                <c:pt idx="5">
                  <c:v>2.0</c:v>
                </c:pt>
                <c:pt idx="6">
                  <c:v>2.0</c:v>
                </c:pt>
                <c:pt idx="7">
                  <c:v>2.0</c:v>
                </c:pt>
                <c:pt idx="8">
                  <c:v>2.0</c:v>
                </c:pt>
                <c:pt idx="9">
                  <c:v>2.0</c:v>
                </c:pt>
                <c:pt idx="10">
                  <c:v>2.0</c:v>
                </c:pt>
                <c:pt idx="11">
                  <c:v>2.0</c:v>
                </c:pt>
                <c:pt idx="12">
                  <c:v>2.0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  <c:pt idx="31">
                  <c:v>1.0</c:v>
                </c:pt>
                <c:pt idx="32">
                  <c:v>1.0</c:v>
                </c:pt>
                <c:pt idx="33">
                  <c:v>1.0</c:v>
                </c:pt>
                <c:pt idx="34">
                  <c:v>1.0</c:v>
                </c:pt>
                <c:pt idx="35">
                  <c:v>1.0</c:v>
                </c:pt>
                <c:pt idx="36">
                  <c:v>1.0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1.0</c:v>
                </c:pt>
                <c:pt idx="46">
                  <c:v>1.0</c:v>
                </c:pt>
                <c:pt idx="47">
                  <c:v>1.0</c:v>
                </c:pt>
                <c:pt idx="48">
                  <c:v>1.0</c:v>
                </c:pt>
                <c:pt idx="49">
                  <c:v>1.0</c:v>
                </c:pt>
                <c:pt idx="50">
                  <c:v>1.0</c:v>
                </c:pt>
                <c:pt idx="51">
                  <c:v>1.0</c:v>
                </c:pt>
                <c:pt idx="52">
                  <c:v>1.0</c:v>
                </c:pt>
                <c:pt idx="53">
                  <c:v>1.0</c:v>
                </c:pt>
                <c:pt idx="54">
                  <c:v>1.0</c:v>
                </c:pt>
                <c:pt idx="55">
                  <c:v>1.0</c:v>
                </c:pt>
              </c:numCache>
            </c:numRef>
          </c:xVal>
          <c:yVal>
            <c:numRef>
              <c:f>Synthèse!$Q$202:$Q$257</c:f>
              <c:numCache>
                <c:formatCode>General</c:formatCode>
                <c:ptCount val="56"/>
                <c:pt idx="0">
                  <c:v>1.752081406105458</c:v>
                </c:pt>
                <c:pt idx="1">
                  <c:v>1.16</c:v>
                </c:pt>
                <c:pt idx="2">
                  <c:v>0.0</c:v>
                </c:pt>
                <c:pt idx="3">
                  <c:v>2.273453093812375</c:v>
                </c:pt>
                <c:pt idx="4">
                  <c:v>7.167857142857143</c:v>
                </c:pt>
                <c:pt idx="5">
                  <c:v>2.087058823529412</c:v>
                </c:pt>
                <c:pt idx="6">
                  <c:v>-0.125874125874126</c:v>
                </c:pt>
                <c:pt idx="7">
                  <c:v>0.611111111111111</c:v>
                </c:pt>
                <c:pt idx="8">
                  <c:v>-0.224444444444444</c:v>
                </c:pt>
                <c:pt idx="9">
                  <c:v>0.632589598071989</c:v>
                </c:pt>
                <c:pt idx="10">
                  <c:v>24.32859195402299</c:v>
                </c:pt>
                <c:pt idx="11">
                  <c:v>3.020442930153322</c:v>
                </c:pt>
                <c:pt idx="12">
                  <c:v>-0.0160037290242387</c:v>
                </c:pt>
                <c:pt idx="13">
                  <c:v>-0.130434782608696</c:v>
                </c:pt>
                <c:pt idx="14">
                  <c:v>0.108870967741936</c:v>
                </c:pt>
                <c:pt idx="15">
                  <c:v>22.85526315789473</c:v>
                </c:pt>
                <c:pt idx="16">
                  <c:v>57.92452830188679</c:v>
                </c:pt>
                <c:pt idx="17">
                  <c:v>6.959415584415585</c:v>
                </c:pt>
                <c:pt idx="18">
                  <c:v>0.0</c:v>
                </c:pt>
                <c:pt idx="19">
                  <c:v>0.281410386177168</c:v>
                </c:pt>
                <c:pt idx="20">
                  <c:v>0.819275250578258</c:v>
                </c:pt>
                <c:pt idx="21">
                  <c:v>13.11833333333333</c:v>
                </c:pt>
                <c:pt idx="22">
                  <c:v>0.9075</c:v>
                </c:pt>
                <c:pt idx="23">
                  <c:v>-0.49298275278999</c:v>
                </c:pt>
                <c:pt idx="24">
                  <c:v>-0.514991181657848</c:v>
                </c:pt>
                <c:pt idx="25">
                  <c:v>0.738007380073801</c:v>
                </c:pt>
                <c:pt idx="26">
                  <c:v>0.290346907993967</c:v>
                </c:pt>
                <c:pt idx="27">
                  <c:v>0.943959323532663</c:v>
                </c:pt>
                <c:pt idx="28">
                  <c:v>-0.6328</c:v>
                </c:pt>
                <c:pt idx="29">
                  <c:v>0.838951310861423</c:v>
                </c:pt>
                <c:pt idx="30">
                  <c:v>0.730769230769231</c:v>
                </c:pt>
                <c:pt idx="31">
                  <c:v>-0.0523123578468536</c:v>
                </c:pt>
                <c:pt idx="32">
                  <c:v>1.562274368231047</c:v>
                </c:pt>
                <c:pt idx="33">
                  <c:v>1.732846375009713</c:v>
                </c:pt>
                <c:pt idx="34">
                  <c:v>0.694610778443114</c:v>
                </c:pt>
                <c:pt idx="35">
                  <c:v>0.788377192982456</c:v>
                </c:pt>
                <c:pt idx="36">
                  <c:v>0.736897749584655</c:v>
                </c:pt>
                <c:pt idx="37">
                  <c:v>3.148976180526535</c:v>
                </c:pt>
                <c:pt idx="38">
                  <c:v>0.0</c:v>
                </c:pt>
                <c:pt idx="39">
                  <c:v>0.293103448275862</c:v>
                </c:pt>
                <c:pt idx="40">
                  <c:v>3.700680272108843</c:v>
                </c:pt>
                <c:pt idx="41">
                  <c:v>3.588</c:v>
                </c:pt>
                <c:pt idx="42">
                  <c:v>-0.775333333333333</c:v>
                </c:pt>
                <c:pt idx="43">
                  <c:v>1.306219426974144</c:v>
                </c:pt>
                <c:pt idx="44">
                  <c:v>2.344482650828384</c:v>
                </c:pt>
                <c:pt idx="45">
                  <c:v>0.0380826349066312</c:v>
                </c:pt>
                <c:pt idx="46">
                  <c:v>0.0</c:v>
                </c:pt>
                <c:pt idx="47">
                  <c:v>0.0</c:v>
                </c:pt>
                <c:pt idx="48">
                  <c:v>3.729</c:v>
                </c:pt>
                <c:pt idx="49">
                  <c:v>0.777777777777778</c:v>
                </c:pt>
                <c:pt idx="50">
                  <c:v>3.860557768924302</c:v>
                </c:pt>
                <c:pt idx="51">
                  <c:v>0.0</c:v>
                </c:pt>
                <c:pt idx="52">
                  <c:v>0.0</c:v>
                </c:pt>
                <c:pt idx="53">
                  <c:v>0.211754013935171</c:v>
                </c:pt>
                <c:pt idx="54">
                  <c:v>4.862568807339449</c:v>
                </c:pt>
                <c:pt idx="55">
                  <c:v>2.203691848058045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6961840"/>
        <c:axId val="-2050382176"/>
      </c:scatterChart>
      <c:valAx>
        <c:axId val="-200696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50382176"/>
        <c:crosses val="autoZero"/>
        <c:crossBetween val="midCat"/>
      </c:valAx>
      <c:valAx>
        <c:axId val="-205038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6961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Number of investment</a:t>
            </a:r>
            <a:r>
              <a:rPr lang="fr-FR" baseline="0"/>
              <a:t> transactions per year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'synthèse 2'!$C$29</c:f>
              <c:strCache>
                <c:ptCount val="1"/>
                <c:pt idx="0">
                  <c:v>Number of deals China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'synthèse 2'!$B$30:$B$47</c:f>
              <c:numCache>
                <c:formatCode>General</c:formatCode>
                <c:ptCount val="18"/>
                <c:pt idx="0">
                  <c:v>1999.0</c:v>
                </c:pt>
                <c:pt idx="1">
                  <c:v>2000.0</c:v>
                </c:pt>
                <c:pt idx="2">
                  <c:v>2001.0</c:v>
                </c:pt>
                <c:pt idx="3">
                  <c:v>2002.0</c:v>
                </c:pt>
                <c:pt idx="4">
                  <c:v>2003.0</c:v>
                </c:pt>
                <c:pt idx="5">
                  <c:v>2004.0</c:v>
                </c:pt>
                <c:pt idx="6">
                  <c:v>2005.0</c:v>
                </c:pt>
                <c:pt idx="7">
                  <c:v>2006.0</c:v>
                </c:pt>
                <c:pt idx="8">
                  <c:v>2007.0</c:v>
                </c:pt>
                <c:pt idx="9">
                  <c:v>2008.0</c:v>
                </c:pt>
                <c:pt idx="10">
                  <c:v>2009.0</c:v>
                </c:pt>
                <c:pt idx="11">
                  <c:v>2010.0</c:v>
                </c:pt>
                <c:pt idx="12">
                  <c:v>2011.0</c:v>
                </c:pt>
                <c:pt idx="13">
                  <c:v>2012.0</c:v>
                </c:pt>
                <c:pt idx="14">
                  <c:v>2013.0</c:v>
                </c:pt>
                <c:pt idx="15">
                  <c:v>2014.0</c:v>
                </c:pt>
                <c:pt idx="16">
                  <c:v>2015.0</c:v>
                </c:pt>
                <c:pt idx="17">
                  <c:v>2016.0</c:v>
                </c:pt>
              </c:numCache>
            </c:numRef>
          </c:cat>
          <c:val>
            <c:numRef>
              <c:f>'synthèse 2'!$C$30:$C$47</c:f>
              <c:numCache>
                <c:formatCode>General</c:formatCode>
                <c:ptCount val="18"/>
                <c:pt idx="3">
                  <c:v>1.0</c:v>
                </c:pt>
                <c:pt idx="4">
                  <c:v>1.0</c:v>
                </c:pt>
                <c:pt idx="5">
                  <c:v>6.0</c:v>
                </c:pt>
                <c:pt idx="6">
                  <c:v>15.0</c:v>
                </c:pt>
                <c:pt idx="7">
                  <c:v>35.0</c:v>
                </c:pt>
                <c:pt idx="8">
                  <c:v>36.0</c:v>
                </c:pt>
                <c:pt idx="9">
                  <c:v>16.0</c:v>
                </c:pt>
                <c:pt idx="10">
                  <c:v>6.0</c:v>
                </c:pt>
                <c:pt idx="11">
                  <c:v>25.0</c:v>
                </c:pt>
                <c:pt idx="12">
                  <c:v>6.0</c:v>
                </c:pt>
                <c:pt idx="13">
                  <c:v>6.0</c:v>
                </c:pt>
                <c:pt idx="14">
                  <c:v>6.0</c:v>
                </c:pt>
                <c:pt idx="15">
                  <c:v>11.0</c:v>
                </c:pt>
                <c:pt idx="17">
                  <c:v>1.0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'synthèse 2'!$E$29</c:f>
              <c:strCache>
                <c:ptCount val="1"/>
                <c:pt idx="0">
                  <c:v>Number of deals India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'synthèse 2'!$B$30:$B$47</c:f>
              <c:numCache>
                <c:formatCode>General</c:formatCode>
                <c:ptCount val="18"/>
                <c:pt idx="0">
                  <c:v>1999.0</c:v>
                </c:pt>
                <c:pt idx="1">
                  <c:v>2000.0</c:v>
                </c:pt>
                <c:pt idx="2">
                  <c:v>2001.0</c:v>
                </c:pt>
                <c:pt idx="3">
                  <c:v>2002.0</c:v>
                </c:pt>
                <c:pt idx="4">
                  <c:v>2003.0</c:v>
                </c:pt>
                <c:pt idx="5">
                  <c:v>2004.0</c:v>
                </c:pt>
                <c:pt idx="6">
                  <c:v>2005.0</c:v>
                </c:pt>
                <c:pt idx="7">
                  <c:v>2006.0</c:v>
                </c:pt>
                <c:pt idx="8">
                  <c:v>2007.0</c:v>
                </c:pt>
                <c:pt idx="9">
                  <c:v>2008.0</c:v>
                </c:pt>
                <c:pt idx="10">
                  <c:v>2009.0</c:v>
                </c:pt>
                <c:pt idx="11">
                  <c:v>2010.0</c:v>
                </c:pt>
                <c:pt idx="12">
                  <c:v>2011.0</c:v>
                </c:pt>
                <c:pt idx="13">
                  <c:v>2012.0</c:v>
                </c:pt>
                <c:pt idx="14">
                  <c:v>2013.0</c:v>
                </c:pt>
                <c:pt idx="15">
                  <c:v>2014.0</c:v>
                </c:pt>
                <c:pt idx="16">
                  <c:v>2015.0</c:v>
                </c:pt>
                <c:pt idx="17">
                  <c:v>2016.0</c:v>
                </c:pt>
              </c:numCache>
            </c:numRef>
          </c:cat>
          <c:val>
            <c:numRef>
              <c:f>'synthèse 2'!$E$30:$E$47</c:f>
              <c:numCache>
                <c:formatCode>General</c:formatCode>
                <c:ptCount val="18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5.0</c:v>
                </c:pt>
                <c:pt idx="5">
                  <c:v>3.0</c:v>
                </c:pt>
                <c:pt idx="6">
                  <c:v>12.0</c:v>
                </c:pt>
                <c:pt idx="7">
                  <c:v>11.0</c:v>
                </c:pt>
                <c:pt idx="8">
                  <c:v>21.0</c:v>
                </c:pt>
                <c:pt idx="9">
                  <c:v>9.0</c:v>
                </c:pt>
                <c:pt idx="10">
                  <c:v>2.0</c:v>
                </c:pt>
                <c:pt idx="11">
                  <c:v>5.0</c:v>
                </c:pt>
                <c:pt idx="12">
                  <c:v>9.0</c:v>
                </c:pt>
                <c:pt idx="13">
                  <c:v>3.0</c:v>
                </c:pt>
                <c:pt idx="14">
                  <c:v>5.0</c:v>
                </c:pt>
                <c:pt idx="15">
                  <c:v>6.0</c:v>
                </c:pt>
                <c:pt idx="16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814608"/>
        <c:axId val="-2018749392"/>
      </c:lineChart>
      <c:catAx>
        <c:axId val="-200681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8749392"/>
        <c:crosses val="autoZero"/>
        <c:auto val="1"/>
        <c:lblAlgn val="ctr"/>
        <c:lblOffset val="100"/>
        <c:noMultiLvlLbl val="0"/>
      </c:catAx>
      <c:valAx>
        <c:axId val="-201874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681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0332548118985127"/>
                  <c:y val="-0.5739424759405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4"/>
            <c:dispRSqr val="1"/>
            <c:dispEq val="1"/>
            <c:trendlineLbl>
              <c:layout>
                <c:manualLayout>
                  <c:x val="-0.511064523184602"/>
                  <c:y val="-0.6988579031787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'Pivot India'!$A$18:$A$33</c:f>
              <c:numCache>
                <c:formatCode>General</c:formatCode>
                <c:ptCount val="16"/>
                <c:pt idx="0">
                  <c:v>1999.0</c:v>
                </c:pt>
                <c:pt idx="1">
                  <c:v>2000.0</c:v>
                </c:pt>
                <c:pt idx="2">
                  <c:v>2001.0</c:v>
                </c:pt>
                <c:pt idx="3">
                  <c:v>2002.0</c:v>
                </c:pt>
                <c:pt idx="4">
                  <c:v>2004.0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  <c:pt idx="14">
                  <c:v>2014.0</c:v>
                </c:pt>
                <c:pt idx="15">
                  <c:v>2015.0</c:v>
                </c:pt>
              </c:numCache>
            </c:numRef>
          </c:xVal>
          <c:yVal>
            <c:numRef>
              <c:f>'Pivot India'!$B$18:$B$33</c:f>
              <c:numCache>
                <c:formatCode>General</c:formatCode>
                <c:ptCount val="16"/>
                <c:pt idx="0">
                  <c:v>1.96</c:v>
                </c:pt>
                <c:pt idx="1">
                  <c:v>90.47</c:v>
                </c:pt>
                <c:pt idx="2">
                  <c:v>0.53</c:v>
                </c:pt>
                <c:pt idx="3">
                  <c:v>320.0</c:v>
                </c:pt>
                <c:pt idx="4">
                  <c:v>9.4</c:v>
                </c:pt>
                <c:pt idx="5">
                  <c:v>235.97</c:v>
                </c:pt>
                <c:pt idx="6">
                  <c:v>380.82</c:v>
                </c:pt>
                <c:pt idx="7">
                  <c:v>1269.74</c:v>
                </c:pt>
                <c:pt idx="8">
                  <c:v>221.07</c:v>
                </c:pt>
                <c:pt idx="9">
                  <c:v>243.0</c:v>
                </c:pt>
                <c:pt idx="10">
                  <c:v>60.74</c:v>
                </c:pt>
                <c:pt idx="11">
                  <c:v>404.11</c:v>
                </c:pt>
                <c:pt idx="12">
                  <c:v>31.41</c:v>
                </c:pt>
                <c:pt idx="13">
                  <c:v>140.94</c:v>
                </c:pt>
                <c:pt idx="14">
                  <c:v>436.97</c:v>
                </c:pt>
                <c:pt idx="15">
                  <c:v>250.0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5087120"/>
        <c:axId val="-2095114272"/>
      </c:scatterChart>
      <c:valAx>
        <c:axId val="-2095087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5114272"/>
        <c:crosses val="autoZero"/>
        <c:crossBetween val="midCat"/>
      </c:valAx>
      <c:valAx>
        <c:axId val="-20951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508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Average Holding Years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Data!$B$17</c:f>
              <c:strCache>
                <c:ptCount val="1"/>
                <c:pt idx="0">
                  <c:v>US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Data!$A$18:$A$27</c:f>
              <c:numCache>
                <c:formatCode>General</c:formatCode>
                <c:ptCount val="10"/>
                <c:pt idx="0">
                  <c:v>2006.0</c:v>
                </c:pt>
                <c:pt idx="1">
                  <c:v>2007.0</c:v>
                </c:pt>
                <c:pt idx="2">
                  <c:v>2008.0</c:v>
                </c:pt>
                <c:pt idx="3">
                  <c:v>2009.0</c:v>
                </c:pt>
                <c:pt idx="4">
                  <c:v>2010.0</c:v>
                </c:pt>
                <c:pt idx="5">
                  <c:v>2011.0</c:v>
                </c:pt>
                <c:pt idx="6">
                  <c:v>2012.0</c:v>
                </c:pt>
                <c:pt idx="7">
                  <c:v>2013.0</c:v>
                </c:pt>
                <c:pt idx="8">
                  <c:v>2014.0</c:v>
                </c:pt>
                <c:pt idx="9">
                  <c:v>2015.0</c:v>
                </c:pt>
              </c:numCache>
            </c:numRef>
          </c:cat>
          <c:val>
            <c:numRef>
              <c:f>Data!$B$18:$B$27</c:f>
              <c:numCache>
                <c:formatCode>0.0</c:formatCode>
                <c:ptCount val="10"/>
                <c:pt idx="0">
                  <c:v>4.4</c:v>
                </c:pt>
                <c:pt idx="1">
                  <c:v>4.4</c:v>
                </c:pt>
                <c:pt idx="2">
                  <c:v>4.3</c:v>
                </c:pt>
                <c:pt idx="3">
                  <c:v>4.6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5.8</c:v>
                </c:pt>
                <c:pt idx="8">
                  <c:v>6.0</c:v>
                </c:pt>
                <c:pt idx="9">
                  <c:v>5.3</c:v>
                </c:pt>
              </c:numCache>
            </c:numRef>
          </c:val>
        </c:ser>
        <c:ser>
          <c:idx val="1"/>
          <c:order val="1"/>
          <c:tx>
            <c:strRef>
              <c:f>Data!$C$17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Data!$A$18:$A$27</c:f>
              <c:numCache>
                <c:formatCode>General</c:formatCode>
                <c:ptCount val="10"/>
                <c:pt idx="0">
                  <c:v>2006.0</c:v>
                </c:pt>
                <c:pt idx="1">
                  <c:v>2007.0</c:v>
                </c:pt>
                <c:pt idx="2">
                  <c:v>2008.0</c:v>
                </c:pt>
                <c:pt idx="3">
                  <c:v>2009.0</c:v>
                </c:pt>
                <c:pt idx="4">
                  <c:v>2010.0</c:v>
                </c:pt>
                <c:pt idx="5">
                  <c:v>2011.0</c:v>
                </c:pt>
                <c:pt idx="6">
                  <c:v>2012.0</c:v>
                </c:pt>
                <c:pt idx="7">
                  <c:v>2013.0</c:v>
                </c:pt>
                <c:pt idx="8">
                  <c:v>2014.0</c:v>
                </c:pt>
                <c:pt idx="9">
                  <c:v>2015.0</c:v>
                </c:pt>
              </c:numCache>
            </c:numRef>
          </c:cat>
          <c:val>
            <c:numRef>
              <c:f>Data!$C$18:$C$27</c:f>
              <c:numCache>
                <c:formatCode>0.0</c:formatCode>
                <c:ptCount val="10"/>
                <c:pt idx="0">
                  <c:v>4.5</c:v>
                </c:pt>
                <c:pt idx="1">
                  <c:v>4.4</c:v>
                </c:pt>
                <c:pt idx="2">
                  <c:v>4.1</c:v>
                </c:pt>
                <c:pt idx="3">
                  <c:v>4.2</c:v>
                </c:pt>
                <c:pt idx="4">
                  <c:v>5.1</c:v>
                </c:pt>
                <c:pt idx="5">
                  <c:v>5.2</c:v>
                </c:pt>
                <c:pt idx="6">
                  <c:v>5.8</c:v>
                </c:pt>
                <c:pt idx="7">
                  <c:v>6.1</c:v>
                </c:pt>
                <c:pt idx="8">
                  <c:v>6.2</c:v>
                </c:pt>
                <c:pt idx="9">
                  <c:v>5.7</c:v>
                </c:pt>
              </c:numCache>
            </c:numRef>
          </c:val>
        </c:ser>
        <c:ser>
          <c:idx val="2"/>
          <c:order val="2"/>
          <c:tx>
            <c:strRef>
              <c:f>Data!$D$17</c:f>
              <c:strCache>
                <c:ptCount val="1"/>
                <c:pt idx="0">
                  <c:v>Asia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Data!$A$18:$A$27</c:f>
              <c:numCache>
                <c:formatCode>General</c:formatCode>
                <c:ptCount val="10"/>
                <c:pt idx="0">
                  <c:v>2006.0</c:v>
                </c:pt>
                <c:pt idx="1">
                  <c:v>2007.0</c:v>
                </c:pt>
                <c:pt idx="2">
                  <c:v>2008.0</c:v>
                </c:pt>
                <c:pt idx="3">
                  <c:v>2009.0</c:v>
                </c:pt>
                <c:pt idx="4">
                  <c:v>2010.0</c:v>
                </c:pt>
                <c:pt idx="5">
                  <c:v>2011.0</c:v>
                </c:pt>
                <c:pt idx="6">
                  <c:v>2012.0</c:v>
                </c:pt>
                <c:pt idx="7">
                  <c:v>2013.0</c:v>
                </c:pt>
                <c:pt idx="8">
                  <c:v>2014.0</c:v>
                </c:pt>
                <c:pt idx="9">
                  <c:v>2015.0</c:v>
                </c:pt>
              </c:numCache>
            </c:numRef>
          </c:cat>
          <c:val>
            <c:numRef>
              <c:f>Data!$D$18:$D$27</c:f>
              <c:numCache>
                <c:formatCode>0.0</c:formatCode>
                <c:ptCount val="10"/>
                <c:pt idx="0">
                  <c:v>3.6</c:v>
                </c:pt>
                <c:pt idx="1">
                  <c:v>3.4</c:v>
                </c:pt>
                <c:pt idx="2">
                  <c:v>3.5</c:v>
                </c:pt>
                <c:pt idx="3">
                  <c:v>3.9</c:v>
                </c:pt>
                <c:pt idx="4">
                  <c:v>3.9</c:v>
                </c:pt>
                <c:pt idx="5">
                  <c:v>4.4</c:v>
                </c:pt>
                <c:pt idx="6">
                  <c:v>4.7</c:v>
                </c:pt>
                <c:pt idx="7">
                  <c:v>4.9</c:v>
                </c:pt>
                <c:pt idx="8">
                  <c:v>5.3</c:v>
                </c:pt>
                <c:pt idx="9">
                  <c:v>5.6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12423952"/>
        <c:axId val="-2012420480"/>
      </c:barChart>
      <c:catAx>
        <c:axId val="-201242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0480"/>
        <c:crosses val="autoZero"/>
        <c:auto val="1"/>
        <c:lblAlgn val="ctr"/>
        <c:lblOffset val="100"/>
        <c:noMultiLvlLbl val="0"/>
      </c:catAx>
      <c:valAx>
        <c:axId val="-20124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portrait" horizontalDpi="0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Data!$B$4</c:f>
              <c:strCache>
                <c:ptCount val="1"/>
                <c:pt idx="0">
                  <c:v>Deals exited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000701224846894138"/>
                  <c:y val="-0.0324074074074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0270765529308836"/>
                  <c:y val="-0.0694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0326321084864392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0215209973753281"/>
                  <c:y val="-0.050925925925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215209973753281"/>
                  <c:y val="-0.046296296296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24298775153106"/>
                  <c:y val="-0.05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0236043307086614"/>
                  <c:y val="-0.0555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0208265529308836"/>
                  <c:y val="-0.0509259259259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029159886264217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0347154418197724"/>
                  <c:y val="-0.0601851851851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Data!$A$5:$A$14</c:f>
              <c:numCache>
                <c:formatCode>General</c:formatCode>
                <c:ptCount val="10"/>
                <c:pt idx="0">
                  <c:v>2006.0</c:v>
                </c:pt>
                <c:pt idx="1">
                  <c:v>2007.0</c:v>
                </c:pt>
                <c:pt idx="2">
                  <c:v>2008.0</c:v>
                </c:pt>
                <c:pt idx="3">
                  <c:v>2009.0</c:v>
                </c:pt>
                <c:pt idx="4">
                  <c:v>2010.0</c:v>
                </c:pt>
                <c:pt idx="5">
                  <c:v>2011.0</c:v>
                </c:pt>
                <c:pt idx="6">
                  <c:v>2012.0</c:v>
                </c:pt>
                <c:pt idx="7">
                  <c:v>2013.0</c:v>
                </c:pt>
                <c:pt idx="8">
                  <c:v>2014.0</c:v>
                </c:pt>
                <c:pt idx="9">
                  <c:v>2015.0</c:v>
                </c:pt>
              </c:numCache>
            </c:numRef>
          </c:cat>
          <c:val>
            <c:numRef>
              <c:f>Data!$B$5:$B$14</c:f>
              <c:numCache>
                <c:formatCode>0%</c:formatCode>
                <c:ptCount val="10"/>
                <c:pt idx="0">
                  <c:v>0.52</c:v>
                </c:pt>
                <c:pt idx="1">
                  <c:v>0.39</c:v>
                </c:pt>
                <c:pt idx="2">
                  <c:v>0.33</c:v>
                </c:pt>
                <c:pt idx="3">
                  <c:v>0.3</c:v>
                </c:pt>
                <c:pt idx="4">
                  <c:v>0.23</c:v>
                </c:pt>
                <c:pt idx="5">
                  <c:v>0.15</c:v>
                </c:pt>
                <c:pt idx="6">
                  <c:v>0.07</c:v>
                </c:pt>
                <c:pt idx="7">
                  <c:v>0.03</c:v>
                </c:pt>
                <c:pt idx="8">
                  <c:v>0.01</c:v>
                </c:pt>
                <c:pt idx="9">
                  <c:v>0.0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8855200"/>
        <c:axId val="-2050646864"/>
      </c:lineChart>
      <c:catAx>
        <c:axId val="-208885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50646864"/>
        <c:crosses val="autoZero"/>
        <c:auto val="1"/>
        <c:lblAlgn val="ctr"/>
        <c:lblOffset val="100"/>
        <c:noMultiLvlLbl val="0"/>
      </c:catAx>
      <c:valAx>
        <c:axId val="-205064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8885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Buyouts investments made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China!$B$4</c:f>
              <c:strCache>
                <c:ptCount val="1"/>
                <c:pt idx="0">
                  <c:v>Value ($m)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7667977350618E-17"/>
                  <c:y val="-0.0541871921182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0"/>
                  <c:y val="-0.064039408866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501392757660167"/>
                  <c:y val="0.0344827586206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China!$A$5:$A$10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1H2012</c:v>
                </c:pt>
              </c:strCache>
            </c:strRef>
          </c:cat>
          <c:val>
            <c:numRef>
              <c:f>China!$B$5:$B$10</c:f>
              <c:numCache>
                <c:formatCode>General</c:formatCode>
                <c:ptCount val="6"/>
                <c:pt idx="0">
                  <c:v>5979.0</c:v>
                </c:pt>
                <c:pt idx="1">
                  <c:v>4330.0</c:v>
                </c:pt>
                <c:pt idx="2">
                  <c:v>1449.0</c:v>
                </c:pt>
                <c:pt idx="3">
                  <c:v>1544.0</c:v>
                </c:pt>
                <c:pt idx="4">
                  <c:v>2651.0</c:v>
                </c:pt>
                <c:pt idx="5">
                  <c:v>1660.0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096961712"/>
        <c:axId val="-2096965216"/>
      </c:barChart>
      <c:lineChart>
        <c:grouping val="stacked"/>
        <c:varyColors val="0"/>
        <c:ser>
          <c:idx val="1"/>
          <c:order val="1"/>
          <c:tx>
            <c:strRef>
              <c:f>China!$C$4</c:f>
              <c:strCache>
                <c:ptCount val="1"/>
                <c:pt idx="0">
                  <c:v>No deals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China!$A$5:$A$10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1H2012</c:v>
                </c:pt>
              </c:strCache>
            </c:strRef>
          </c:cat>
          <c:val>
            <c:numRef>
              <c:f>China!$C$5:$C$10</c:f>
              <c:numCache>
                <c:formatCode>General</c:formatCode>
                <c:ptCount val="6"/>
                <c:pt idx="0">
                  <c:v>42.0</c:v>
                </c:pt>
                <c:pt idx="1">
                  <c:v>29.0</c:v>
                </c:pt>
                <c:pt idx="2">
                  <c:v>12.0</c:v>
                </c:pt>
                <c:pt idx="3">
                  <c:v>26.0</c:v>
                </c:pt>
                <c:pt idx="4">
                  <c:v>22.0</c:v>
                </c:pt>
                <c:pt idx="5">
                  <c:v>9.0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6955664"/>
        <c:axId val="-2096958864"/>
      </c:lineChart>
      <c:valAx>
        <c:axId val="-20969652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6961712"/>
        <c:crosses val="max"/>
        <c:crossBetween val="between"/>
      </c:valAx>
      <c:catAx>
        <c:axId val="-209696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96965216"/>
        <c:crosses val="autoZero"/>
        <c:auto val="1"/>
        <c:lblAlgn val="ctr"/>
        <c:lblOffset val="100"/>
        <c:noMultiLvlLbl val="0"/>
      </c:catAx>
      <c:valAx>
        <c:axId val="-2096958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6955664"/>
        <c:crosses val="autoZero"/>
        <c:crossBetween val="between"/>
      </c:valAx>
      <c:catAx>
        <c:axId val="-2096955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96958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4" Type="http://schemas.openxmlformats.org/officeDocument/2006/relationships/chart" Target="../charts/chart12.xml"/><Relationship Id="rId5" Type="http://schemas.openxmlformats.org/officeDocument/2006/relationships/chart" Target="../charts/chart13.xml"/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4" Type="http://schemas.openxmlformats.org/officeDocument/2006/relationships/chart" Target="../charts/chart17.xml"/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692150</xdr:colOff>
      <xdr:row>24</xdr:row>
      <xdr:rowOff>349250</xdr:rowOff>
    </xdr:from>
    <xdr:to>
      <xdr:col>14</xdr:col>
      <xdr:colOff>95250</xdr:colOff>
      <xdr:row>37</xdr:row>
      <xdr:rowOff>82550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685800</xdr:colOff>
      <xdr:row>26</xdr:row>
      <xdr:rowOff>107950</xdr:rowOff>
    </xdr:from>
    <xdr:to>
      <xdr:col>27</xdr:col>
      <xdr:colOff>330200</xdr:colOff>
      <xdr:row>40</xdr:row>
      <xdr:rowOff>25400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800100</xdr:colOff>
      <xdr:row>26</xdr:row>
      <xdr:rowOff>107950</xdr:rowOff>
    </xdr:from>
    <xdr:to>
      <xdr:col>33</xdr:col>
      <xdr:colOff>260350</xdr:colOff>
      <xdr:row>40</xdr:row>
      <xdr:rowOff>6350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520700</xdr:colOff>
      <xdr:row>233</xdr:row>
      <xdr:rowOff>44450</xdr:rowOff>
    </xdr:from>
    <xdr:to>
      <xdr:col>22</xdr:col>
      <xdr:colOff>800100</xdr:colOff>
      <xdr:row>246</xdr:row>
      <xdr:rowOff>146050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368300</xdr:colOff>
      <xdr:row>32</xdr:row>
      <xdr:rowOff>19050</xdr:rowOff>
    </xdr:from>
    <xdr:to>
      <xdr:col>12</xdr:col>
      <xdr:colOff>812800</xdr:colOff>
      <xdr:row>45</xdr:row>
      <xdr:rowOff>120650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18</xdr:row>
      <xdr:rowOff>6350</xdr:rowOff>
    </xdr:from>
    <xdr:to>
      <xdr:col>8</xdr:col>
      <xdr:colOff>558800</xdr:colOff>
      <xdr:row>31</xdr:row>
      <xdr:rowOff>107950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13</xdr:row>
      <xdr:rowOff>127000</xdr:rowOff>
    </xdr:from>
    <xdr:to>
      <xdr:col>12</xdr:col>
      <xdr:colOff>520700</xdr:colOff>
      <xdr:row>29</xdr:row>
      <xdr:rowOff>127000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0</xdr:row>
      <xdr:rowOff>114300</xdr:rowOff>
    </xdr:from>
    <xdr:to>
      <xdr:col>11</xdr:col>
      <xdr:colOff>463550</xdr:colOff>
      <xdr:row>13</xdr:row>
      <xdr:rowOff>12700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749300</xdr:colOff>
      <xdr:row>0</xdr:row>
      <xdr:rowOff>0</xdr:rowOff>
    </xdr:from>
    <xdr:to>
      <xdr:col>9</xdr:col>
      <xdr:colOff>355600</xdr:colOff>
      <xdr:row>14</xdr:row>
      <xdr:rowOff>127000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704850</xdr:colOff>
      <xdr:row>16</xdr:row>
      <xdr:rowOff>38100</xdr:rowOff>
    </xdr:from>
    <xdr:to>
      <xdr:col>9</xdr:col>
      <xdr:colOff>323850</xdr:colOff>
      <xdr:row>29</xdr:row>
      <xdr:rowOff>139700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819150</xdr:colOff>
      <xdr:row>1</xdr:row>
      <xdr:rowOff>165100</xdr:rowOff>
    </xdr:from>
    <xdr:to>
      <xdr:col>22</xdr:col>
      <xdr:colOff>438150</xdr:colOff>
      <xdr:row>15</xdr:row>
      <xdr:rowOff>63500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508000</xdr:colOff>
      <xdr:row>20</xdr:row>
      <xdr:rowOff>25400</xdr:rowOff>
    </xdr:from>
    <xdr:to>
      <xdr:col>21</xdr:col>
      <xdr:colOff>127000</xdr:colOff>
      <xdr:row>33</xdr:row>
      <xdr:rowOff>127000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406400</xdr:colOff>
      <xdr:row>20</xdr:row>
      <xdr:rowOff>63500</xdr:rowOff>
    </xdr:from>
    <xdr:to>
      <xdr:col>27</xdr:col>
      <xdr:colOff>25400</xdr:colOff>
      <xdr:row>33</xdr:row>
      <xdr:rowOff>165100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127000</xdr:colOff>
      <xdr:row>11</xdr:row>
      <xdr:rowOff>38100</xdr:rowOff>
    </xdr:from>
    <xdr:to>
      <xdr:col>45</xdr:col>
      <xdr:colOff>482600</xdr:colOff>
      <xdr:row>24</xdr:row>
      <xdr:rowOff>139700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266700</xdr:colOff>
      <xdr:row>11</xdr:row>
      <xdr:rowOff>0</xdr:rowOff>
    </xdr:from>
    <xdr:to>
      <xdr:col>40</xdr:col>
      <xdr:colOff>1511300</xdr:colOff>
      <xdr:row>24</xdr:row>
      <xdr:rowOff>101600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1549400</xdr:colOff>
      <xdr:row>15</xdr:row>
      <xdr:rowOff>82550</xdr:rowOff>
    </xdr:from>
    <xdr:to>
      <xdr:col>36</xdr:col>
      <xdr:colOff>1130300</xdr:colOff>
      <xdr:row>28</xdr:row>
      <xdr:rowOff>184150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1574800</xdr:colOff>
      <xdr:row>14</xdr:row>
      <xdr:rowOff>158750</xdr:rowOff>
    </xdr:from>
    <xdr:to>
      <xdr:col>31</xdr:col>
      <xdr:colOff>1155700</xdr:colOff>
      <xdr:row>28</xdr:row>
      <xdr:rowOff>57150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1054100</xdr:colOff>
      <xdr:row>15</xdr:row>
      <xdr:rowOff>88900</xdr:rowOff>
    </xdr:from>
    <xdr:to>
      <xdr:col>31</xdr:col>
      <xdr:colOff>38100</xdr:colOff>
      <xdr:row>17</xdr:row>
      <xdr:rowOff>0</xdr:rowOff>
    </xdr:to>
    <xdr:sp macro="" textlink="">
      <xdr:nvSpPr>
        <xdr:cNvPr id="6" name="ZoneTexte 5"/>
        <xdr:cNvSpPr txBox="1"/>
      </xdr:nvSpPr>
      <xdr:spPr>
        <a:xfrm>
          <a:off x="45834300" y="3136900"/>
          <a:ext cx="2311400" cy="31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Chinese and Indian GDP</a:t>
          </a:r>
          <a:r>
            <a:rPr lang="fr-FR" sz="1100" b="1" baseline="0"/>
            <a:t> growth rate</a:t>
          </a:r>
          <a:endParaRPr lang="fr-F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1593850</xdr:colOff>
      <xdr:row>1</xdr:row>
      <xdr:rowOff>95250</xdr:rowOff>
    </xdr:from>
    <xdr:to>
      <xdr:col>8</xdr:col>
      <xdr:colOff>6350</xdr:colOff>
      <xdr:row>14</xdr:row>
      <xdr:rowOff>196850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898.828305555558" createdVersion="4" refreshedVersion="4" minRefreshableVersion="3" recordCount="95">
  <cacheSource type="worksheet">
    <worksheetSource name="Tableau1"/>
  </cacheSource>
  <cacheFields count="19">
    <cacheField name="BuyoutID" numFmtId="0">
      <sharedItems containsSemiMixedTypes="0" containsString="0" containsNumber="1" containsInteger="1" minValue="247" maxValue="59058" count="77">
        <n v="2715"/>
        <n v="19679"/>
        <n v="40905"/>
        <n v="22829"/>
        <n v="3187"/>
        <n v="41110"/>
        <n v="34936"/>
        <n v="24811"/>
        <n v="30282"/>
        <n v="36589"/>
        <n v="59058"/>
        <n v="30493"/>
        <n v="28333"/>
        <n v="5041"/>
        <n v="20645"/>
        <n v="28905"/>
        <n v="43805"/>
        <n v="12380"/>
        <n v="12420"/>
        <n v="8831"/>
        <n v="3603"/>
        <n v="7063"/>
        <n v="19162"/>
        <n v="3990"/>
        <n v="47262"/>
        <n v="3368"/>
        <n v="3791"/>
        <n v="32677"/>
        <n v="26257"/>
        <n v="32165"/>
        <n v="36716"/>
        <n v="36588"/>
        <n v="12011"/>
        <n v="27937"/>
        <n v="247"/>
        <n v="32908"/>
        <n v="54685"/>
        <n v="53223"/>
        <n v="48925"/>
        <n v="805"/>
        <n v="43731"/>
        <n v="43730"/>
        <n v="24824"/>
        <n v="45608"/>
        <n v="32807"/>
        <n v="865"/>
        <n v="25108"/>
        <n v="21190"/>
        <n v="44843"/>
        <n v="42381"/>
        <n v="38896"/>
        <n v="16311"/>
        <n v="2993"/>
        <n v="43270"/>
        <n v="25756"/>
        <n v="36250"/>
        <n v="16475"/>
        <n v="7032"/>
        <n v="22660"/>
        <n v="10223"/>
        <n v="40058"/>
        <n v="11034"/>
        <n v="6801"/>
        <n v="25002"/>
        <n v="2194"/>
        <n v="36737"/>
        <n v="35012"/>
        <n v="33204"/>
        <n v="16606"/>
        <n v="27966"/>
        <n v="7000"/>
        <n v="17282"/>
        <n v="32119"/>
        <n v="11947"/>
        <n v="7416"/>
        <n v="39313"/>
        <n v="50453"/>
      </sharedItems>
    </cacheField>
    <cacheField name="PortFirm_ID" numFmtId="0">
      <sharedItems containsSemiMixedTypes="0" containsString="0" containsNumber="1" containsInteger="1" minValue="25807" maxValue="195359"/>
    </cacheField>
    <cacheField name="Firm" numFmtId="0">
      <sharedItems/>
    </cacheField>
    <cacheField name="Investment Date" numFmtId="14">
      <sharedItems containsSemiMixedTypes="0" containsNonDate="0" containsDate="1" containsString="0" minDate="1999-06-01T00:00:00" maxDate="2015-02-26T00:00:00"/>
    </cacheField>
    <cacheField name="investment year" numFmtId="0">
      <sharedItems containsSemiMixedTypes="0" containsString="0" containsNumber="1" containsInteger="1" minValue="1999" maxValue="2015" count="16">
        <n v="2006"/>
        <n v="2010"/>
        <n v="2005"/>
        <n v="2002"/>
        <n v="2007"/>
        <n v="2013"/>
        <n v="2011"/>
        <n v="2008"/>
        <n v="2000"/>
        <n v="2014"/>
        <n v="2004"/>
        <n v="2009"/>
        <n v="2015"/>
        <n v="1999"/>
        <n v="2012"/>
        <n v="2001"/>
      </sharedItems>
    </cacheField>
    <cacheField name="Investment Type" numFmtId="0">
      <sharedItems/>
    </cacheField>
    <cacheField name="Deal Size (USD mn)" numFmtId="0">
      <sharedItems containsString="0" containsBlank="1" containsNumber="1" minValue="0.53" maxValue="257.26" count="61">
        <m/>
        <n v="32.18"/>
        <n v="59.07"/>
        <n v="40"/>
        <n v="34.799999999999997"/>
        <n v="106.77"/>
        <n v="33.01"/>
        <n v="14"/>
        <n v="28"/>
        <n v="14.7"/>
        <n v="26.52"/>
        <n v="4"/>
        <n v="90.47"/>
        <n v="62.41"/>
        <n v="12.5"/>
        <n v="6.16"/>
        <n v="43.1"/>
        <n v="118.28"/>
        <n v="18"/>
        <n v="225"/>
        <n v="27.81"/>
        <n v="13.55"/>
        <n v="211.04"/>
        <n v="1.52"/>
        <n v="68.010000000000005"/>
        <n v="56.7"/>
        <n v="46.59"/>
        <n v="66.209999999999994"/>
        <n v="11.74"/>
        <n v="9.1199999999999992"/>
        <n v="250"/>
        <n v="100"/>
        <n v="56"/>
        <n v="15.27"/>
        <n v="1.96"/>
        <n v="30"/>
        <n v="47.86"/>
        <n v="11.5"/>
        <n v="65"/>
        <n v="10.02"/>
        <n v="9.4"/>
        <n v="17"/>
        <n v="31.41"/>
        <n v="257.26"/>
        <n v="125"/>
        <n v="11.44"/>
        <n v="10"/>
        <n v="24"/>
        <n v="200"/>
        <n v="10.039999999999999"/>
        <n v="29"/>
        <n v="60"/>
        <n v="116"/>
        <n v="16.7"/>
        <n v="11.34"/>
        <n v="15"/>
        <n v="0.53"/>
        <n v="27.7"/>
        <n v="13.35"/>
        <n v="33.72"/>
        <n v="10.81"/>
      </sharedItems>
    </cacheField>
    <cacheField name="Investors (Entry)" numFmtId="0">
      <sharedItems/>
    </cacheField>
    <cacheField name="Exit Date" numFmtId="14">
      <sharedItems containsSemiMixedTypes="0" containsNonDate="0" containsDate="1" containsString="0" minDate="2005-11-28T00:00:00" maxDate="2017-03-14T00:00:00"/>
    </cacheField>
    <cacheField name="Exit Year" numFmtId="0">
      <sharedItems/>
    </cacheField>
    <cacheField name="Exit Type" numFmtId="0">
      <sharedItems/>
    </cacheField>
    <cacheField name="Exit Value (USD mn)" numFmtId="0">
      <sharedItems containsSemiMixedTypes="0" containsString="0" containsNumber="1" minValue="1.68" maxValue="1000"/>
    </cacheField>
    <cacheField name="value creation" numFmtId="0">
      <sharedItems containsSemiMixedTypes="0" containsString="0" containsNumber="1" minValue="-114.32" maxValue="965.2"/>
    </cacheField>
    <cacheField name="Buyout Industry Classification" numFmtId="0">
      <sharedItems count="10">
        <s v="Telecoms &amp; Media"/>
        <s v="Business Services"/>
        <s v="Industrials"/>
        <s v="Energy &amp; Utilities"/>
        <s v="Healthcare"/>
        <s v="Food &amp; Agriculture"/>
        <s v="Consumer &amp; Retail"/>
        <s v="Clean Technology"/>
        <s v="Information Technology"/>
        <s v="Infrastructure"/>
      </sharedItems>
    </cacheField>
    <cacheField name="Primary Industry" numFmtId="0">
      <sharedItems/>
    </cacheField>
    <cacheField name="Sub-Industries" numFmtId="0">
      <sharedItems containsBlank="1"/>
    </cacheField>
    <cacheField name="Partially Exited" numFmtId="0">
      <sharedItems/>
    </cacheField>
    <cacheField name="holding period monthly" numFmtId="0">
      <sharedItems containsSemiMixedTypes="0" containsString="0" containsNumber="1" containsInteger="1" minValue="0" maxValue="135"/>
    </cacheField>
    <cacheField name="holding period yearly" numFmtId="0">
      <sharedItems containsSemiMixedTypes="0" containsString="0" containsNumber="1" minValue="0" maxValue="11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50.652196875002" createdVersion="4" refreshedVersion="4" minRefreshableVersion="3" recordCount="611">
  <cacheSource type="worksheet">
    <worksheetSource ref="A2:AF613" sheet="Data China"/>
  </cacheSource>
  <cacheFields count="32">
    <cacheField name="BuyoutID" numFmtId="0">
      <sharedItems containsSemiMixedTypes="0" containsString="0" containsNumber="1" containsInteger="1" minValue="338" maxValue="59442"/>
    </cacheField>
    <cacheField name="PortFirm_ID" numFmtId="0">
      <sharedItems containsSemiMixedTypes="0" containsString="0" containsNumber="1" containsInteger="1" minValue="25963" maxValue="216986"/>
    </cacheField>
    <cacheField name="Firm" numFmtId="0">
      <sharedItems count="408">
        <s v="3SBio Inc."/>
        <s v="51JIA Holdings"/>
        <s v="AAG Energy Limited"/>
        <s v="AirTAC Automatic Industrial Company"/>
        <s v="Aiyingshi"/>
        <s v="Alchip Technologies Inc."/>
        <s v="Allyes Online Media Holdings"/>
        <s v="Ambow Education Group"/>
        <s v="AMTD Financial Planning"/>
        <s v="Anhui Jinhe Industrial Co., Ltd"/>
        <s v="Anhui Shengyun Environment-Protection Group Co., Ltd."/>
        <s v="Anhui Yingliu"/>
        <s v="Anhui Yuan He Tang Pharmaceutical Co., Ltd"/>
        <s v="Anshan Heavy Duty Mining  Machinery Co., Ltd"/>
        <s v="Asia Netcom"/>
        <s v="Asia Pacific Medical Group"/>
        <s v="ASIMCO Technologies"/>
        <s v="Autohome Assistance"/>
        <s v="Babela Restaurant Management"/>
        <s v="Baicaowei"/>
        <s v="Bank of Qingdao"/>
        <s v="Baoxin Auto Group Ltd"/>
        <s v="BBMG Corporation"/>
        <s v="Befar Group Co., Ltd"/>
        <s v="Beijing Digital Telecom Co., Ltd."/>
        <s v="Beijing GeoEnviron Engineering &amp; Technology Inc"/>
        <s v="Beijing Haohua Energy Resource"/>
        <s v="Beijing Leader &amp; Harvest Electric Technologies Co. Ltd."/>
        <s v="Beijing Shouhang Resources Saving Co., Ltd"/>
        <s v="Beijing Shuoren Times Technology Co., Ltd"/>
        <s v="Beijing Transtrue Technology Inc."/>
        <s v="Beijing Ultrapower Software Co., Ltd"/>
        <s v="Beijing UTour International Travel Service Co., Ltd."/>
        <s v="Beijing Wondersoft Technology"/>
        <s v="Belle International Holdings Limited"/>
        <s v="BeyondSoft Corporation"/>
        <s v="Birdland"/>
        <s v="BizConf Telecom Co., Ltd"/>
        <s v="Blue Horizon"/>
        <s v="Bohai Ferry"/>
        <s v="Bosideng International Holdings Limited"/>
        <s v="Boston Plastics (Shanghai) Pte. Ltd."/>
        <s v="Bros Eastern"/>
        <s v="C&amp;O Pharmaceutical Technology"/>
        <s v="Camel Group"/>
        <s v="Camelot Information Systems"/>
        <s v="Casda Biomaterials"/>
        <s v="Centron Telecom International Holding Ltd"/>
        <s v="Changhsa Weizhong Chemical Machinery"/>
        <s v="Changsha Kaiyuan Instruments Co., Ltd"/>
        <s v="Changtian Plastic &amp; Chemical Limited"/>
        <s v="Changzhou Xingang Thermal Power"/>
        <s v="Charm Communications Incorporation"/>
        <s v="Chemspec International Limited"/>
        <s v="Chengda Biotechnology"/>
        <s v="Chengdu Kanghong Pharmaceutical Group Co., Ltd."/>
        <s v="Chery Automobile Co., Ltd."/>
        <s v="China Aoyuan Property Group Limited"/>
        <s v="China Auto Rental Holdings"/>
        <s v="China Biologic Products, Inc."/>
        <s v="China Cinda Asset Management Co."/>
        <s v="China Cord Blood Corp"/>
        <s v="China Create Financial Holdings"/>
        <s v="China Dongxiang"/>
        <s v="China Fiber Optic Network System Group"/>
        <s v="China First Chemical Holdings Limited"/>
        <s v="China Fishery Group"/>
        <s v="China Flooring Holding Co., Ltd."/>
        <s v="China Forestry Holdings Group"/>
        <s v="China Grand Automotive Group"/>
        <s v="China Greenland Rundong Auto Group Limited"/>
        <s v="China GrenTech"/>
        <s v="China High Precision Automation Group Limited"/>
        <s v="China High Speed Transmission"/>
        <s v="China Huarong Asset Management Corporation"/>
        <s v="China Hydroelectric Corporation"/>
        <s v="China International Capital Corporation"/>
        <s v="China ITS"/>
        <s v="China Jiuhao Health Industry"/>
        <s v="China Longyuan Power Group"/>
        <s v="China Mengniu Dairy Company Limited"/>
        <s v="China Minzhong Food Corporation Limited"/>
        <s v="China Mobile Games &amp; Entertainment Group"/>
        <s v="China Modern Dairy Holdings Ltd."/>
        <s v="China Music Corporation"/>
        <s v="China National Bluestar (Group) Co Ltd"/>
        <s v="China Network Systems"/>
        <s v="China Outfitters Holdings"/>
        <s v="China Pacific Life Insurance"/>
        <s v="China Recycling Energy"/>
        <s v="China Shanshui Cement Group"/>
        <s v="China Shengmu Organic Milk"/>
        <s v="China Southern Airlines"/>
        <s v="China Vanadium Titano-Magnetite Mining Company Limited"/>
        <s v="China Zhongsheng Resources Holdings Limited"/>
        <s v="China Zhongwang Holdings"/>
        <s v="China's Modern Dairy Holdings Joint Venture"/>
        <s v="Chinasoft International Ltd"/>
        <s v="Chinasys"/>
        <s v="Chongqing Changshou Chemical Co., Ltd"/>
        <s v="Chongqing Polycomp International Corp."/>
        <s v="CHS Media"/>
        <s v="Ciming Checkup"/>
        <s v="CNinsure"/>
        <s v="CNinsure Inc."/>
        <s v="CoActive Technologies"/>
        <s v="COFCO Meat Investment Co., Ltd."/>
        <s v="Comicfans"/>
        <s v="Comtec Solar Systems"/>
        <s v="Concord Medical Service Co."/>
        <s v="Cosmos Bank"/>
        <s v="CS Logistics"/>
        <s v="Da Niang Dumplings Co. Ltd."/>
        <s v="Dajin Heavy Industry Corporation"/>
        <s v="Dalian East Energy Development Co., Ltd"/>
        <s v="Dalian Energas Gas-System Co., Ltd"/>
        <s v="Digiwin Software Co., Ltd"/>
        <s v="Dili"/>
        <s v="Dongyue Group Limited"/>
        <s v="DXY Technology"/>
        <s v="E-Ink"/>
        <s v="East River Biochemical Group"/>
        <s v="Eastern Broadcasting Company"/>
        <s v="Ellassay"/>
        <s v="Emeishan Special Cement Co., Ltd."/>
        <s v="Enfinium International Holdings Limited"/>
        <s v="Evercare"/>
        <s v="Far Eastern Leasing Company"/>
        <s v="Fawer Automotive Parts"/>
        <s v="Feitian Technologies"/>
        <s v="Feixiang"/>
        <s v="Flat Glass Group Co., Ltd."/>
        <s v="Focus Media"/>
        <s v="Fu Sheng Industrial Co."/>
        <s v="Fujian Cosunter Pharmaceutical Co., Ltd"/>
        <s v="Fujian Dali Foods Group Co. Ltd."/>
        <s v="Fujian Nanping Nanfu Battery"/>
        <s v="Fujian Peak Group"/>
        <s v="Funtalk China Holdings"/>
        <s v="Futaste"/>
        <s v="Gala TV"/>
        <s v="Galaxy Entertainment"/>
        <s v="GCL Silicon Technology Holdings"/>
        <s v="GDC Technology"/>
        <s v="Geely Automobile"/>
        <s v="Giant Interactive Group, Inc."/>
        <s v="Global Market Group Limited"/>
        <s v="Golden Jaguar"/>
        <s v="Gome Electrical Appliances Holding Ltd."/>
        <s v="Goodbaby Group"/>
        <s v="Gopath Molecular"/>
        <s v="Greatview Aseptic  Packaging Co., Ltd."/>
        <s v="Greentown China Holdings Ltd."/>
        <s v="GSE Investment Corporation"/>
        <s v="Guan Sheng Yuan"/>
        <s v="Guangdong Guangle Packaging Materials"/>
        <s v="Guangdong Haid Group Co., Limited"/>
        <s v="Guangdong Hongda Blasting"/>
        <s v="Guangdong Maydos Building Materials"/>
        <s v="Guangdong Qtone Education Co., Ltd."/>
        <s v="Guangdong Yantang Dairy"/>
        <s v="Guangxi Fenglin Wood Industry Group"/>
        <s v="Guangxi Nancheng Department Store"/>
        <s v="Guangxi Nanning Waterworks Co., Ltd"/>
        <s v="Guangzhou Devotion Thermal Technology Co., Ltd"/>
        <s v="Guangzhou Tinci Materials Technology Co., Ltd"/>
        <s v="Guilin Guanglu Measuring Instrument Co. Ltd"/>
        <s v="H&amp;R Century Pictures"/>
        <s v="Haichang Holdings"/>
        <s v="Haier Electronics Group Co Ltd"/>
        <s v="Haihong Hydraulic"/>
        <s v="Haikui Seafood AG"/>
        <s v="Hainan Rubber Group"/>
        <s v="Haitong Securities Co."/>
        <s v="Hand Enterprise Solutions Co., Ltd"/>
        <s v="Hangzhou Cable Co., Ltd"/>
        <s v="Hanwha Solarone"/>
        <s v="Harbin Coslight Storage Battery Co., Ltd"/>
        <s v="Harmonicare Medical Holdings"/>
        <s v="HCP Holdings"/>
        <s v="Henan Mingtai Aluminium Industrial Co., Ltd"/>
        <s v="Henan Xindaxin Materials Co., Ltd"/>
        <s v="Henan Zhongyuan Chemical Co., Ltd"/>
        <s v="Hidili Industry International Development Ltd."/>
        <s v="Hill &amp; Associates"/>
        <s v="Hisoar Pharmaceutical"/>
        <s v="HMV Hong Kong and Singapore"/>
        <s v="HNA Airport Holding"/>
        <s v="Hong Kong Broadband Network"/>
        <s v="HongHua Co. Ltd."/>
        <s v="Hongtu Logistics"/>
        <s v="Hongwei Technologies"/>
        <s v="Honiton Energy Group"/>
        <s v="Hsu Fu Chi"/>
        <s v="HuaDian Heavy Industries Co., Ltd."/>
        <s v="Huaneng Renewables Corporation Limited"/>
        <s v="Hubei Dinglong Chemical"/>
        <s v="Hui Lau Shan"/>
        <s v="Huiyin"/>
        <s v="Huiyuan Juice"/>
        <s v="Hunan Aihua Group Co., Ltd"/>
        <s v="Hunan Tianrun Chemical Development"/>
        <s v="Hung Hing Printing Group"/>
        <s v="Hydoo"/>
        <s v="IMAX's China Unit"/>
        <s v="Industrial &amp; Commercial Bank of China"/>
        <s v="InfoCon"/>
        <s v="Inpac International"/>
        <s v="International Mining Machinery Limited"/>
        <s v="Intime"/>
        <s v="Jangho Group Co., Ltd."/>
        <s v="Japan Home Centre"/>
        <s v="Jiadeli Supermarket Company"/>
        <s v="Jiajia Food Group Co., Ltd"/>
        <s v="Jian Zhuang Ye"/>
        <s v="Jiangsi Shunda Group"/>
        <s v="Jiangsu Flag Chemical Industry Co., Ltd"/>
        <s v="Jiangsu New Yuancheng Cable"/>
        <s v="Jiangsu Pacific Quartz Co., Ltd."/>
        <s v="Jiangsu Sinorgchem"/>
        <s v="Jiangsu Sunrain Solar Energy"/>
        <s v="Jiangsu T.Y. Environmental Energy Co., Ltd"/>
        <s v="Jiangxi Fushine Pharmaceutical Co., Ltd"/>
        <s v="Jiangxi Hengda Hi-Tech Co., Ltd"/>
        <s v="Jiangyin Tianjiang Pharmaceutical Co.,"/>
        <s v="Jinan Worldwide Auto-Accessory Limited"/>
        <s v="Jingyuntong Technology"/>
        <s v="Jinhong Energy"/>
        <s v="Jintian Pharmaceutical Group"/>
        <s v="Joeone Co., Ltd"/>
        <s v="John Hardy"/>
        <s v="Joyon Real Estate"/>
        <s v="Juneyao Airlines"/>
        <s v="Jushi Group"/>
        <s v="Kamtat Lighting"/>
        <s v="Kangda International Environment"/>
        <s v="Kbro Co"/>
        <s v="Kebao Boloni Group"/>
        <s v="Kelti Daily Product Co. Ltd."/>
        <s v="King Koil Shanghai Sleep System Co., Ltd"/>
        <s v="Kingston Financial Group"/>
        <s v="Kuaijishan Shaoxing Rice Wine Co., Ltd."/>
        <s v="Kungfu Catering Management Co., Ltd"/>
        <s v="Lancy Co., Ltd"/>
        <s v="Landwind"/>
        <s v="Lanzhou LS Heavy Equipment Co., Ltd."/>
        <s v="LaoBaiXing"/>
        <s v="Lenovo Group"/>
        <s v="Lenovo Mobile"/>
        <s v="Lepu"/>
        <s v="Leshi Internet Information and Technology Corp., Beijing"/>
        <s v="Liaoning Oxiranchem Inc."/>
        <s v="Little Sheep Group"/>
        <s v="Luye Pharma Group"/>
        <s v="Ma Anshan Modern Farming"/>
        <s v="Magic Holdings International Limited"/>
        <s v="Maiquer Group Co., Ltd"/>
        <s v="Mandarin Hotel Holdings"/>
        <s v="Mecox Lane International Mail Order"/>
        <s v="Meihua Monosodium Glutamate Group"/>
        <s v="Meinian Onehealth"/>
        <s v="MI Energy"/>
        <s v="Micro-tech (Nanjing) Co., Ltd"/>
        <s v="Microport Scientific Corporation"/>
        <s v="MLS Co., Ltd"/>
        <s v="Modern Metal &amp; Precision Holdings"/>
        <s v="Muyuan Foodstuff Co., Ltd"/>
        <s v="Mysteel.com"/>
        <s v="Nanjing Aotecar"/>
        <s v="Nanjing Sinolife United Company Limited"/>
        <s v="Nano Resources"/>
        <s v="Nantong Rainbow Heavy Industries Co., Ltd."/>
        <s v="Natural Beauty Bio-Technology Limited"/>
        <s v="New China Life Insurance Co., Ltd"/>
        <s v="New Focus Auto Tech Holdings Limited"/>
        <s v="Ningbo Team Pharm Co., Ltd"/>
        <s v="Ningxia Xiajin Dairy"/>
        <s v="Noah Technology Holdings Limited"/>
        <s v="Noble Agri"/>
        <s v="Nord Anglia Education"/>
        <s v="Offshore Incorporations HK Ltd."/>
        <s v="ORG Packaging Co., Ltd"/>
        <s v="Orient Home Industrial Co., Ltd"/>
        <s v="Pactera Technology"/>
        <s v="PCD Stores"/>
        <s v="People.cn Co., Ltd"/>
        <s v="Phoenix Media"/>
        <s v="Ping An Insurance Group"/>
        <s v="Plastec Technologies, Ltd"/>
        <s v="Plateno Hotel Group"/>
        <s v="Primax Electronics Ltd."/>
        <s v="Qingdao Eastsoft Communication Technology Co., Ltd"/>
        <s v="Qingdao Wuxiao Group"/>
        <s v="Qinyuan Bakery"/>
        <s v="Real Nutriceutical Group Ltd"/>
        <s v="RedStar Macalline"/>
        <s v="RT Sourcing"/>
        <s v="San Shing Fastech Corporation"/>
        <s v="Sanfeng Environment"/>
        <s v="Sanlih E-Television Co., Ltd"/>
        <s v="SF Express"/>
        <s v="Shaanxi Sunfonda Automobile Co Ltd."/>
        <s v="Shandong Huate Magnet Technology Co., Ltd"/>
        <s v="Shandong Linglong Tyre Co., Ltd."/>
        <s v="Shandong Realcan Pharmaceutical Co., Ltd"/>
        <s v="Shandong Shida Shenghua Chemical Group"/>
        <s v="Shanghai Baosteel Packaging Co., Ltd"/>
        <s v="Shanghai Canature Environmental Products Co., Ltd."/>
        <s v="Shanghai ChemPartner"/>
        <s v="Shanghai Jin Jiang International Hotels"/>
        <s v="Shanghai Jinsihou Food"/>
        <s v="Shanghai M&amp;G Stationery Inc."/>
        <s v="Shanghai Shen-Li High Tech Co., Ltd"/>
        <s v="Shanghai Zhicheng Biological Technology Co Ltd"/>
        <s v="Shanghai Zhongji Pile Industry Co., Ltd"/>
        <s v="Shangri-La Hotels Malaysia"/>
        <s v="Shanxi Eurofo Green Energy"/>
        <s v="Shanxi Provincial Guoxin Energy Development Group Co,.Ltd"/>
        <s v="Shenzhen Development Bank"/>
        <s v="Shenzhen Longhao World Business Development Company Limited"/>
        <s v="Shenzhen Tempus Global Travel Holdings Ltd"/>
        <s v="Shenzhen Topray Solar Co., Ltd"/>
        <s v="Shenzhen Ysstech Info-Tech Co., Ltd"/>
        <s v="Shijiazhuang Pharma"/>
        <s v="Shineway Group"/>
        <s v="Shinwa International"/>
        <s v="Siasun Robot and Automation"/>
        <s v="Sichuan Meifeng Chemical Industry Co., Ltd."/>
        <s v="Sichuan Star Cable Co., Ltd."/>
        <s v="Sichuan Zhiquan Special Cement"/>
        <s v="Sihuan Pharmaceutical"/>
        <s v="Silvery Dragon Co., Ltd"/>
        <s v="Sino Gas International Holdings"/>
        <s v="Sinobioway Medicine"/>
        <s v="Sinoenergy Corporation"/>
        <s v="SinoMedia"/>
        <s v="SJQ-IT Information Technology"/>
        <s v="SouFun Holdings Ltd"/>
        <s v="South Beauty Investment"/>
        <s v="Sparkle Roll Group"/>
        <s v="SpeedCast"/>
        <s v="Spreadtrum Communications"/>
        <s v="Standard Water Company"/>
        <s v="Stelcom"/>
        <s v="Sun Securities Co., Ltd."/>
        <s v="SUNAC"/>
        <s v="Suntech Power"/>
        <s v="Suntront Technology Co., Ltd"/>
        <s v="Suzhou HiPro Polymers"/>
        <s v="Ta Chong Bank"/>
        <s v="Tainan Cayman"/>
        <s v="Tainan Enterprise Co., Ltd"/>
        <s v="Taishin Financial Holdings"/>
        <s v="Taizinai Group"/>
        <s v="Tangshan Ganglu Iron &amp; Steel"/>
        <s v="TBH Global Limited"/>
        <s v="Television Broadcasts Limited"/>
        <s v="The EIC Group"/>
        <s v="The Executive Centre Limited"/>
        <s v="The Great Wall Group Co., Ltd"/>
        <s v="Tianhe Chemicals Group"/>
        <s v="Tianhe Defense"/>
        <s v="Tianmu Hotspring Resort Group"/>
        <s v="Tianneng Battery Group Co., Ltd"/>
        <s v="Tianrui Group Cement Co., Ltd."/>
        <s v="Tigers Ltd."/>
        <s v="Titan Wind Energy (Suzhou) Co., Ltd"/>
        <s v="Tong Oil Tools"/>
        <s v="Tongji Environment"/>
        <s v="Tongkun Group"/>
        <s v="Trendzone"/>
        <s v="Tri-Wall KK"/>
        <s v="Trimco"/>
        <s v="Tsingda Eedu Group"/>
        <s v="Tulip Media"/>
        <s v="UnionTech"/>
        <s v="United Texon"/>
        <s v="UniTrust Finance &amp; Leasing Corporation"/>
        <s v="V Grass Fashion Co., Ltd"/>
        <s v="V-Care Holdings Limited"/>
        <s v="Vanzo Communication Technology"/>
        <s v="Vesta"/>
        <s v="Vinda Group"/>
        <s v="Vistra Group"/>
        <s v="Well Lead Medical Co., Ltd"/>
        <s v="Western Region Gold"/>
        <s v="WH Group Ltd."/>
        <s v="Winsway"/>
        <s v="Wuhan Zhongyuan Huadian Science and Technology Co., Ltd."/>
        <s v="Wumart Stores Inc."/>
        <s v="Wuxi PharmaTech Co., Ltd"/>
        <s v="Xi'an Longi Silicon Materials Co., Ltd"/>
        <s v="Xi'an Shaangu Power Co., Ltd."/>
        <s v="Xiabu Xiabu"/>
        <s v="Xiamen Vann Intelligent Co., Ltd"/>
        <s v="Xiezhong International Holdings Limited"/>
        <s v="Xilinmen Furniture Co., Ltd"/>
        <s v="Xilong Chemical Co., Ltd."/>
        <s v="Xin Sheng Pawn"/>
        <s v="Xizang Haisco Pharmaceutical Group Co., Ltd"/>
        <s v="Xtep International Holdings"/>
        <s v="Yangzhou Chengde Steel Tube Co.Ltd."/>
        <s v="Yanjun Automobile"/>
        <s v="Yantai Andre Pectin Co., Ltd"/>
        <s v="Yashili"/>
        <s v="Yin Rong"/>
        <s v="Ying Tai Bio-Technology"/>
        <s v="Yingde Gases Group"/>
      </sharedItems>
    </cacheField>
    <cacheField name="Website" numFmtId="0">
      <sharedItems containsBlank="1"/>
    </cacheField>
    <cacheField name="Investment Date" numFmtId="14">
      <sharedItems containsSemiMixedTypes="0" containsNonDate="0" containsDate="1" containsString="0" minDate="2001-06-01T00:00:00" maxDate="2016-03-17T00:00:00"/>
    </cacheField>
    <cacheField name="Investment year" numFmtId="0">
      <sharedItems containsSemiMixedTypes="0" containsString="0" containsNumber="1" containsInteger="1" minValue="2001" maxValue="2016"/>
    </cacheField>
    <cacheField name="Investment Type" numFmtId="0">
      <sharedItems count="7">
        <s v="Public To Private"/>
        <s v="Growth Capital"/>
        <s v="Buyout"/>
        <s v="Recapitalisation"/>
        <s v="PIPE"/>
        <s v="Merger"/>
        <s v="Restructuring"/>
      </sharedItems>
    </cacheField>
    <cacheField name="Deal Size (mn)" numFmtId="0">
      <sharedItems containsBlank="1"/>
    </cacheField>
    <cacheField name="Deal Size (USD mn)" numFmtId="0">
      <sharedItems containsString="0" containsBlank="1" containsNumber="1" minValue="0.13" maxValue="3700" count="289">
        <n v="370"/>
        <m/>
        <n v="88.88"/>
        <n v="12"/>
        <n v="5.2"/>
        <n v="15.6"/>
        <n v="124"/>
        <n v="48.2"/>
        <n v="18.21"/>
        <n v="5.7"/>
        <n v="17.899999999999999"/>
        <n v="10.45"/>
        <n v="4.71"/>
        <n v="402"/>
        <n v="150"/>
        <n v="5.17"/>
        <n v="50.44"/>
        <n v="20.02"/>
        <n v="25.49"/>
        <n v="13.23"/>
        <n v="20.73"/>
        <n v="200"/>
        <n v="20.78"/>
        <n v="0.81"/>
        <n v="2.84"/>
        <n v="9.26"/>
        <n v="4.22"/>
        <n v="1.63"/>
        <n v="3.05"/>
        <n v="4.59"/>
        <n v="54.92"/>
        <n v="30.97"/>
        <n v="70"/>
        <n v="62.04"/>
        <n v="9.99"/>
        <n v="1.47"/>
        <n v="20"/>
        <n v="11"/>
        <n v="9.0399999999999991"/>
        <n v="16.48"/>
        <n v="1.18"/>
        <n v="4"/>
        <n v="50.26"/>
        <n v="423.77"/>
        <n v="177.25"/>
        <n v="10.01"/>
        <n v="8"/>
        <n v="2.95"/>
        <n v="38.17"/>
        <n v="40"/>
        <n v="191"/>
        <n v="100"/>
        <n v="85"/>
        <n v="375.27"/>
        <n v="362.83"/>
        <n v="26"/>
        <n v="17"/>
        <n v="7.5"/>
        <n v="1.1000000000000001"/>
        <n v="2364.09"/>
        <n v="190"/>
        <n v="1000"/>
        <n v="14"/>
        <n v="730"/>
        <n v="23"/>
        <n v="5.37"/>
        <n v="690"/>
        <n v="202"/>
        <n v="245.13"/>
        <n v="600"/>
        <n v="932"/>
        <n v="18"/>
        <n v="110"/>
        <n v="410"/>
        <n v="25"/>
        <n v="110.4"/>
        <n v="4.55"/>
        <n v="90"/>
        <n v="11.23"/>
        <n v="140"/>
        <n v="35.840000000000003"/>
        <n v="1.27"/>
        <n v="65"/>
        <n v="13.62"/>
        <n v="14.63"/>
        <n v="3.02"/>
        <n v="270"/>
        <n v="150.59"/>
        <n v="900"/>
        <n v="11.69"/>
        <n v="12.87"/>
        <n v="5.26"/>
        <n v="68.599999999999994"/>
        <n v="47.2"/>
        <n v="3.8"/>
        <n v="6"/>
        <n v="127"/>
        <n v="28"/>
        <n v="160"/>
        <n v="49.22"/>
        <n v="6.15"/>
        <n v="54.76"/>
        <n v="3700"/>
        <n v="12.48"/>
        <n v="0.13"/>
        <n v="58.6"/>
        <n v="838.92"/>
        <n v="260"/>
        <n v="75"/>
        <n v="334"/>
        <n v="3000"/>
        <n v="5.85"/>
        <n v="250"/>
        <n v="418"/>
        <n v="122.5"/>
        <n v="180"/>
        <n v="73"/>
        <n v="3.03"/>
        <n v="12.15"/>
        <n v="7.39"/>
        <n v="7.6"/>
        <n v="21.87"/>
        <n v="4.4800000000000004"/>
        <n v="12.69"/>
        <n v="8.7799999999999994"/>
        <n v="1.46"/>
        <n v="6.38"/>
        <n v="0.76"/>
        <n v="49.98"/>
        <n v="87.9"/>
        <n v="194"/>
        <n v="14.29"/>
        <n v="8.77"/>
        <n v="299.75"/>
        <n v="3"/>
        <n v="12.22"/>
        <n v="53"/>
        <n v="3.61"/>
        <n v="41.11"/>
        <n v="34.72"/>
        <n v="500"/>
        <n v="13.71"/>
        <n v="2.74"/>
        <n v="13.87"/>
        <n v="12.86"/>
        <n v="50"/>
        <n v="3.26"/>
        <n v="656.85"/>
        <n v="23.5"/>
        <n v="2.4"/>
        <n v="135"/>
        <n v="39.450000000000003"/>
        <n v="275"/>
        <n v="26.2"/>
        <n v="33.19"/>
        <n v="7.49"/>
        <n v="112.03"/>
        <n v="80"/>
        <n v="2607.6799999999998"/>
        <n v="1.97"/>
        <n v="17.71"/>
        <n v="35.07"/>
        <n v="28.86"/>
        <n v="62.2"/>
        <n v="26.85"/>
        <n v="9.69"/>
        <n v="5.31"/>
        <n v="3.83"/>
        <n v="87"/>
        <n v="56.77"/>
        <n v="53.35"/>
        <n v="3.81"/>
        <n v="5.38"/>
        <n v="95.45"/>
        <n v="14.6"/>
        <n v="14.9"/>
        <n v="84.1"/>
        <n v="15"/>
        <n v="3.66"/>
        <n v="30"/>
        <n v="62.55"/>
        <n v="95"/>
        <n v="1300"/>
        <n v="6.5"/>
        <n v="26.3"/>
        <n v="40.049999999999997"/>
        <n v="20.64"/>
        <n v="83.01"/>
        <n v="15.45"/>
        <n v="350"/>
        <n v="45"/>
        <n v="10.99"/>
        <n v="502.59"/>
        <n v="8.11"/>
        <n v="328.7"/>
        <n v="58.06"/>
        <n v="6.37"/>
        <n v="195"/>
        <n v="36.299999999999997"/>
        <n v="14.92"/>
        <n v="9.59"/>
        <n v="4.8499999999999996"/>
        <n v="68"/>
        <n v="31.8"/>
        <n v="105.8"/>
        <n v="78"/>
        <n v="38.200000000000003"/>
        <n v="4.47"/>
        <n v="18.100000000000001"/>
        <n v="1500"/>
        <n v="338.28"/>
        <n v="12.89"/>
        <n v="71.900000000000006"/>
        <n v="625"/>
        <n v="70.19"/>
        <n v="688"/>
        <n v="263.24"/>
        <n v="10.98"/>
        <n v="19.100000000000001"/>
        <n v="1296.72"/>
        <n v="34"/>
        <n v="102.75"/>
        <n v="15.2"/>
        <n v="10.83"/>
        <n v="28.73"/>
        <n v="4.8"/>
        <n v="243.84"/>
        <n v="35.15"/>
        <n v="35.54"/>
        <n v="8.92"/>
        <n v="3.5"/>
        <n v="54.51"/>
        <n v="62.67"/>
        <n v="8.56"/>
        <n v="155"/>
        <n v="6.07"/>
        <n v="2.29"/>
        <n v="112.65"/>
        <n v="252"/>
        <n v="5.83"/>
        <n v="14.02"/>
        <n v="317.35000000000002"/>
        <n v="79.63"/>
        <n v="22.78"/>
        <n v="74.900000000000006"/>
        <n v="1.91"/>
        <n v="1.56"/>
        <n v="400"/>
        <n v="300"/>
        <n v="42"/>
        <n v="34.57"/>
        <n v="32.200000000000003"/>
        <n v="164.51"/>
        <n v="4.74"/>
        <n v="654.89"/>
        <n v="3.3"/>
        <n v="7.9"/>
        <n v="968"/>
        <n v="31.12"/>
        <n v="805.12"/>
        <n v="2.92"/>
        <n v="2.63"/>
        <n v="2.3199999999999998"/>
        <n v="450"/>
        <n v="11.84"/>
        <n v="29.99"/>
        <n v="9.41"/>
        <n v="65.5"/>
        <n v="11.1"/>
        <n v="49"/>
        <n v="5"/>
        <n v="3.08"/>
        <n v="15.74"/>
        <n v="38.57"/>
        <n v="48"/>
        <n v="11.43"/>
        <n v="21.54"/>
        <n v="3.31"/>
        <n v="213"/>
        <n v="3300"/>
        <n v="20.34"/>
        <n v="23.49"/>
        <n v="52"/>
        <n v="7.21"/>
        <n v="20.9"/>
        <n v="5.62"/>
        <n v="3.94"/>
        <n v="10"/>
        <n v="131.85"/>
      </sharedItems>
    </cacheField>
    <cacheField name="Deal Size (EUR mn)" numFmtId="0">
      <sharedItems containsString="0" containsBlank="1" containsNumber="1" minValue="0.1" maxValue="2963.73"/>
    </cacheField>
    <cacheField name="Investors (Entry)" numFmtId="0">
      <sharedItems/>
    </cacheField>
    <cacheField name="Exit Date" numFmtId="14">
      <sharedItems containsSemiMixedTypes="0" containsNonDate="0" containsDate="1" containsString="0" minDate="2007-06-01T00:00:00" maxDate="2017-06-13T00:00:00"/>
    </cacheField>
    <cacheField name="Exit year" numFmtId="0">
      <sharedItems containsSemiMixedTypes="0" containsString="0" containsNumber="1" containsInteger="1" minValue="2007" maxValue="2017"/>
    </cacheField>
    <cacheField name="Exit Type" numFmtId="0">
      <sharedItems/>
    </cacheField>
    <cacheField name="Exit Value (mn)" numFmtId="0">
      <sharedItems containsBlank="1"/>
    </cacheField>
    <cacheField name="Exit Value (USD mn)" numFmtId="0">
      <sharedItems containsString="0" containsBlank="1" containsNumber="1" minValue="0.01" maxValue="7176.06" count="396">
        <n v="710.56"/>
        <m/>
        <n v="294.64999999999998"/>
        <n v="62.91"/>
        <n v="81.77"/>
        <n v="63.46"/>
        <n v="130"/>
        <n v="60"/>
        <n v="111.25"/>
        <n v="18.16"/>
        <n v="12.91"/>
        <n v="108.66"/>
        <n v="67.2"/>
        <n v="6.84"/>
        <n v="96.37"/>
        <n v="150"/>
        <n v="133"/>
        <n v="40"/>
        <n v="144.78"/>
        <n v="607"/>
        <n v="411.11"/>
        <n v="305.77"/>
        <n v="102.78"/>
        <n v="47.13"/>
        <n v="34.71"/>
        <n v="120.23"/>
        <n v="650"/>
        <n v="162.38999999999999"/>
        <n v="0.03"/>
        <n v="268.14999999999998"/>
        <n v="55.28"/>
        <n v="87.05"/>
        <n v="10.31"/>
        <n v="25.17"/>
        <n v="175.27"/>
        <n v="37.950000000000003"/>
        <n v="34.4"/>
        <n v="40.97"/>
        <n v="33.520000000000003"/>
        <n v="840.14"/>
        <n v="30.97"/>
        <n v="322.17"/>
        <n v="180.29"/>
        <n v="237.82"/>
        <n v="147"/>
        <n v="73.67"/>
        <n v="64.13"/>
        <n v="68.06"/>
        <n v="74.2"/>
        <n v="72.78"/>
        <n v="101.36"/>
        <n v="73.02"/>
        <n v="341"/>
        <n v="468"/>
        <n v="217.73"/>
        <n v="241.5"/>
        <n v="426"/>
        <n v="308"/>
        <n v="128.5"/>
        <n v="49.21"/>
        <n v="140.63999999999999"/>
        <n v="4.4400000000000004"/>
        <n v="704.73"/>
        <n v="73.28"/>
        <n v="69.37"/>
        <n v="141.58000000000001"/>
        <n v="199.95"/>
        <n v="696.63"/>
        <n v="133.35"/>
        <n v="196.93"/>
        <n v="22.69"/>
        <n v="123.99"/>
        <n v="200"/>
        <n v="76.45"/>
        <n v="50.75"/>
        <n v="31.5"/>
        <n v="122.55"/>
        <n v="272"/>
        <n v="271.67"/>
        <n v="492.6"/>
        <n v="799.3"/>
        <n v="14.97"/>
        <n v="165.63"/>
        <n v="287.69"/>
        <n v="45"/>
        <n v="84.49"/>
        <n v="196.71"/>
        <n v="1017.49"/>
        <n v="447.4"/>
        <n v="409.7"/>
        <n v="80"/>
        <n v="241.42"/>
        <n v="2700"/>
        <n v="2300"/>
        <n v="145.80000000000001"/>
        <n v="146"/>
        <n v="4112.63"/>
        <n v="3100"/>
        <n v="860"/>
        <n v="1790"/>
        <n v="988.76"/>
        <n v="56.39"/>
        <n v="738"/>
        <n v="792"/>
        <n v="234"/>
        <n v="129"/>
        <n v="170"/>
        <n v="222"/>
        <n v="137.16"/>
        <n v="266"/>
        <n v="16.61"/>
        <n v="1264.45"/>
        <n v="245.13"/>
        <n v="170.32"/>
        <n v="0.02"/>
        <n v="0.05"/>
        <n v="97.98"/>
        <n v="233.51"/>
        <n v="126.79"/>
        <n v="415"/>
        <n v="54"/>
        <n v="188.2"/>
        <n v="57.5"/>
        <n v="251.44"/>
        <n v="77"/>
        <n v="132"/>
        <n v="760.32"/>
        <n v="173.39"/>
        <n v="16.420000000000002"/>
        <n v="15.6"/>
        <n v="16.850000000000001"/>
        <n v="121.86"/>
        <n v="32.06"/>
        <n v="102.21"/>
        <n v="190"/>
        <n v="143.62"/>
        <n v="34.96"/>
        <n v="25.41"/>
        <n v="351"/>
        <n v="125.19"/>
        <n v="660"/>
        <n v="65"/>
        <n v="28.49"/>
        <n v="127.93"/>
        <n v="489"/>
        <n v="121"/>
        <n v="172"/>
        <n v="7176.06"/>
        <n v="1000"/>
        <n v="61.37"/>
        <n v="219.34"/>
        <n v="443"/>
        <n v="613.04"/>
        <n v="755.03"/>
        <n v="874.62"/>
        <n v="3400"/>
        <n v="64"/>
        <n v="263"/>
        <n v="2049.4"/>
        <n v="32.68"/>
        <n v="137"/>
        <n v="189.64"/>
        <n v="1.42"/>
        <n v="28.7"/>
        <n v="68.790000000000006"/>
        <n v="184.25"/>
        <n v="21.71"/>
        <n v="7.33"/>
        <n v="5.99"/>
        <n v="229.63"/>
        <n v="125.08"/>
        <n v="81.03"/>
        <n v="65.069999999999993"/>
        <n v="128.53"/>
        <n v="7.95"/>
        <n v="14.8"/>
        <n v="77.05"/>
        <n v="67.47"/>
        <n v="104.56"/>
        <n v="71.64"/>
        <n v="80.5"/>
        <n v="315.42"/>
        <n v="284.82"/>
        <n v="424.42"/>
        <n v="18.239999999999998"/>
        <n v="4.13"/>
        <n v="711.76"/>
        <n v="149.57"/>
        <n v="219.31"/>
        <n v="101.1"/>
        <n v="370"/>
        <n v="5.65"/>
        <n v="205.11"/>
        <n v="66.260000000000005"/>
        <n v="38.78"/>
        <n v="775"/>
        <n v="186.78"/>
        <n v="223.99"/>
        <n v="101.74"/>
        <n v="12.86"/>
        <n v="528"/>
        <n v="405.46"/>
        <n v="8"/>
        <n v="9"/>
        <n v="52.6"/>
        <n v="69"/>
        <n v="747.11"/>
        <n v="87.61"/>
        <n v="411.21"/>
        <n v="471.7"/>
        <n v="244.87"/>
        <n v="56.14"/>
        <n v="67.040000000000006"/>
        <n v="1.76"/>
        <n v="6.42"/>
        <n v="1.24"/>
        <n v="8.3000000000000007"/>
        <n v="19.309999999999999"/>
        <n v="169.68"/>
        <n v="184.06"/>
        <n v="212.98"/>
        <n v="247.73"/>
        <n v="128.88"/>
        <n v="107.61"/>
        <n v="2000"/>
        <n v="2250"/>
        <n v="1100"/>
        <n v="2500"/>
        <n v="1119.5899999999999"/>
        <n v="326.83"/>
        <n v="151"/>
        <n v="583.9"/>
        <n v="113"/>
        <n v="260.5"/>
        <n v="159.1"/>
        <n v="51.49"/>
        <n v="107.31"/>
        <n v="58.72"/>
        <n v="339.22"/>
        <n v="61.65"/>
        <n v="1340"/>
        <n v="79.900000000000006"/>
        <n v="142.38"/>
        <n v="43.63"/>
        <n v="124.08"/>
        <n v="400"/>
        <n v="180.6"/>
        <n v="1300"/>
        <n v="18"/>
        <n v="71.959999999999994"/>
        <n v="16.05"/>
        <n v="272.39"/>
        <n v="100"/>
        <n v="27.38"/>
        <n v="164.98"/>
        <n v="372"/>
        <n v="198.52"/>
        <n v="173.96"/>
        <n v="92.47"/>
        <n v="336.05"/>
        <n v="63"/>
        <n v="140"/>
        <n v="764.07"/>
        <n v="100.05"/>
        <n v="91.37"/>
        <n v="451.53"/>
        <n v="409"/>
        <n v="168.61"/>
        <n v="95.34"/>
        <n v="531"/>
        <n v="167.15"/>
        <n v="155.63999999999999"/>
        <n v="238.84"/>
        <n v="35.450000000000003"/>
        <n v="49.07"/>
        <n v="538.62"/>
        <n v="42.61"/>
        <n v="72.98"/>
        <n v="1890"/>
        <n v="640"/>
        <n v="92.75"/>
        <n v="30"/>
        <n v="137.86000000000001"/>
        <n v="750"/>
        <n v="304"/>
        <n v="160.80000000000001"/>
        <n v="29.5"/>
        <n v="259.58"/>
        <n v="29.62"/>
        <n v="9.41"/>
        <n v="675"/>
        <n v="377"/>
        <n v="218.56"/>
        <n v="32.200000000000003"/>
        <n v="1250"/>
        <n v="1160"/>
        <n v="111.1"/>
        <n v="688"/>
        <n v="1298.48"/>
        <n v="133.22999999999999"/>
        <n v="157.6"/>
        <n v="931"/>
        <n v="19"/>
        <n v="39"/>
        <n v="40.090000000000003"/>
        <n v="69.92"/>
        <n v="388"/>
        <n v="73.37"/>
        <n v="53.85"/>
        <n v="104.53"/>
        <n v="49.78"/>
        <n v="87"/>
        <n v="494.09"/>
        <n v="128.80000000000001"/>
        <n v="8.81"/>
        <n v="4.9800000000000004"/>
        <n v="287.95"/>
        <n v="123.57"/>
        <n v="113.71"/>
        <n v="99.92"/>
        <n v="61.55"/>
        <n v="49.03"/>
        <n v="154.59"/>
        <n v="261.79000000000002"/>
        <n v="568.89"/>
        <n v="517.38"/>
        <n v="404.67"/>
        <n v="1261.6400000000001"/>
        <n v="90.26"/>
        <n v="127.17"/>
        <n v="741.1"/>
        <n v="67.569999999999993"/>
        <n v="144.46"/>
        <n v="127.5"/>
        <n v="112.16"/>
        <n v="78.7"/>
        <n v="7.38"/>
        <n v="47.02"/>
        <n v="2.69"/>
        <n v="12.07"/>
        <n v="6.71"/>
        <n v="12.06"/>
        <n v="8.2100000000000009"/>
        <n v="12.58"/>
        <n v="17.37"/>
        <n v="0.06"/>
        <n v="0.01"/>
        <n v="28.89"/>
        <n v="139.04"/>
        <n v="218"/>
        <n v="278.39999999999998"/>
        <n v="69.680000000000007"/>
        <n v="64.77"/>
        <n v="365"/>
        <n v="1813.96"/>
        <n v="151.38"/>
        <n v="181.5"/>
        <n v="692"/>
        <n v="220"/>
        <n v="75.569999999999993"/>
        <n v="654.02"/>
        <n v="117.38"/>
        <n v="0.6"/>
        <n v="127.98"/>
        <n v="131.33000000000001"/>
        <n v="23.14"/>
        <n v="48.4"/>
        <n v="64.19"/>
        <n v="221.7"/>
        <n v="65.5"/>
        <n v="111"/>
        <n v="715"/>
        <n v="120.8"/>
        <n v="140.65"/>
        <n v="111.28"/>
        <n v="62.37"/>
        <n v="73.459999999999994"/>
        <n v="2005"/>
        <n v="1200"/>
        <n v="803"/>
        <n v="433.05"/>
        <n v="471.73"/>
        <n v="82.22"/>
        <n v="76.98"/>
        <n v="509.27"/>
        <n v="249.05"/>
        <n v="153.41"/>
        <n v="2.64"/>
        <n v="20.88"/>
        <n v="103.91"/>
        <n v="286"/>
        <n v="305"/>
        <n v="297.73"/>
        <n v="406.54"/>
        <n v="51.74"/>
        <n v="53.37"/>
      </sharedItems>
    </cacheField>
    <cacheField name="Exit Value (EUR mn)" numFmtId="0">
      <sharedItems containsString="0" containsBlank="1" containsNumber="1" minValue="0.01" maxValue="6414.68"/>
    </cacheField>
    <cacheField name="Acquiror (Exit)" numFmtId="0">
      <sharedItems containsBlank="1"/>
    </cacheField>
    <cacheField name="Buyout Industry Classification" numFmtId="0">
      <sharedItems/>
    </cacheField>
    <cacheField name="Primary Industry" numFmtId="0">
      <sharedItems/>
    </cacheField>
    <cacheField name="Sub-Industries" numFmtId="0">
      <sharedItems containsBlank="1"/>
    </cacheField>
    <cacheField name="State" numFmtId="0">
      <sharedItems containsNonDate="0" containsString="0" containsBlank="1"/>
    </cacheField>
    <cacheField name="Location" numFmtId="0">
      <sharedItems/>
    </cacheField>
    <cacheField name="Region" numFmtId="0">
      <sharedItems/>
    </cacheField>
    <cacheField name="Partially Exited" numFmtId="0">
      <sharedItems/>
    </cacheField>
    <cacheField name="Exit Multiple" numFmtId="0">
      <sharedItems containsString="0" containsBlank="1" containsNumber="1" minValue="1.3" maxValue="16.5"/>
    </cacheField>
    <cacheField name="Exit IRR" numFmtId="0">
      <sharedItems containsString="0" containsBlank="1" containsNumber="1" minValue="8.5" maxValue="50"/>
    </cacheField>
    <cacheField name="Lead Partners" numFmtId="0">
      <sharedItems containsBlank="1"/>
    </cacheField>
    <cacheField name="Board Representatives" numFmtId="0">
      <sharedItems containsBlank="1"/>
    </cacheField>
    <cacheField name="Holding period monthly" numFmtId="0">
      <sharedItems containsSemiMixedTypes="0" containsString="0" containsNumber="1" containsInteger="1" minValue="0" maxValue="127"/>
    </cacheField>
    <cacheField name="Holding period yearly" numFmtId="2">
      <sharedItems containsSemiMixedTypes="0" containsString="0" containsNumber="1" minValue="0" maxValue="10.583333333333334"/>
    </cacheField>
    <cacheField name="Exit Year2" numFmtId="0">
      <sharedItems containsSemiMixedTypes="0" containsString="0" containsNumber="1" containsInteger="1" minValue="2007" maxValue="20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14.716395949072" createdVersion="4" refreshedVersion="4" minRefreshableVersion="3" recordCount="635">
  <cacheSource type="worksheet">
    <worksheetSource ref="A2:AC637" sheet="Data China"/>
  </cacheSource>
  <cacheFields count="28">
    <cacheField name="BuyoutID" numFmtId="0">
      <sharedItems containsSemiMixedTypes="0" containsString="0" containsNumber="1" containsInteger="1" minValue="338" maxValue="59442" count="458">
        <n v="30650"/>
        <n v="40545"/>
        <n v="31551"/>
        <n v="15744"/>
        <n v="51443"/>
        <n v="11024"/>
        <n v="14337"/>
        <n v="27497"/>
        <n v="44441"/>
        <n v="42808"/>
        <n v="44956"/>
        <n v="42191"/>
        <n v="55073"/>
        <n v="40173"/>
        <n v="16841"/>
        <n v="53379"/>
        <n v="13820"/>
        <n v="22729"/>
        <n v="37448"/>
        <n v="17862"/>
        <n v="53142"/>
        <n v="38553"/>
        <n v="39332"/>
        <n v="44723"/>
        <n v="42803"/>
        <n v="41828"/>
        <n v="44970"/>
        <n v="46400"/>
        <n v="5463"/>
        <n v="46515"/>
        <n v="48058"/>
        <n v="45075"/>
        <n v="45563"/>
        <n v="43299"/>
        <n v="52468"/>
        <n v="37590"/>
        <n v="44295"/>
        <n v="8835"/>
        <n v="46696"/>
        <n v="6834"/>
        <n v="44966"/>
        <n v="42552"/>
        <n v="42649"/>
        <n v="31829"/>
        <n v="45511"/>
        <n v="39317"/>
        <n v="49939"/>
        <n v="19173"/>
        <n v="24638"/>
        <n v="44929"/>
        <n v="47841"/>
        <n v="47175"/>
        <n v="46940"/>
        <n v="50781"/>
        <n v="17146"/>
        <n v="30638"/>
        <n v="55348"/>
        <n v="45169"/>
        <n v="3057"/>
        <n v="51195"/>
        <n v="29858"/>
        <n v="39841"/>
        <n v="24596"/>
        <n v="41784"/>
        <n v="37587"/>
        <n v="49609"/>
        <n v="48061"/>
        <n v="3389"/>
        <n v="51204"/>
        <n v="45781"/>
        <n v="12988"/>
        <n v="24432"/>
        <n v="3888"/>
        <n v="13428"/>
        <n v="41650"/>
        <n v="39113"/>
        <n v="7033"/>
        <n v="40210"/>
        <n v="7136"/>
        <n v="42652"/>
        <n v="43331"/>
        <n v="38501"/>
        <n v="19467"/>
        <n v="14508"/>
        <n v="41780"/>
        <n v="4488"/>
        <n v="37591"/>
        <n v="3713"/>
        <n v="39873"/>
        <n v="51446"/>
        <n v="33915"/>
        <n v="49269"/>
        <n v="57554"/>
        <n v="2211"/>
        <n v="8549"/>
        <n v="24938"/>
        <n v="27090"/>
        <n v="3255"/>
        <n v="13731"/>
        <n v="3918"/>
        <n v="41907"/>
        <n v="40366"/>
        <n v="48612"/>
        <n v="44831"/>
        <n v="3010"/>
        <n v="35946"/>
        <n v="24845"/>
        <n v="48077"/>
        <n v="47840"/>
        <n v="6892"/>
        <n v="44073"/>
        <n v="46182"/>
        <n v="46183"/>
        <n v="45888"/>
        <n v="51203"/>
        <n v="10719"/>
        <n v="41440"/>
        <n v="48543"/>
        <n v="24098"/>
        <n v="13733"/>
        <n v="40557"/>
        <n v="24926"/>
        <n v="39746"/>
        <n v="43920"/>
        <n v="50246"/>
        <n v="48631"/>
        <n v="40554"/>
        <n v="8211"/>
        <n v="22444"/>
        <n v="47506"/>
        <n v="47559"/>
        <n v="53658"/>
        <n v="16748"/>
        <n v="2659"/>
        <n v="22455"/>
        <n v="46849"/>
        <n v="39878"/>
        <n v="18664"/>
        <n v="46459"/>
        <n v="42078"/>
        <n v="19125"/>
        <n v="50250"/>
        <n v="30303"/>
        <n v="17340"/>
        <n v="44312"/>
        <n v="50923"/>
        <n v="47672"/>
        <n v="3744"/>
        <n v="47574"/>
        <n v="1603"/>
        <n v="8552"/>
        <n v="22178"/>
        <n v="1983"/>
        <n v="41115"/>
        <n v="26571"/>
        <n v="3372"/>
        <n v="37296"/>
        <n v="45919"/>
        <n v="25417"/>
        <n v="2174"/>
        <n v="3114"/>
        <n v="55603"/>
        <n v="24639"/>
        <n v="42159"/>
        <n v="22814"/>
        <n v="8606"/>
        <n v="4880"/>
        <n v="44859"/>
        <n v="44769"/>
        <n v="36639"/>
        <n v="46683"/>
        <n v="47880"/>
        <n v="36827"/>
        <n v="46458"/>
        <n v="46519"/>
        <n v="53675"/>
        <n v="45292"/>
        <n v="49938"/>
        <n v="43294"/>
        <n v="44503"/>
        <n v="43439"/>
        <n v="39477"/>
        <n v="25524"/>
        <n v="42844"/>
        <n v="39872"/>
        <n v="50646"/>
        <n v="28682"/>
        <n v="39426"/>
        <n v="45139"/>
        <n v="14854"/>
        <n v="44833"/>
        <n v="57829"/>
        <n v="57830"/>
        <n v="29856"/>
        <n v="40967"/>
        <n v="47616"/>
        <n v="36670"/>
        <n v="40775"/>
        <n v="4504"/>
        <n v="8844"/>
        <n v="42796"/>
        <n v="32955"/>
        <n v="14962"/>
        <n v="28603"/>
        <n v="23555"/>
        <n v="46686"/>
        <n v="12490"/>
        <n v="3723"/>
        <n v="3727"/>
        <n v="45035"/>
        <n v="43398"/>
        <n v="40968"/>
        <n v="40969"/>
        <n v="8960"/>
        <n v="14965"/>
        <n v="2755"/>
        <n v="14207"/>
        <n v="46590"/>
        <n v="48528"/>
        <n v="2216"/>
        <n v="36711"/>
        <n v="40279"/>
        <n v="27001"/>
        <n v="55780"/>
        <n v="894"/>
        <n v="338"/>
        <n v="7557"/>
        <n v="44962"/>
        <n v="8149"/>
        <n v="12569"/>
        <n v="53500"/>
        <n v="48776"/>
        <n v="5677"/>
        <n v="49917"/>
        <n v="48540"/>
        <n v="46404"/>
        <n v="4704"/>
        <n v="36631"/>
        <n v="47904"/>
        <n v="46367"/>
        <n v="36679"/>
        <n v="46355"/>
        <n v="41199"/>
        <n v="26025"/>
        <n v="51249"/>
        <n v="37212"/>
        <n v="37408"/>
        <n v="44502"/>
        <n v="1631"/>
        <n v="5240"/>
        <n v="48126"/>
        <n v="12509"/>
        <n v="46681"/>
        <n v="42896"/>
        <n v="3979"/>
        <n v="14852"/>
        <n v="51232"/>
        <n v="43140"/>
        <n v="59442"/>
        <n v="44958"/>
        <n v="34865"/>
        <n v="44815"/>
        <n v="2870"/>
        <n v="45172"/>
        <n v="5629"/>
        <n v="3984"/>
        <n v="3880"/>
        <n v="45564"/>
        <n v="55763"/>
        <n v="45577"/>
        <n v="2235"/>
        <n v="8589"/>
        <n v="28157"/>
        <n v="4542"/>
        <n v="27883"/>
        <n v="43297"/>
        <n v="29799"/>
        <n v="7009"/>
        <n v="7025"/>
        <n v="30346"/>
        <n v="47413"/>
        <n v="32089"/>
        <n v="48306"/>
        <n v="46718"/>
        <n v="19471"/>
        <n v="43298"/>
        <n v="42846"/>
        <n v="33784"/>
        <n v="47098"/>
        <n v="52889"/>
        <n v="4048"/>
        <n v="45346"/>
        <n v="25636"/>
        <n v="27076"/>
        <n v="54639"/>
        <n v="42175"/>
        <n v="45407"/>
        <n v="14973"/>
        <n v="36335"/>
        <n v="44210"/>
        <n v="4491"/>
        <n v="21805"/>
        <n v="20276"/>
        <n v="20277"/>
        <n v="44287"/>
        <n v="44484"/>
        <n v="45275"/>
        <n v="34067"/>
        <n v="44136"/>
        <n v="46266"/>
        <n v="27140"/>
        <n v="10699"/>
        <n v="51183"/>
        <n v="812"/>
        <n v="30828"/>
        <n v="10061"/>
        <n v="46484"/>
        <n v="46824"/>
        <n v="20107"/>
        <n v="45923"/>
        <n v="15819"/>
        <n v="776"/>
        <n v="6817"/>
        <n v="47148"/>
        <n v="41007"/>
        <n v="35406"/>
        <n v="24529"/>
        <n v="46684"/>
        <n v="45170"/>
        <n v="44310"/>
        <n v="42835"/>
        <n v="45134"/>
        <n v="49008"/>
        <n v="10243"/>
        <n v="41917"/>
        <n v="43259"/>
        <n v="45045"/>
        <n v="45656"/>
        <n v="55783"/>
        <n v="40157"/>
        <n v="33312"/>
        <n v="50169"/>
        <n v="50546"/>
        <n v="2752"/>
        <n v="14856"/>
        <n v="39395"/>
        <n v="44788"/>
        <n v="43289"/>
        <n v="12408"/>
        <n v="3952"/>
        <n v="40290"/>
        <n v="45565"/>
        <n v="44155"/>
        <n v="44817"/>
        <n v="30678"/>
        <n v="3470"/>
        <n v="44749"/>
        <n v="46639"/>
        <n v="37715"/>
        <n v="48056"/>
        <n v="44204"/>
        <n v="19132"/>
        <n v="48081"/>
        <n v="50298"/>
        <n v="36684"/>
        <n v="16572"/>
        <n v="28318"/>
        <n v="30779"/>
        <n v="8367"/>
        <n v="19696"/>
        <n v="24434"/>
        <n v="47779"/>
        <n v="36808"/>
        <n v="2186"/>
        <n v="7153"/>
        <n v="40122"/>
        <n v="24641"/>
        <n v="11236"/>
        <n v="41004"/>
        <n v="41010"/>
        <n v="16115"/>
        <n v="876"/>
        <n v="22878"/>
        <n v="41709"/>
        <n v="21511"/>
        <n v="32100"/>
        <n v="38414"/>
        <n v="41948"/>
        <n v="45588"/>
        <n v="28368"/>
        <n v="43277"/>
        <n v="48063"/>
        <n v="37161"/>
        <n v="1456"/>
        <n v="35022"/>
        <n v="44311"/>
        <n v="50318"/>
        <n v="22907"/>
        <n v="41271"/>
        <n v="42830"/>
        <n v="14926"/>
        <n v="14928"/>
        <n v="8850"/>
        <n v="46677"/>
        <n v="52466"/>
        <n v="54040"/>
        <n v="7913"/>
        <n v="55346"/>
        <n v="53695"/>
        <n v="3867"/>
        <n v="45509"/>
        <n v="51194"/>
        <n v="48117"/>
        <n v="30465"/>
        <n v="44139"/>
        <n v="3222"/>
        <n v="46690"/>
        <n v="44981"/>
        <n v="11779"/>
        <n v="36813"/>
        <n v="8654"/>
        <n v="46963"/>
        <n v="3315"/>
        <n v="49699"/>
        <n v="42789"/>
        <n v="47128"/>
        <n v="810"/>
        <n v="46511"/>
        <n v="40255"/>
        <n v="46495"/>
        <n v="49951"/>
        <n v="54640"/>
        <n v="44288"/>
        <n v="5936"/>
        <n v="6036"/>
        <n v="51556"/>
        <n v="41219"/>
        <n v="3318"/>
        <n v="5714"/>
        <n v="22930"/>
        <n v="4443"/>
        <n v="28508"/>
        <n v="24634"/>
        <n v="42807"/>
        <n v="51185"/>
        <n v="36124"/>
        <n v="47129"/>
        <n v="32194"/>
        <n v="46689"/>
        <n v="40162"/>
        <n v="13455"/>
        <n v="46470"/>
        <n v="47792"/>
        <n v="49327"/>
        <n v="47842"/>
        <n v="28723"/>
        <n v="10443"/>
        <n v="57444"/>
      </sharedItems>
    </cacheField>
    <cacheField name="PortFirm_ID" numFmtId="0">
      <sharedItems containsSemiMixedTypes="0" containsString="0" containsNumber="1" containsInteger="1" minValue="25963" maxValue="216986"/>
    </cacheField>
    <cacheField name="Firm" numFmtId="0">
      <sharedItems/>
    </cacheField>
    <cacheField name="Website" numFmtId="0">
      <sharedItems containsBlank="1"/>
    </cacheField>
    <cacheField name="Investment Date" numFmtId="14">
      <sharedItems containsSemiMixedTypes="0" containsNonDate="0" containsDate="1" containsString="0" minDate="2001-06-01T00:00:00" maxDate="2016-03-17T00:00:00"/>
    </cacheField>
    <cacheField name="Investment year" numFmtId="0">
      <sharedItems containsSemiMixedTypes="0" containsString="0" containsNumber="1" containsInteger="1" minValue="2001" maxValue="2016" count="15">
        <n v="2013"/>
        <n v="2008"/>
        <n v="2006"/>
        <n v="2010"/>
        <n v="2012"/>
        <n v="2014"/>
        <n v="2009"/>
        <n v="2016"/>
        <n v="2004"/>
        <n v="2011"/>
        <n v="2005"/>
        <n v="2003"/>
        <n v="2001"/>
        <n v="2002"/>
        <n v="2015"/>
      </sharedItems>
    </cacheField>
    <cacheField name="Investment Type" numFmtId="0">
      <sharedItems count="7">
        <s v="Public To Private"/>
        <s v="Growth Capital"/>
        <s v="Buyout"/>
        <s v="Recapitalisation"/>
        <s v="PIPE"/>
        <s v="Merger"/>
        <s v="Restructuring"/>
      </sharedItems>
    </cacheField>
    <cacheField name="Deal Size (mn)" numFmtId="0">
      <sharedItems containsBlank="1" count="278">
        <s v="370.00 USD"/>
        <m/>
        <s v="88.88 USD"/>
        <s v="12.00 USD"/>
        <s v="5.20 USD"/>
        <s v="15.60 USD"/>
        <s v="124.00 USD"/>
        <s v="48.20 USD"/>
        <s v="123.50 CNY"/>
        <s v="39.00 CNY"/>
        <s v="17.90 USD"/>
        <s v="66.00 CNY"/>
        <s v="31.92 CNY"/>
        <s v="402.00 USD"/>
        <s v="150.00 USD"/>
        <s v="31.80 CNY"/>
        <s v="346.00 CNY"/>
        <s v="150.00 CNY"/>
        <s v="194.00 CNY"/>
        <s v="90.33 CNY"/>
        <s v="151.20 CNY"/>
        <s v="200.00 USD"/>
        <s v="138.72 CNY"/>
        <s v="5.00 CNY"/>
        <s v="18.60 CNY"/>
        <s v="63.36 CNY"/>
        <s v="28.00 CNY"/>
        <s v="10.00 CNY"/>
        <s v="23.66 HKD"/>
        <s v="29.52 CNY"/>
        <s v="375.87 CNY"/>
        <s v="240.00 HKD"/>
        <s v="70.00 USD"/>
        <s v="420.00 CNY"/>
        <s v="78.05 HKD"/>
        <s v="10.08 CNY"/>
        <s v="20.00 USD"/>
        <s v="11.00 USD"/>
        <s v="60.00 CNY"/>
        <s v="25.00 SGD"/>
        <s v="7.49 CNY"/>
        <s v="4.00 USD"/>
        <s v="29.00 CNY"/>
        <s v="326.09 CNY"/>
        <s v="2900.00 CNY"/>
        <s v="1200.00 CNY"/>
        <s v="10.01 USD"/>
        <s v="8.00 USD"/>
        <s v="20.00 CNY"/>
        <s v="306.00 CNY"/>
        <s v="40.00 USD"/>
        <s v="191.00 USD"/>
        <s v="100.00 USD"/>
        <s v="85.00 USD"/>
        <s v="3000.00 CNY"/>
        <s v="2400.00 CNY"/>
        <s v="26.00 USD"/>
        <s v="17.00 USD"/>
        <s v="7.50 USD"/>
        <s v="1.10 USD"/>
        <s v="14543.20 CNY"/>
        <s v="190.00 USD"/>
        <s v="1000.00 USD"/>
        <s v="14.00 USD"/>
        <s v="730.00 USD"/>
        <s v="23.00 USD"/>
        <s v="9.00 SGD"/>
        <s v="690.00 USD"/>
        <s v="202.00 USD"/>
        <s v="1900.00 HKD"/>
        <s v="600.00 USD"/>
        <s v="932.00 USD"/>
        <s v="18.00 USD"/>
        <s v="110.00 USD"/>
        <s v="410.00 USD"/>
        <s v="25.00 USD"/>
        <s v="110.40 USD"/>
        <s v="35.24 HKD"/>
        <s v="90.00 USD"/>
        <s v="87.36 HKD"/>
        <s v="140.00 USD"/>
        <s v="279.00 HKD"/>
        <s v="8.50 CNY"/>
        <s v="65.00 USD"/>
        <s v="93.42 CNY"/>
        <s v="100.00 CNY"/>
        <s v="25.00 CNY"/>
        <s v="270.00 USD"/>
        <s v="1170.00 HKD"/>
        <s v="900.00 USD"/>
        <s v="80.00 CNY"/>
        <s v="88.00 CNY"/>
        <s v="33.50 CNY"/>
        <s v="68.60 USD"/>
        <s v="47.20 USD"/>
        <s v="24.00 CNY"/>
        <s v="6.00 USD"/>
        <s v="127.00 USD"/>
        <s v="28.00 USD"/>
        <s v="160.00 USD"/>
        <s v="336.40 CNY"/>
        <s v="42.00 CNY"/>
        <s v="365.58 CNY"/>
        <s v="3700.00 USD"/>
        <s v="81.00 CNY"/>
        <s v="0.81 CNY"/>
        <s v="58.60 USD"/>
        <s v="590.00 EUR"/>
        <s v="260.00 USD"/>
        <s v="75.00 USD"/>
        <s v="334.00 USD"/>
        <s v="3000.00 USD"/>
        <s v="5.85 USD"/>
        <s v="250.00 USD"/>
        <s v="418.00 USD"/>
        <s v="122.50 USD"/>
        <s v="180.00 USD"/>
        <s v="73.00 USD"/>
        <s v="23.10 CNY"/>
        <s v="96.00 CNY"/>
        <s v="50.00 CNY"/>
        <s v="34.13 CNY"/>
        <s v="80.40 CNY"/>
        <s v="43.18 CNY"/>
        <s v="6.00 CNY"/>
        <s v="314.50 CNY"/>
        <s v="87.90 USD"/>
        <s v="194.00 USD"/>
        <s v="98.00 CNY"/>
        <s v="2327.37 HKD"/>
        <s v="3.00 USD"/>
        <s v="53.00 USD"/>
        <s v="27.89 CNY"/>
        <s v="282.00 CNY"/>
        <s v="237.10 CNY"/>
        <s v="500.00 USD"/>
        <s v="93.60 CNY"/>
        <s v="90.00 CNY"/>
        <s v="90.14 CNY"/>
        <s v="50.00 USD"/>
        <s v="27.00 CNY"/>
        <s v="5100.00 HKD"/>
        <s v="23.50 USD"/>
        <s v="2.40 USD"/>
        <s v="135.00 USD"/>
        <s v="258.30 CNY"/>
        <s v="275.00 USD"/>
        <s v="26.20 USD"/>
        <s v="258.00 HKD"/>
        <s v="873.50 HKD"/>
        <s v="80.00 USD"/>
        <s v="20905.00 CNY"/>
        <s v="12.00 CNY"/>
        <s v="17.71 USD"/>
        <s v="240.00 CNY"/>
        <s v="224.00 HKD"/>
        <s v="62.20 USD"/>
        <s v="182.16 CNY"/>
        <s v="36.00 CNY"/>
        <s v="25.90 CNY"/>
        <s v="87.00 USD"/>
        <s v="385.00 CNY"/>
        <s v="335.00 CNY"/>
        <s v="36.75 CNY"/>
        <s v="613.20 CNY"/>
        <s v="14.90 USD"/>
        <s v="84.10 USD"/>
        <s v="15.00 USD"/>
        <s v="30.00 USD"/>
        <s v="400.00 CNY"/>
        <s v="95.00 USD"/>
        <s v="1300.00 USD"/>
        <s v="6.50 USD"/>
        <s v="180.00 CNY"/>
        <s v="40.05 USD"/>
        <s v="140.00 CNY"/>
        <s v="127.00 SGD"/>
        <s v="105.51 CNY"/>
        <s v="350.00 USD"/>
        <s v="45.00 USD"/>
        <s v="86.90 CNY"/>
        <s v="3200.00 CNY"/>
        <s v="55.52 CNY"/>
        <s v="328.70 USD"/>
        <s v="451.00 HKD"/>
        <s v="41.23 CNY"/>
        <s v="195.00 USD"/>
        <s v="230.00 CNY"/>
        <s v="101.00 CNY"/>
        <s v="65.04 CNY"/>
        <s v="36.90 CNY"/>
        <s v="68.00 USD"/>
        <s v="31.80 USD"/>
        <s v="820.00 HKD"/>
        <s v="78.00 USD"/>
        <s v="38.20 USD"/>
        <s v="28.24 CNY"/>
        <s v="18.10 USD"/>
        <s v="1500.00 USD"/>
        <s v="190.00 GBP"/>
        <s v="12.89 USD"/>
        <s v="480.00 CNY"/>
        <s v="625.00 USD"/>
        <s v="75.00 CNY"/>
        <s v="481.46 CNY"/>
        <s v="688.00 USD"/>
        <s v="8600.00 TWD"/>
        <s v="19.10 USD"/>
        <s v="8000.00 CNY"/>
        <s v="34.00 USD"/>
        <s v="102.75 USD"/>
        <s v="104.00 CNY"/>
        <s v="73.99 CNY"/>
        <s v="181.50 CNY"/>
        <s v="35.00 CNY"/>
        <s v="1500.00 CNY"/>
        <s v="234.00 CNY"/>
        <s v="71.30 CNY"/>
        <s v="22.00 CNY"/>
        <s v="354.00 CNY"/>
        <s v="213.38 MYR"/>
        <s v="52.83 CNY"/>
        <s v="155.00 USD"/>
        <s v="41.60 CNY"/>
        <s v="31.20 CNY"/>
        <s v="15.00 CNY"/>
        <s v="870.00 CNY"/>
        <s v="252.00 USD"/>
        <s v="40.00 CNY"/>
        <s v="93.00 CNY"/>
        <s v="458.00 SGD"/>
        <s v="540.00 CNY"/>
        <s v="74.90 USD"/>
        <s v="12.09 CNY"/>
        <s v="400.00 USD"/>
        <s v="300.00 USD"/>
        <s v="42.00 USD"/>
        <s v="268.00 HKD"/>
        <s v="32.20 USD"/>
        <s v="32.40 CNY"/>
        <s v="21500.00 TWD"/>
        <s v="3.30 USD"/>
        <s v="7.90 USD"/>
        <s v="968.00 USD"/>
        <s v="35000.00 KRW"/>
        <s v="6260.00 HKD"/>
        <s v="18.00 CNY"/>
        <s v="14.85 CNY"/>
        <s v="450.00 USD"/>
        <s v="205.00 CNY"/>
        <s v="63.70 CNY"/>
        <s v="65.50 USD"/>
        <s v="11.10 USD"/>
        <s v="49.00 USD"/>
        <s v="5.00 USD"/>
        <s v="19.69 CNY"/>
        <s v="300.00 HKD"/>
        <s v="48.00 USD"/>
        <s v="100.00 HKD"/>
        <s v="75.60 CNY"/>
        <s v="139.86 CNY"/>
        <s v="22.65 CNY"/>
        <s v="213.00 USD"/>
        <s v="3300.00 USD"/>
        <s v="138.00 CNY"/>
        <s v="176.00 CNY"/>
        <s v="52.00 USD"/>
        <s v="48.80 CNY"/>
        <s v="20.90 USD"/>
        <s v="37.50 CNY"/>
        <s v="10.00 USD"/>
        <s v="901.70 CNY"/>
        <s v="116.25 CNY"/>
        <s v="55.00 CNY"/>
        <s v="64.97 CNY"/>
        <s v="296.88 CNY"/>
        <s v="32.00 USD"/>
        <s v="35.00 USD"/>
      </sharedItems>
    </cacheField>
    <cacheField name="Deal Size (USD mn)" numFmtId="0">
      <sharedItems containsString="0" containsBlank="1" containsNumber="1" minValue="0.13" maxValue="3700" count="297">
        <n v="370"/>
        <m/>
        <n v="88.88"/>
        <n v="12"/>
        <n v="5.2"/>
        <n v="15.6"/>
        <n v="124"/>
        <n v="48.2"/>
        <n v="18.21"/>
        <n v="5.7"/>
        <n v="17.899999999999999"/>
        <n v="10.45"/>
        <n v="4.71"/>
        <n v="402"/>
        <n v="150"/>
        <n v="5.17"/>
        <n v="50.44"/>
        <n v="20.02"/>
        <n v="25.49"/>
        <n v="13.23"/>
        <n v="20.73"/>
        <n v="200"/>
        <n v="20.78"/>
        <n v="0.81"/>
        <n v="2.84"/>
        <n v="9.26"/>
        <n v="4.22"/>
        <n v="1.63"/>
        <n v="3.05"/>
        <n v="4.59"/>
        <n v="54.92"/>
        <n v="30.97"/>
        <n v="70"/>
        <n v="62.04"/>
        <n v="9.99"/>
        <n v="1.47"/>
        <n v="20"/>
        <n v="11"/>
        <n v="9.0399999999999991"/>
        <n v="16.48"/>
        <n v="1.18"/>
        <n v="4"/>
        <n v="50.26"/>
        <n v="423.77"/>
        <n v="177.25"/>
        <n v="10.01"/>
        <n v="8"/>
        <n v="2.95"/>
        <n v="38.17"/>
        <n v="40"/>
        <n v="191"/>
        <n v="100"/>
        <n v="85"/>
        <n v="375.27"/>
        <n v="362.83"/>
        <n v="26"/>
        <n v="17"/>
        <n v="7.5"/>
        <n v="1.1000000000000001"/>
        <n v="2364.09"/>
        <n v="190"/>
        <n v="1000"/>
        <n v="14"/>
        <n v="730"/>
        <n v="23"/>
        <n v="5.37"/>
        <n v="690"/>
        <n v="202"/>
        <n v="245.13"/>
        <n v="600"/>
        <n v="932"/>
        <n v="18"/>
        <n v="110"/>
        <n v="410"/>
        <n v="25"/>
        <n v="110.4"/>
        <n v="4.55"/>
        <n v="90"/>
        <n v="11.23"/>
        <n v="140"/>
        <n v="35.840000000000003"/>
        <n v="1.27"/>
        <n v="65"/>
        <n v="13.62"/>
        <n v="14.63"/>
        <n v="3.02"/>
        <n v="270"/>
        <n v="150.59"/>
        <n v="900"/>
        <n v="11.69"/>
        <n v="12.87"/>
        <n v="5.26"/>
        <n v="68.599999999999994"/>
        <n v="47.2"/>
        <n v="3.8"/>
        <n v="6"/>
        <n v="127"/>
        <n v="28"/>
        <n v="160"/>
        <n v="49.22"/>
        <n v="6.15"/>
        <n v="54.76"/>
        <n v="3700"/>
        <n v="12.48"/>
        <n v="0.13"/>
        <n v="58.6"/>
        <n v="838.92"/>
        <n v="260"/>
        <n v="75"/>
        <n v="334"/>
        <n v="3000"/>
        <n v="5.85"/>
        <n v="250"/>
        <n v="418"/>
        <n v="122.5"/>
        <n v="180"/>
        <n v="73"/>
        <n v="3.03"/>
        <n v="12.15"/>
        <n v="7.39"/>
        <n v="7.6"/>
        <n v="21.87"/>
        <n v="4.4800000000000004"/>
        <n v="12.69"/>
        <n v="8.7799999999999994"/>
        <n v="1.46"/>
        <n v="6.38"/>
        <n v="0.76"/>
        <n v="49.98"/>
        <n v="87.9"/>
        <n v="194"/>
        <n v="14.29"/>
        <n v="8.77"/>
        <n v="299.75"/>
        <n v="3"/>
        <n v="12.22"/>
        <n v="53"/>
        <n v="3.61"/>
        <n v="41.11"/>
        <n v="34.72"/>
        <n v="500"/>
        <n v="13.71"/>
        <n v="2.74"/>
        <n v="13.87"/>
        <n v="12.86"/>
        <n v="50"/>
        <n v="3.26"/>
        <n v="656.85"/>
        <n v="23.5"/>
        <n v="2.4"/>
        <n v="135"/>
        <n v="39.450000000000003"/>
        <n v="275"/>
        <n v="26.2"/>
        <n v="33.19"/>
        <n v="7.49"/>
        <n v="112.03"/>
        <n v="80"/>
        <n v="2607.6799999999998"/>
        <n v="1.97"/>
        <n v="17.71"/>
        <n v="35.07"/>
        <n v="28.86"/>
        <n v="62.2"/>
        <n v="26.85"/>
        <n v="9.69"/>
        <n v="5.31"/>
        <n v="3.83"/>
        <n v="87"/>
        <n v="56.77"/>
        <n v="53.35"/>
        <n v="3.81"/>
        <n v="5.38"/>
        <n v="95.45"/>
        <n v="14.6"/>
        <n v="14.9"/>
        <n v="84.1"/>
        <n v="15"/>
        <n v="3.66"/>
        <n v="30"/>
        <n v="62.55"/>
        <n v="95"/>
        <n v="1300"/>
        <n v="6.5"/>
        <n v="26.3"/>
        <n v="40.049999999999997"/>
        <n v="20.64"/>
        <n v="83.01"/>
        <n v="15.45"/>
        <n v="350"/>
        <n v="45"/>
        <n v="10.99"/>
        <n v="502.59"/>
        <n v="8.11"/>
        <n v="328.7"/>
        <n v="58.06"/>
        <n v="6.37"/>
        <n v="195"/>
        <n v="36.299999999999997"/>
        <n v="14.92"/>
        <n v="9.59"/>
        <n v="4.8499999999999996"/>
        <n v="68"/>
        <n v="31.8"/>
        <n v="105.8"/>
        <n v="78"/>
        <n v="38.200000000000003"/>
        <n v="4.47"/>
        <n v="18.100000000000001"/>
        <n v="1500"/>
        <n v="338.28"/>
        <n v="12.89"/>
        <n v="71.900000000000006"/>
        <n v="625"/>
        <n v="70.19"/>
        <n v="688"/>
        <n v="263.24"/>
        <n v="10.98"/>
        <n v="19.100000000000001"/>
        <n v="1296.72"/>
        <n v="34"/>
        <n v="102.75"/>
        <n v="15.2"/>
        <n v="10.83"/>
        <n v="28.73"/>
        <n v="4.8"/>
        <n v="243.84"/>
        <n v="35.15"/>
        <n v="35.54"/>
        <n v="8.92"/>
        <n v="3.5"/>
        <n v="54.51"/>
        <n v="62.67"/>
        <n v="8.56"/>
        <n v="155"/>
        <n v="6.07"/>
        <n v="2.29"/>
        <n v="112.65"/>
        <n v="252"/>
        <n v="5.83"/>
        <n v="14.02"/>
        <n v="317.35000000000002"/>
        <n v="79.63"/>
        <n v="22.78"/>
        <n v="74.900000000000006"/>
        <n v="1.91"/>
        <n v="1.56"/>
        <n v="400"/>
        <n v="300"/>
        <n v="42"/>
        <n v="34.57"/>
        <n v="32.200000000000003"/>
        <n v="164.51"/>
        <n v="4.74"/>
        <n v="654.89"/>
        <n v="3.3"/>
        <n v="7.9"/>
        <n v="968"/>
        <n v="31.12"/>
        <n v="805.12"/>
        <n v="2.92"/>
        <n v="2.63"/>
        <n v="2.3199999999999998"/>
        <n v="450"/>
        <n v="11.84"/>
        <n v="29.99"/>
        <n v="9.41"/>
        <n v="65.5"/>
        <n v="11.1"/>
        <n v="49"/>
        <n v="5"/>
        <n v="3.08"/>
        <n v="15.74"/>
        <n v="38.57"/>
        <n v="48"/>
        <n v="11.43"/>
        <n v="21.54"/>
        <n v="3.31"/>
        <n v="213"/>
        <n v="3300"/>
        <n v="20.34"/>
        <n v="23.49"/>
        <n v="52"/>
        <n v="7.21"/>
        <n v="20.9"/>
        <n v="5.62"/>
        <n v="3.94"/>
        <n v="10"/>
        <n v="131.85"/>
        <n v="17.02"/>
        <n v="7.05"/>
        <n v="11.82"/>
        <n v="10.4"/>
        <n v="43.48"/>
        <n v="5.86"/>
        <n v="32"/>
        <n v="35"/>
      </sharedItems>
    </cacheField>
    <cacheField name="Deal Size (EUR mn)" numFmtId="0">
      <sharedItems containsString="0" containsBlank="1" containsNumber="1" minValue="0.1" maxValue="2963.73"/>
    </cacheField>
    <cacheField name="Investors (Entry)" numFmtId="0">
      <sharedItems/>
    </cacheField>
    <cacheField name="Exit Date" numFmtId="14">
      <sharedItems containsSemiMixedTypes="0" containsNonDate="0" containsDate="1" containsString="0" minDate="2007-06-01T00:00:00" maxDate="2017-06-13T00:00:00"/>
    </cacheField>
    <cacheField name="Exit Type" numFmtId="0">
      <sharedItems/>
    </cacheField>
    <cacheField name="Exit Value (mn)" numFmtId="0">
      <sharedItems containsBlank="1"/>
    </cacheField>
    <cacheField name="Exit Value (USD mn)" numFmtId="0">
      <sharedItems containsString="0" containsBlank="1" containsNumber="1" minValue="0.01" maxValue="7176.06" count="412">
        <n v="710.56"/>
        <m/>
        <n v="294.64999999999998"/>
        <n v="62.91"/>
        <n v="81.77"/>
        <n v="63.46"/>
        <n v="130"/>
        <n v="60"/>
        <n v="111.25"/>
        <n v="18.16"/>
        <n v="12.91"/>
        <n v="108.66"/>
        <n v="67.2"/>
        <n v="6.84"/>
        <n v="96.37"/>
        <n v="150"/>
        <n v="133"/>
        <n v="40"/>
        <n v="144.78"/>
        <n v="607"/>
        <n v="411.11"/>
        <n v="305.77"/>
        <n v="102.78"/>
        <n v="47.13"/>
        <n v="34.71"/>
        <n v="120.23"/>
        <n v="650"/>
        <n v="162.38999999999999"/>
        <n v="0.03"/>
        <n v="268.14999999999998"/>
        <n v="55.28"/>
        <n v="87.05"/>
        <n v="10.31"/>
        <n v="25.17"/>
        <n v="175.27"/>
        <n v="37.950000000000003"/>
        <n v="34.4"/>
        <n v="40.97"/>
        <n v="33.520000000000003"/>
        <n v="840.14"/>
        <n v="30.97"/>
        <n v="322.17"/>
        <n v="180.29"/>
        <n v="237.82"/>
        <n v="147"/>
        <n v="73.67"/>
        <n v="64.13"/>
        <n v="68.06"/>
        <n v="74.2"/>
        <n v="72.78"/>
        <n v="101.36"/>
        <n v="73.02"/>
        <n v="341"/>
        <n v="468"/>
        <n v="217.73"/>
        <n v="241.5"/>
        <n v="426"/>
        <n v="308"/>
        <n v="128.5"/>
        <n v="49.21"/>
        <n v="140.63999999999999"/>
        <n v="4.4400000000000004"/>
        <n v="704.73"/>
        <n v="73.28"/>
        <n v="69.37"/>
        <n v="141.58000000000001"/>
        <n v="199.95"/>
        <n v="696.63"/>
        <n v="133.35"/>
        <n v="196.93"/>
        <n v="22.69"/>
        <n v="123.99"/>
        <n v="200"/>
        <n v="76.45"/>
        <n v="50.75"/>
        <n v="31.5"/>
        <n v="122.55"/>
        <n v="272"/>
        <n v="271.67"/>
        <n v="492.6"/>
        <n v="799.3"/>
        <n v="14.97"/>
        <n v="165.63"/>
        <n v="287.69"/>
        <n v="45"/>
        <n v="84.49"/>
        <n v="196.71"/>
        <n v="1017.49"/>
        <n v="447.4"/>
        <n v="409.7"/>
        <n v="80"/>
        <n v="241.42"/>
        <n v="2700"/>
        <n v="2300"/>
        <n v="145.80000000000001"/>
        <n v="146"/>
        <n v="4112.63"/>
        <n v="3100"/>
        <n v="860"/>
        <n v="1790"/>
        <n v="988.76"/>
        <n v="56.39"/>
        <n v="738"/>
        <n v="792"/>
        <n v="234"/>
        <n v="129"/>
        <n v="170"/>
        <n v="222"/>
        <n v="137.16"/>
        <n v="266"/>
        <n v="16.61"/>
        <n v="1264.45"/>
        <n v="245.13"/>
        <n v="170.32"/>
        <n v="0.02"/>
        <n v="0.05"/>
        <n v="97.98"/>
        <n v="233.51"/>
        <n v="126.79"/>
        <n v="415"/>
        <n v="54"/>
        <n v="188.2"/>
        <n v="57.5"/>
        <n v="251.44"/>
        <n v="77"/>
        <n v="132"/>
        <n v="760.32"/>
        <n v="173.39"/>
        <n v="16.420000000000002"/>
        <n v="15.6"/>
        <n v="16.850000000000001"/>
        <n v="121.86"/>
        <n v="32.06"/>
        <n v="102.21"/>
        <n v="190"/>
        <n v="143.62"/>
        <n v="34.96"/>
        <n v="25.41"/>
        <n v="351"/>
        <n v="125.19"/>
        <n v="660"/>
        <n v="65"/>
        <n v="28.49"/>
        <n v="127.93"/>
        <n v="489"/>
        <n v="121"/>
        <n v="172"/>
        <n v="7176.06"/>
        <n v="1000"/>
        <n v="61.37"/>
        <n v="219.34"/>
        <n v="443"/>
        <n v="613.04"/>
        <n v="755.03"/>
        <n v="874.62"/>
        <n v="3400"/>
        <n v="64"/>
        <n v="263"/>
        <n v="2049.4"/>
        <n v="32.68"/>
        <n v="137"/>
        <n v="189.64"/>
        <n v="1.42"/>
        <n v="28.7"/>
        <n v="68.790000000000006"/>
        <n v="184.25"/>
        <n v="21.71"/>
        <n v="7.33"/>
        <n v="5.99"/>
        <n v="229.63"/>
        <n v="125.08"/>
        <n v="81.03"/>
        <n v="65.069999999999993"/>
        <n v="128.53"/>
        <n v="7.95"/>
        <n v="14.8"/>
        <n v="77.05"/>
        <n v="67.47"/>
        <n v="104.56"/>
        <n v="71.64"/>
        <n v="80.5"/>
        <n v="315.42"/>
        <n v="284.82"/>
        <n v="424.42"/>
        <n v="18.239999999999998"/>
        <n v="4.13"/>
        <n v="711.76"/>
        <n v="149.57"/>
        <n v="219.31"/>
        <n v="101.1"/>
        <n v="370"/>
        <n v="5.65"/>
        <n v="205.11"/>
        <n v="66.260000000000005"/>
        <n v="38.78"/>
        <n v="775"/>
        <n v="186.78"/>
        <n v="223.99"/>
        <n v="101.74"/>
        <n v="12.86"/>
        <n v="528"/>
        <n v="405.46"/>
        <n v="8"/>
        <n v="9"/>
        <n v="52.6"/>
        <n v="69"/>
        <n v="747.11"/>
        <n v="87.61"/>
        <n v="411.21"/>
        <n v="471.7"/>
        <n v="244.87"/>
        <n v="56.14"/>
        <n v="67.040000000000006"/>
        <n v="1.76"/>
        <n v="6.42"/>
        <n v="1.24"/>
        <n v="8.3000000000000007"/>
        <n v="19.309999999999999"/>
        <n v="169.68"/>
        <n v="184.06"/>
        <n v="212.98"/>
        <n v="247.73"/>
        <n v="128.88"/>
        <n v="107.61"/>
        <n v="2000"/>
        <n v="2250"/>
        <n v="1100"/>
        <n v="2500"/>
        <n v="1119.5899999999999"/>
        <n v="326.83"/>
        <n v="151"/>
        <n v="583.9"/>
        <n v="113"/>
        <n v="260.5"/>
        <n v="159.1"/>
        <n v="51.49"/>
        <n v="107.31"/>
        <n v="58.72"/>
        <n v="339.22"/>
        <n v="61.65"/>
        <n v="1340"/>
        <n v="79.900000000000006"/>
        <n v="142.38"/>
        <n v="43.63"/>
        <n v="124.08"/>
        <n v="400"/>
        <n v="180.6"/>
        <n v="1300"/>
        <n v="18"/>
        <n v="71.959999999999994"/>
        <n v="16.05"/>
        <n v="272.39"/>
        <n v="100"/>
        <n v="27.38"/>
        <n v="164.98"/>
        <n v="372"/>
        <n v="198.52"/>
        <n v="173.96"/>
        <n v="92.47"/>
        <n v="336.05"/>
        <n v="63"/>
        <n v="140"/>
        <n v="764.07"/>
        <n v="100.05"/>
        <n v="91.37"/>
        <n v="451.53"/>
        <n v="409"/>
        <n v="168.61"/>
        <n v="95.34"/>
        <n v="531"/>
        <n v="167.15"/>
        <n v="155.63999999999999"/>
        <n v="238.84"/>
        <n v="35.450000000000003"/>
        <n v="49.07"/>
        <n v="538.62"/>
        <n v="42.61"/>
        <n v="72.98"/>
        <n v="1890"/>
        <n v="640"/>
        <n v="92.75"/>
        <n v="30"/>
        <n v="137.86000000000001"/>
        <n v="750"/>
        <n v="304"/>
        <n v="160.80000000000001"/>
        <n v="29.5"/>
        <n v="259.58"/>
        <n v="29.62"/>
        <n v="9.41"/>
        <n v="675"/>
        <n v="377"/>
        <n v="218.56"/>
        <n v="32.200000000000003"/>
        <n v="1250"/>
        <n v="1160"/>
        <n v="111.1"/>
        <n v="688"/>
        <n v="1298.48"/>
        <n v="133.22999999999999"/>
        <n v="157.6"/>
        <n v="931"/>
        <n v="19"/>
        <n v="39"/>
        <n v="40.090000000000003"/>
        <n v="69.92"/>
        <n v="388"/>
        <n v="73.37"/>
        <n v="53.85"/>
        <n v="104.53"/>
        <n v="49.78"/>
        <n v="87"/>
        <n v="494.09"/>
        <n v="128.80000000000001"/>
        <n v="8.81"/>
        <n v="4.9800000000000004"/>
        <n v="287.95"/>
        <n v="123.57"/>
        <n v="113.71"/>
        <n v="99.92"/>
        <n v="61.55"/>
        <n v="49.03"/>
        <n v="154.59"/>
        <n v="261.79000000000002"/>
        <n v="568.89"/>
        <n v="517.38"/>
        <n v="404.67"/>
        <n v="1261.6400000000001"/>
        <n v="90.26"/>
        <n v="127.17"/>
        <n v="741.1"/>
        <n v="67.569999999999993"/>
        <n v="144.46"/>
        <n v="127.5"/>
        <n v="112.16"/>
        <n v="78.7"/>
        <n v="7.38"/>
        <n v="47.02"/>
        <n v="2.69"/>
        <n v="12.07"/>
        <n v="6.71"/>
        <n v="12.06"/>
        <n v="8.2100000000000009"/>
        <n v="12.58"/>
        <n v="17.37"/>
        <n v="0.06"/>
        <n v="0.01"/>
        <n v="28.89"/>
        <n v="139.04"/>
        <n v="218"/>
        <n v="278.39999999999998"/>
        <n v="69.680000000000007"/>
        <n v="64.77"/>
        <n v="365"/>
        <n v="1813.96"/>
        <n v="151.38"/>
        <n v="181.5"/>
        <n v="692"/>
        <n v="220"/>
        <n v="75.569999999999993"/>
        <n v="654.02"/>
        <n v="117.38"/>
        <n v="0.6"/>
        <n v="127.98"/>
        <n v="131.33000000000001"/>
        <n v="23.14"/>
        <n v="48.4"/>
        <n v="64.19"/>
        <n v="221.7"/>
        <n v="65.5"/>
        <n v="111"/>
        <n v="715"/>
        <n v="120.8"/>
        <n v="140.65"/>
        <n v="111.28"/>
        <n v="62.37"/>
        <n v="73.459999999999994"/>
        <n v="2005"/>
        <n v="1200"/>
        <n v="803"/>
        <n v="433.05"/>
        <n v="471.73"/>
        <n v="82.22"/>
        <n v="76.98"/>
        <n v="509.27"/>
        <n v="249.05"/>
        <n v="153.41"/>
        <n v="2.64"/>
        <n v="20.88"/>
        <n v="103.91"/>
        <n v="286"/>
        <n v="305"/>
        <n v="297.73"/>
        <n v="406.54"/>
        <n v="51.74"/>
        <n v="53.37"/>
        <n v="340"/>
        <n v="341.4"/>
        <n v="7.17"/>
        <n v="165.02"/>
        <n v="50.87"/>
        <n v="70.11"/>
        <n v="75"/>
        <n v="93.62"/>
        <n v="600"/>
        <n v="54.32"/>
        <n v="345.19"/>
        <n v="51.64"/>
        <n v="128.79"/>
        <n v="731"/>
        <n v="1671.51"/>
        <n v="137.62"/>
      </sharedItems>
    </cacheField>
    <cacheField name="Exit Value (EUR mn)" numFmtId="0">
      <sharedItems containsString="0" containsBlank="1" containsNumber="1" minValue="0.01" maxValue="6414.68"/>
    </cacheField>
    <cacheField name="Acquiror (Exit)" numFmtId="0">
      <sharedItems containsBlank="1"/>
    </cacheField>
    <cacheField name="Buyout Industry Classification" numFmtId="0">
      <sharedItems/>
    </cacheField>
    <cacheField name="Primary Industry" numFmtId="0">
      <sharedItems/>
    </cacheField>
    <cacheField name="Sub-Industries" numFmtId="0">
      <sharedItems containsBlank="1"/>
    </cacheField>
    <cacheField name="State" numFmtId="0">
      <sharedItems containsNonDate="0" containsString="0" containsBlank="1"/>
    </cacheField>
    <cacheField name="Location" numFmtId="0">
      <sharedItems/>
    </cacheField>
    <cacheField name="Region" numFmtId="0">
      <sharedItems/>
    </cacheField>
    <cacheField name="Partially Exited" numFmtId="0">
      <sharedItems/>
    </cacheField>
    <cacheField name="Exit Multiple" numFmtId="0">
      <sharedItems containsString="0" containsBlank="1" containsNumber="1" minValue="1.3" maxValue="16.5"/>
    </cacheField>
    <cacheField name="Exit IRR" numFmtId="0">
      <sharedItems containsString="0" containsBlank="1" containsNumber="1" minValue="8.5" maxValue="50"/>
    </cacheField>
    <cacheField name="Lead Partners" numFmtId="0">
      <sharedItems containsBlank="1"/>
    </cacheField>
    <cacheField name="Board Representativ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0.721521527776" createdVersion="4" refreshedVersion="4" minRefreshableVersion="3" recordCount="610">
  <cacheSource type="worksheet">
    <worksheetSource ref="A2:AC612" sheet="Data China"/>
  </cacheSource>
  <cacheFields count="28">
    <cacheField name="BuyoutID" numFmtId="0">
      <sharedItems containsSemiMixedTypes="0" containsString="0" containsNumber="1" containsInteger="1" minValue="338" maxValue="59442" count="441">
        <n v="30650"/>
        <n v="40545"/>
        <n v="31551"/>
        <n v="15744"/>
        <n v="51443"/>
        <n v="11024"/>
        <n v="14337"/>
        <n v="27497"/>
        <n v="44441"/>
        <n v="42808"/>
        <n v="44956"/>
        <n v="42191"/>
        <n v="55073"/>
        <n v="40173"/>
        <n v="16841"/>
        <n v="53379"/>
        <n v="13820"/>
        <n v="22729"/>
        <n v="37448"/>
        <n v="17862"/>
        <n v="53142"/>
        <n v="38553"/>
        <n v="39332"/>
        <n v="44723"/>
        <n v="42803"/>
        <n v="41828"/>
        <n v="44970"/>
        <n v="46400"/>
        <n v="5463"/>
        <n v="46515"/>
        <n v="48058"/>
        <n v="45075"/>
        <n v="45563"/>
        <n v="43299"/>
        <n v="52468"/>
        <n v="37590"/>
        <n v="44295"/>
        <n v="8835"/>
        <n v="46696"/>
        <n v="6834"/>
        <n v="44966"/>
        <n v="42552"/>
        <n v="42649"/>
        <n v="31829"/>
        <n v="45511"/>
        <n v="39317"/>
        <n v="49939"/>
        <n v="19173"/>
        <n v="24638"/>
        <n v="44929"/>
        <n v="47841"/>
        <n v="47175"/>
        <n v="46940"/>
        <n v="50781"/>
        <n v="17146"/>
        <n v="30638"/>
        <n v="55348"/>
        <n v="45169"/>
        <n v="3057"/>
        <n v="51195"/>
        <n v="29858"/>
        <n v="39841"/>
        <n v="24596"/>
        <n v="41784"/>
        <n v="37587"/>
        <n v="49609"/>
        <n v="48061"/>
        <n v="3389"/>
        <n v="51204"/>
        <n v="45781"/>
        <n v="12988"/>
        <n v="24432"/>
        <n v="3888"/>
        <n v="13428"/>
        <n v="41650"/>
        <n v="39113"/>
        <n v="7033"/>
        <n v="40210"/>
        <n v="7136"/>
        <n v="42652"/>
        <n v="43331"/>
        <n v="38501"/>
        <n v="19467"/>
        <n v="14508"/>
        <n v="41780"/>
        <n v="4488"/>
        <n v="37591"/>
        <n v="3713"/>
        <n v="39873"/>
        <n v="51446"/>
        <n v="33915"/>
        <n v="49269"/>
        <n v="57554"/>
        <n v="2211"/>
        <n v="8549"/>
        <n v="24938"/>
        <n v="27090"/>
        <n v="3255"/>
        <n v="13731"/>
        <n v="3918"/>
        <n v="41907"/>
        <n v="40366"/>
        <n v="48612"/>
        <n v="44831"/>
        <n v="3010"/>
        <n v="35946"/>
        <n v="24845"/>
        <n v="48077"/>
        <n v="47840"/>
        <n v="6892"/>
        <n v="44073"/>
        <n v="46182"/>
        <n v="46183"/>
        <n v="45888"/>
        <n v="51203"/>
        <n v="10719"/>
        <n v="41440"/>
        <n v="48543"/>
        <n v="24098"/>
        <n v="13733"/>
        <n v="40557"/>
        <n v="24926"/>
        <n v="39746"/>
        <n v="43920"/>
        <n v="50246"/>
        <n v="48631"/>
        <n v="40554"/>
        <n v="8211"/>
        <n v="22444"/>
        <n v="47506"/>
        <n v="47559"/>
        <n v="53658"/>
        <n v="16748"/>
        <n v="2659"/>
        <n v="22455"/>
        <n v="46849"/>
        <n v="39878"/>
        <n v="18664"/>
        <n v="46459"/>
        <n v="42078"/>
        <n v="19125"/>
        <n v="50250"/>
        <n v="30303"/>
        <n v="17340"/>
        <n v="44312"/>
        <n v="50923"/>
        <n v="47672"/>
        <n v="3744"/>
        <n v="47574"/>
        <n v="1603"/>
        <n v="8552"/>
        <n v="22178"/>
        <n v="1983"/>
        <n v="41115"/>
        <n v="26571"/>
        <n v="3372"/>
        <n v="37296"/>
        <n v="45919"/>
        <n v="25417"/>
        <n v="2174"/>
        <n v="3114"/>
        <n v="55603"/>
        <n v="24639"/>
        <n v="42159"/>
        <n v="22814"/>
        <n v="8606"/>
        <n v="4880"/>
        <n v="44859"/>
        <n v="44769"/>
        <n v="36639"/>
        <n v="46683"/>
        <n v="47880"/>
        <n v="36827"/>
        <n v="46458"/>
        <n v="46519"/>
        <n v="53675"/>
        <n v="45292"/>
        <n v="49938"/>
        <n v="43294"/>
        <n v="44503"/>
        <n v="43439"/>
        <n v="39477"/>
        <n v="25524"/>
        <n v="42844"/>
        <n v="39872"/>
        <n v="50646"/>
        <n v="28682"/>
        <n v="39426"/>
        <n v="45139"/>
        <n v="14854"/>
        <n v="44833"/>
        <n v="57829"/>
        <n v="57830"/>
        <n v="29856"/>
        <n v="40967"/>
        <n v="47616"/>
        <n v="36670"/>
        <n v="40775"/>
        <n v="4504"/>
        <n v="8844"/>
        <n v="42796"/>
        <n v="32955"/>
        <n v="14962"/>
        <n v="28603"/>
        <n v="23555"/>
        <n v="46686"/>
        <n v="12490"/>
        <n v="3723"/>
        <n v="3727"/>
        <n v="45035"/>
        <n v="43398"/>
        <n v="40968"/>
        <n v="40969"/>
        <n v="8960"/>
        <n v="14965"/>
        <n v="2755"/>
        <n v="14207"/>
        <n v="46590"/>
        <n v="48528"/>
        <n v="2216"/>
        <n v="36711"/>
        <n v="40279"/>
        <n v="27001"/>
        <n v="55780"/>
        <n v="894"/>
        <n v="338"/>
        <n v="7557"/>
        <n v="44962"/>
        <n v="8149"/>
        <n v="12569"/>
        <n v="53500"/>
        <n v="48776"/>
        <n v="5677"/>
        <n v="49917"/>
        <n v="48540"/>
        <n v="46404"/>
        <n v="4704"/>
        <n v="36631"/>
        <n v="47904"/>
        <n v="46367"/>
        <n v="36679"/>
        <n v="46355"/>
        <n v="41199"/>
        <n v="26025"/>
        <n v="51249"/>
        <n v="37212"/>
        <n v="37408"/>
        <n v="44502"/>
        <n v="1631"/>
        <n v="5240"/>
        <n v="48126"/>
        <n v="12509"/>
        <n v="46681"/>
        <n v="42896"/>
        <n v="3979"/>
        <n v="14852"/>
        <n v="51232"/>
        <n v="43140"/>
        <n v="59442"/>
        <n v="44958"/>
        <n v="34865"/>
        <n v="44815"/>
        <n v="2870"/>
        <n v="45172"/>
        <n v="5629"/>
        <n v="3984"/>
        <n v="3880"/>
        <n v="45564"/>
        <n v="55763"/>
        <n v="45577"/>
        <n v="2235"/>
        <n v="8589"/>
        <n v="28157"/>
        <n v="4542"/>
        <n v="27883"/>
        <n v="43297"/>
        <n v="29799"/>
        <n v="7009"/>
        <n v="7025"/>
        <n v="30346"/>
        <n v="47413"/>
        <n v="32089"/>
        <n v="48306"/>
        <n v="46718"/>
        <n v="19471"/>
        <n v="43298"/>
        <n v="42846"/>
        <n v="33784"/>
        <n v="47098"/>
        <n v="52889"/>
        <n v="4048"/>
        <n v="45346"/>
        <n v="25636"/>
        <n v="27076"/>
        <n v="54639"/>
        <n v="42175"/>
        <n v="45407"/>
        <n v="14973"/>
        <n v="36335"/>
        <n v="44210"/>
        <n v="4491"/>
        <n v="21805"/>
        <n v="20276"/>
        <n v="20277"/>
        <n v="44287"/>
        <n v="44484"/>
        <n v="45275"/>
        <n v="34067"/>
        <n v="44136"/>
        <n v="46266"/>
        <n v="27140"/>
        <n v="10699"/>
        <n v="51183"/>
        <n v="812"/>
        <n v="30828"/>
        <n v="10061"/>
        <n v="46484"/>
        <n v="46824"/>
        <n v="20107"/>
        <n v="45923"/>
        <n v="15819"/>
        <n v="776"/>
        <n v="6817"/>
        <n v="47148"/>
        <n v="41007"/>
        <n v="35406"/>
        <n v="24529"/>
        <n v="46684"/>
        <n v="45170"/>
        <n v="44310"/>
        <n v="42835"/>
        <n v="45134"/>
        <n v="49008"/>
        <n v="10243"/>
        <n v="41917"/>
        <n v="43259"/>
        <n v="45045"/>
        <n v="45656"/>
        <n v="55783"/>
        <n v="40157"/>
        <n v="33312"/>
        <n v="50169"/>
        <n v="50546"/>
        <n v="2752"/>
        <n v="14856"/>
        <n v="39395"/>
        <n v="44788"/>
        <n v="43289"/>
        <n v="12408"/>
        <n v="3952"/>
        <n v="40290"/>
        <n v="45565"/>
        <n v="44155"/>
        <n v="44817"/>
        <n v="30678"/>
        <n v="3470"/>
        <n v="44749"/>
        <n v="46639"/>
        <n v="37715"/>
        <n v="48056"/>
        <n v="44204"/>
        <n v="19132"/>
        <n v="48081"/>
        <n v="50298"/>
        <n v="36684"/>
        <n v="16572"/>
        <n v="28318"/>
        <n v="30779"/>
        <n v="8367"/>
        <n v="19696"/>
        <n v="24434"/>
        <n v="47779"/>
        <n v="36808"/>
        <n v="2186"/>
        <n v="7153"/>
        <n v="40122"/>
        <n v="24641"/>
        <n v="11236"/>
        <n v="41004"/>
        <n v="41010"/>
        <n v="16115"/>
        <n v="876"/>
        <n v="22878"/>
        <n v="41709"/>
        <n v="21511"/>
        <n v="32100"/>
        <n v="38414"/>
        <n v="41948"/>
        <n v="45588"/>
        <n v="28368"/>
        <n v="43277"/>
        <n v="48063"/>
        <n v="37161"/>
        <n v="1456"/>
        <n v="35022"/>
        <n v="44311"/>
        <n v="50318"/>
        <n v="22907"/>
        <n v="41271"/>
        <n v="42830"/>
        <n v="14926"/>
        <n v="14928"/>
        <n v="8850"/>
        <n v="46677"/>
        <n v="52466"/>
        <n v="54040"/>
        <n v="7913"/>
        <n v="55346"/>
        <n v="53695"/>
        <n v="3867"/>
        <n v="45509"/>
        <n v="51194"/>
        <n v="48117"/>
        <n v="30465"/>
        <n v="44139"/>
        <n v="3222"/>
        <n v="46690"/>
        <n v="44981"/>
        <n v="11779"/>
        <n v="36813"/>
        <n v="8654"/>
        <n v="46963"/>
        <n v="3315"/>
        <n v="49699"/>
        <n v="42789"/>
        <n v="47128"/>
        <n v="810"/>
        <n v="46511"/>
        <n v="40255"/>
        <n v="46495"/>
        <n v="49951"/>
        <n v="54640"/>
        <n v="44288"/>
        <n v="5936"/>
        <n v="6036"/>
        <n v="51556"/>
        <n v="41219"/>
        <n v="3318"/>
        <n v="5714"/>
        <n v="22930"/>
        <n v="4443"/>
      </sharedItems>
    </cacheField>
    <cacheField name="PortFirm_ID" numFmtId="0">
      <sharedItems containsSemiMixedTypes="0" containsString="0" containsNumber="1" containsInteger="1" minValue="25963" maxValue="216986"/>
    </cacheField>
    <cacheField name="Firm" numFmtId="0">
      <sharedItems/>
    </cacheField>
    <cacheField name="Website" numFmtId="0">
      <sharedItems containsBlank="1"/>
    </cacheField>
    <cacheField name="Investment Date" numFmtId="14">
      <sharedItems containsSemiMixedTypes="0" containsNonDate="0" containsDate="1" containsString="0" minDate="2001-06-01T00:00:00" maxDate="2016-03-17T00:00:00"/>
    </cacheField>
    <cacheField name="Investment year" numFmtId="0">
      <sharedItems containsSemiMixedTypes="0" containsString="0" containsNumber="1" containsInteger="1" minValue="2001" maxValue="2016"/>
    </cacheField>
    <cacheField name="Investment Type" numFmtId="0">
      <sharedItems count="7">
        <s v="Public To Private"/>
        <s v="Growth Capital"/>
        <s v="Buyout"/>
        <s v="Recapitalisation"/>
        <s v="PIPE"/>
        <s v="Merger"/>
        <s v="Restructuring"/>
      </sharedItems>
    </cacheField>
    <cacheField name="Deal Size (mn)" numFmtId="0">
      <sharedItems containsBlank="1"/>
    </cacheField>
    <cacheField name="Deal Size (USD mn)" numFmtId="0">
      <sharedItems containsString="0" containsBlank="1" containsNumber="1" minValue="0.13" maxValue="3700"/>
    </cacheField>
    <cacheField name="Deal Size (EUR mn)" numFmtId="0">
      <sharedItems containsString="0" containsBlank="1" containsNumber="1" minValue="0.1" maxValue="2963.73"/>
    </cacheField>
    <cacheField name="Investors (Entry)" numFmtId="0">
      <sharedItems/>
    </cacheField>
    <cacheField name="Exit Date" numFmtId="14">
      <sharedItems containsSemiMixedTypes="0" containsNonDate="0" containsDate="1" containsString="0" minDate="2007-06-01T00:00:00" maxDate="2017-06-13T00:00:00"/>
    </cacheField>
    <cacheField name="Exit Type" numFmtId="0">
      <sharedItems count="10">
        <s v="IPO"/>
        <s v="Unspecified Exit"/>
        <s v="Private Placement"/>
        <s v="Sale to GP"/>
        <s v="Restructuring"/>
        <s v="Write Off"/>
        <s v="Merger"/>
        <s v="Trade Sale"/>
        <s v="Sale to Management"/>
        <s v="Recapitalisation"/>
      </sharedItems>
    </cacheField>
    <cacheField name="Exit Value (mn)" numFmtId="0">
      <sharedItems containsBlank="1"/>
    </cacheField>
    <cacheField name="Exit Value (USD mn)" numFmtId="0">
      <sharedItems containsString="0" containsBlank="1" containsNumber="1" minValue="0.01" maxValue="7176.06"/>
    </cacheField>
    <cacheField name="Exit Value (EUR mn)" numFmtId="0">
      <sharedItems containsString="0" containsBlank="1" containsNumber="1" minValue="0.01" maxValue="6414.68"/>
    </cacheField>
    <cacheField name="Acquiror (Exit)" numFmtId="0">
      <sharedItems containsBlank="1"/>
    </cacheField>
    <cacheField name="Buyout Industry Classification" numFmtId="0">
      <sharedItems count="11">
        <s v="Healthcare"/>
        <s v="Telecoms &amp; Media"/>
        <s v="Energy &amp; Utilities"/>
        <s v="Industrials"/>
        <s v="Consumer &amp; Retail"/>
        <s v="Business Services"/>
        <s v="Materials"/>
        <s v="Clean Technology"/>
        <s v="Information Technology"/>
        <s v="Real Estate"/>
        <s v="Food &amp; Agriculture"/>
      </sharedItems>
    </cacheField>
    <cacheField name="Primary Industry" numFmtId="0">
      <sharedItems/>
    </cacheField>
    <cacheField name="Sub-Industries" numFmtId="0">
      <sharedItems containsBlank="1"/>
    </cacheField>
    <cacheField name="State" numFmtId="0">
      <sharedItems containsNonDate="0" containsString="0" containsBlank="1"/>
    </cacheField>
    <cacheField name="Location" numFmtId="0">
      <sharedItems/>
    </cacheField>
    <cacheField name="Region" numFmtId="0">
      <sharedItems/>
    </cacheField>
    <cacheField name="Partially Exited" numFmtId="0">
      <sharedItems/>
    </cacheField>
    <cacheField name="Exit Multiple" numFmtId="0">
      <sharedItems containsString="0" containsBlank="1" containsNumber="1" minValue="1.3" maxValue="16.5"/>
    </cacheField>
    <cacheField name="Exit IRR" numFmtId="0">
      <sharedItems containsString="0" containsBlank="1" containsNumber="1" minValue="8.5" maxValue="50"/>
    </cacheField>
    <cacheField name="Lead Partners" numFmtId="0">
      <sharedItems containsBlank="1"/>
    </cacheField>
    <cacheField name="Board Representativ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0.961141435182" createdVersion="4" refreshedVersion="4" minRefreshableVersion="3" recordCount="408">
  <cacheSource type="worksheet">
    <worksheetSource ref="A2:S410" sheet="India"/>
  </cacheSource>
  <cacheFields count="19">
    <cacheField name="BuyoutID" numFmtId="0">
      <sharedItems containsSemiMixedTypes="0" containsString="0" containsNumber="1" containsInteger="1" minValue="247" maxValue="59581" count="298">
        <n v="15691"/>
        <n v="19679"/>
        <n v="40905"/>
        <n v="22829"/>
        <n v="24540"/>
        <n v="28880"/>
        <n v="34043"/>
        <n v="56402"/>
        <n v="34936"/>
        <n v="24811"/>
        <n v="37989"/>
        <n v="8019"/>
        <n v="28333"/>
        <n v="8084"/>
        <n v="20645"/>
        <n v="7198"/>
        <n v="34715"/>
        <n v="7063"/>
        <n v="22606"/>
        <n v="31722"/>
        <n v="2258"/>
        <n v="50447"/>
        <n v="54582"/>
        <n v="32165"/>
        <n v="36716"/>
        <n v="36588"/>
        <n v="12011"/>
        <n v="29644"/>
        <n v="32908"/>
        <n v="35056"/>
        <n v="37717"/>
        <n v="40349"/>
        <n v="39914"/>
        <n v="43479"/>
        <n v="53807"/>
        <n v="17228"/>
        <n v="45608"/>
        <n v="23884"/>
        <n v="37757"/>
        <n v="39323"/>
        <n v="28530"/>
        <n v="44843"/>
        <n v="50450"/>
        <n v="49889"/>
        <n v="55606"/>
        <n v="27793"/>
        <n v="40050"/>
        <n v="40051"/>
        <n v="42640"/>
        <n v="6224"/>
        <n v="30075"/>
        <n v="25002"/>
        <n v="2194"/>
        <n v="28462"/>
        <n v="24758"/>
        <n v="16606"/>
        <n v="26948"/>
        <n v="34585"/>
        <n v="33640"/>
        <n v="846"/>
        <n v="10298"/>
        <n v="7416"/>
        <n v="28086"/>
        <n v="50453"/>
        <n v="39313"/>
        <n v="49885"/>
        <n v="49897"/>
        <n v="53266"/>
        <n v="27960"/>
        <n v="25541"/>
        <n v="11947"/>
        <n v="32893"/>
        <n v="29963"/>
        <n v="36739"/>
        <n v="32119"/>
        <n v="41041"/>
        <n v="21274"/>
        <n v="17282"/>
        <n v="26765"/>
        <n v="44062"/>
        <n v="22489"/>
        <n v="29654"/>
        <n v="7148"/>
        <n v="27376"/>
        <n v="23029"/>
        <n v="7000"/>
        <n v="39326"/>
        <n v="27966"/>
        <n v="9453"/>
        <n v="30702"/>
        <n v="25827"/>
        <n v="33204"/>
        <n v="35043"/>
        <n v="29038"/>
        <n v="35012"/>
        <n v="35679"/>
        <n v="49824"/>
        <n v="7053"/>
        <n v="33698"/>
        <n v="36717"/>
        <n v="36737"/>
        <n v="6801"/>
        <n v="50436"/>
        <n v="50452"/>
        <n v="916"/>
        <n v="28291"/>
        <n v="7480"/>
        <n v="24441"/>
        <n v="50879"/>
        <n v="12493"/>
        <n v="21595"/>
        <n v="35638"/>
        <n v="22515"/>
        <n v="3796"/>
        <n v="11034"/>
        <n v="1639"/>
        <n v="32136"/>
        <n v="40058"/>
        <n v="10223"/>
        <n v="18764"/>
        <n v="32621"/>
        <n v="26436"/>
        <n v="34693"/>
        <n v="25157"/>
        <n v="25992"/>
        <n v="24990"/>
        <n v="22660"/>
        <n v="21534"/>
        <n v="7032"/>
        <n v="30947"/>
        <n v="36184"/>
        <n v="16475"/>
        <n v="15224"/>
        <n v="36608"/>
        <n v="12349"/>
        <n v="53810"/>
        <n v="39257"/>
        <n v="49870"/>
        <n v="31772"/>
        <n v="28336"/>
        <n v="36768"/>
        <n v="7633"/>
        <n v="49887"/>
        <n v="25184"/>
        <n v="50456"/>
        <n v="33803"/>
        <n v="29657"/>
        <n v="54034"/>
        <n v="41380"/>
        <n v="35712"/>
        <n v="43694"/>
        <n v="50451"/>
        <n v="16101"/>
        <n v="36249"/>
        <n v="22522"/>
        <n v="11996"/>
        <n v="56123"/>
        <n v="28305"/>
        <n v="36250"/>
        <n v="25756"/>
        <n v="43270"/>
        <n v="28597"/>
        <n v="2993"/>
        <n v="17189"/>
        <n v="7639"/>
        <n v="27261"/>
        <n v="16311"/>
        <n v="38896"/>
        <n v="42381"/>
        <n v="30711"/>
        <n v="12274"/>
        <n v="33127"/>
        <n v="14285"/>
        <n v="27851"/>
        <n v="59581"/>
        <n v="902"/>
        <n v="23946"/>
        <n v="21190"/>
        <n v="25108"/>
        <n v="865"/>
        <n v="22532"/>
        <n v="32807"/>
        <n v="24824"/>
        <n v="43730"/>
        <n v="43731"/>
        <n v="6828"/>
        <n v="805"/>
        <n v="17278"/>
        <n v="48925"/>
        <n v="33373"/>
        <n v="41112"/>
        <n v="30928"/>
        <n v="36667"/>
        <n v="42892"/>
        <n v="53223"/>
        <n v="27303"/>
        <n v="23174"/>
        <n v="47639"/>
        <n v="7785"/>
        <n v="6838"/>
        <n v="30179"/>
        <n v="29060"/>
        <n v="54685"/>
        <n v="32902"/>
        <n v="247"/>
        <n v="17241"/>
        <n v="19046"/>
        <n v="25131"/>
        <n v="27937"/>
        <n v="30842"/>
        <n v="26257"/>
        <n v="26437"/>
        <n v="32677"/>
        <n v="3791"/>
        <n v="22830"/>
        <n v="3368"/>
        <n v="30457"/>
        <n v="6808"/>
        <n v="27867"/>
        <n v="40903"/>
        <n v="36735"/>
        <n v="26598"/>
        <n v="24572"/>
        <n v="15228"/>
        <n v="47262"/>
        <n v="23879"/>
        <n v="11985"/>
        <n v="49872"/>
        <n v="3990"/>
        <n v="19162"/>
        <n v="19204"/>
        <n v="28502"/>
        <n v="30936"/>
        <n v="28002"/>
        <n v="25990"/>
        <n v="3858"/>
        <n v="3866"/>
        <n v="11639"/>
        <n v="22645"/>
        <n v="49344"/>
        <n v="3603"/>
        <n v="27363"/>
        <n v="19796"/>
        <n v="22833"/>
        <n v="8831"/>
        <n v="28761"/>
        <n v="41299"/>
        <n v="30607"/>
        <n v="23448"/>
        <n v="4714"/>
        <n v="12420"/>
        <n v="52879"/>
        <n v="27519"/>
        <n v="12380"/>
        <n v="34035"/>
        <n v="27077"/>
        <n v="28434"/>
        <n v="28435"/>
        <n v="3956"/>
        <n v="26192"/>
        <n v="43805"/>
        <n v="28141"/>
        <n v="40274"/>
        <n v="28905"/>
        <n v="28533"/>
        <n v="20838"/>
        <n v="11440"/>
        <n v="5041"/>
        <n v="50883"/>
        <n v="24167"/>
        <n v="25095"/>
        <n v="34246"/>
        <n v="28732"/>
        <n v="1677"/>
        <n v="30493"/>
        <n v="59058"/>
        <n v="36589"/>
        <n v="7159"/>
        <n v="32120"/>
        <n v="22834"/>
        <n v="34935"/>
        <n v="8514"/>
        <n v="30282"/>
        <n v="43060"/>
        <n v="41110"/>
        <n v="35967"/>
        <n v="3993"/>
        <n v="26272"/>
        <n v="57794"/>
        <n v="29160"/>
        <n v="44059"/>
        <n v="27295"/>
        <n v="25056"/>
        <n v="12277"/>
        <n v="3187"/>
        <n v="50368"/>
        <n v="2715"/>
        <n v="52438"/>
      </sharedItems>
    </cacheField>
    <cacheField name="PortFirm_ID" numFmtId="0">
      <sharedItems containsSemiMixedTypes="0" containsString="0" containsNumber="1" containsInteger="1" minValue="25807" maxValue="227662"/>
    </cacheField>
    <cacheField name="Firm" numFmtId="0">
      <sharedItems/>
    </cacheField>
    <cacheField name="Investment Date" numFmtId="14">
      <sharedItems containsSemiMixedTypes="0" containsNonDate="0" containsDate="1" containsString="0" minDate="1996-01-01T00:00:00" maxDate="2015-02-26T00:00:00" count="246">
        <d v="2007-08-01T00:00:00"/>
        <d v="2010-11-11T00:00:00"/>
        <d v="2005-05-31T00:00:00"/>
        <d v="2005-07-13T00:00:00"/>
        <d v="2011-05-24T00:00:00"/>
        <d v="2007-11-28T00:00:00"/>
        <d v="2013-09-30T00:00:00"/>
        <d v="2012-06-22T00:00:00"/>
        <d v="2013-07-18T00:00:00"/>
        <d v="2011-06-09T00:00:00"/>
        <d v="2006-01-01T00:00:00"/>
        <d v="2010-03-17T00:00:00"/>
        <d v="2006-12-18T00:00:00"/>
        <d v="2001-05-18T00:00:00"/>
        <d v="2000-06-01T00:00:00"/>
        <d v="2006-08-04T00:00:00"/>
        <d v="2008-07-04T00:00:00"/>
        <d v="2007-12-01T00:00:00"/>
        <d v="2005-10-11T00:00:00"/>
        <d v="2005-05-02T00:00:00"/>
        <d v="2007-11-02T00:00:00"/>
        <d v="2006-08-01T00:00:00"/>
        <d v="2008-01-21T00:00:00"/>
        <d v="2005-06-01T00:00:00"/>
        <d v="2007-02-05T00:00:00"/>
        <d v="2007-09-10T00:00:00"/>
        <d v="2008-06-01T00:00:00"/>
        <d v="2008-03-01T00:00:00"/>
        <d v="2010-06-01T00:00:00"/>
        <d v="2004-02-18T00:00:00"/>
        <d v="2013-12-09T00:00:00"/>
        <d v="2008-07-16T00:00:00"/>
        <d v="2006-02-23T00:00:00"/>
        <d v="2012-05-01T00:00:00"/>
        <d v="1998-06-01T00:00:00"/>
        <d v="2005-09-11T00:00:00"/>
        <d v="2014-12-16T00:00:00"/>
        <d v="2011-04-06T00:00:00"/>
        <d v="2006-06-01T00:00:00"/>
        <d v="2008-09-18T00:00:00"/>
        <d v="2012-04-02T00:00:00"/>
        <d v="2010-08-31T00:00:00"/>
        <d v="2006-12-01T00:00:00"/>
        <d v="2012-08-21T00:00:00"/>
        <d v="2012-02-01T00:00:00"/>
        <d v="2010-04-01T00:00:00"/>
        <d v="2010-09-01T00:00:00"/>
        <d v="2014-07-28T00:00:00"/>
        <d v="2006-03-21T00:00:00"/>
        <d v="2012-07-24T00:00:00"/>
        <d v="2011-06-27T00:00:00"/>
        <d v="2008-11-27T00:00:00"/>
        <d v="2006-04-13T00:00:00"/>
        <d v="2010-09-28T00:00:00"/>
        <d v="2007-06-01T00:00:00"/>
        <d v="2013-06-18T00:00:00"/>
        <d v="2012-12-31T00:00:00"/>
        <d v="2010-05-07T00:00:00"/>
        <d v="2006-04-03T00:00:00"/>
        <d v="2012-02-24T00:00:00"/>
        <d v="2008-08-01T00:00:00"/>
        <d v="2010-08-01T00:00:00"/>
        <d v="2010-07-30T00:00:00"/>
        <d v="2012-02-14T00:00:00"/>
        <d v="2009-11-23T00:00:00"/>
        <d v="2004-07-01T00:00:00"/>
        <d v="2013-02-25T00:00:00"/>
        <d v="2012-07-13T00:00:00"/>
        <d v="2007-03-23T00:00:00"/>
        <d v="2006-02-14T00:00:00"/>
        <d v="2001-03-01T00:00:00"/>
        <d v="2005-12-02T00:00:00"/>
        <d v="2011-10-28T00:00:00"/>
        <d v="2009-03-01T00:00:00"/>
        <d v="2007-03-21T00:00:00"/>
        <d v="2006-07-10T00:00:00"/>
        <d v="2011-12-22T00:00:00"/>
        <d v="2011-03-04T00:00:00"/>
        <d v="2001-06-01T00:00:00"/>
        <d v="2011-12-31T00:00:00"/>
        <d v="2012-02-15T00:00:00"/>
        <d v="2010-04-15T00:00:00"/>
        <d v="2012-09-14T00:00:00"/>
        <d v="2009-12-16T00:00:00"/>
        <d v="2013-05-01T00:00:00"/>
        <d v="2012-05-04T00:00:00"/>
        <d v="2013-07-23T00:00:00"/>
        <d v="2013-11-27T00:00:00"/>
        <d v="2008-01-12T00:00:00"/>
        <d v="2002-07-07T00:00:00"/>
        <d v="2007-08-16T00:00:00"/>
        <d v="2002-04-10T00:00:00"/>
        <d v="2007-08-20T00:00:00"/>
        <d v="2008-04-01T00:00:00"/>
        <d v="2004-11-04T00:00:00"/>
        <d v="2006-05-21T00:00:00"/>
        <d v="2012-03-13T00:00:00"/>
        <d v="2007-10-21T00:00:00"/>
        <d v="2007-05-25T00:00:00"/>
        <d v="2012-06-06T00:00:00"/>
        <d v="2005-07-01T00:00:00"/>
        <d v="2007-07-25T00:00:00"/>
        <d v="2006-10-26T00:00:00"/>
        <d v="2014-03-31T00:00:00"/>
        <d v="2002-09-13T00:00:00"/>
        <d v="2011-01-10T00:00:00"/>
        <d v="2013-02-05T00:00:00"/>
        <d v="2011-10-05T00:00:00"/>
        <d v="2013-07-03T00:00:00"/>
        <d v="2003-09-02T00:00:00"/>
        <d v="2008-07-10T00:00:00"/>
        <d v="2011-02-23T00:00:00"/>
        <d v="1996-01-01T00:00:00"/>
        <d v="2007-06-18T00:00:00"/>
        <d v="2012-10-08T00:00:00"/>
        <d v="2007-02-06T00:00:00"/>
        <d v="2006-08-17T00:00:00"/>
        <d v="2007-07-05T00:00:00"/>
        <d v="2007-08-27T00:00:00"/>
        <d v="1999-06-01T00:00:00"/>
        <d v="2006-11-19T00:00:00"/>
        <d v="2006-09-01T00:00:00"/>
        <d v="2012-03-16T00:00:00"/>
        <d v="2007-01-08T00:00:00"/>
        <d v="2004-11-30T00:00:00"/>
        <d v="2006-11-01T00:00:00"/>
        <d v="2011-07-07T00:00:00"/>
        <d v="2006-04-21T00:00:00"/>
        <d v="2013-05-15T00:00:00"/>
        <d v="2009-11-04T00:00:00"/>
        <d v="2014-06-04T00:00:00"/>
        <d v="2009-10-08T00:00:00"/>
        <d v="2009-04-01T00:00:00"/>
        <d v="2005-01-01T00:00:00"/>
        <d v="2007-05-01T00:00:00"/>
        <d v="2007-10-01T00:00:00"/>
        <d v="2012-03-14T00:00:00"/>
        <d v="2007-04-30T00:00:00"/>
        <d v="2011-08-19T00:00:00"/>
        <d v="2014-08-25T00:00:00"/>
        <d v="2012-04-09T00:00:00"/>
        <d v="2005-10-01T00:00:00"/>
        <d v="2004-04-01T00:00:00"/>
        <d v="2005-06-06T00:00:00"/>
        <d v="2011-12-13T00:00:00"/>
        <d v="2006-06-23T00:00:00"/>
        <d v="2014-01-31T00:00:00"/>
        <d v="2012-06-01T00:00:00"/>
        <d v="2013-03-11T00:00:00"/>
        <d v="2010-07-29T00:00:00"/>
        <d v="2012-02-06T00:00:00"/>
        <d v="2007-03-09T00:00:00"/>
        <d v="2011-04-08T00:00:00"/>
        <d v="2004-10-29T00:00:00"/>
        <d v="2011-07-04T00:00:00"/>
        <d v="2006-10-16T00:00:00"/>
        <d v="2013-02-19T00:00:00"/>
        <d v="2011-06-10T00:00:00"/>
        <d v="2008-02-01T00:00:00"/>
        <d v="2008-06-06T00:00:00"/>
        <d v="2006-09-07T00:00:00"/>
        <d v="2006-06-03T00:00:00"/>
        <d v="2013-04-02T00:00:00"/>
        <d v="2014-05-21T00:00:00"/>
        <d v="2009-11-05T00:00:00"/>
        <d v="2007-12-04T00:00:00"/>
        <d v="2009-12-10T00:00:00"/>
        <d v="2015-02-25T00:00:00"/>
        <d v="2011-01-14T00:00:00"/>
        <d v="2011-03-09T00:00:00"/>
        <d v="2012-08-01T00:00:00"/>
        <d v="2009-06-01T00:00:00"/>
        <d v="2013-04-25T00:00:00"/>
        <d v="2008-12-01T00:00:00"/>
        <d v="2008-11-01T00:00:00"/>
        <d v="2012-09-27T00:00:00"/>
        <d v="2011-09-26T00:00:00"/>
        <d v="2007-12-31T00:00:00"/>
        <d v="2013-02-08T00:00:00"/>
        <d v="2005-12-01T00:00:00"/>
        <d v="2005-06-14T00:00:00"/>
        <d v="2009-01-18T00:00:00"/>
        <d v="2012-08-24T00:00:00"/>
        <d v="2008-01-08T00:00:00"/>
        <d v="2005-08-11T00:00:00"/>
        <d v="2007-01-23T00:00:00"/>
        <d v="2010-04-26T00:00:00"/>
        <d v="2006-05-01T00:00:00"/>
        <d v="2008-01-10T00:00:00"/>
        <d v="2011-03-02T00:00:00"/>
        <d v="2005-12-13T00:00:00"/>
        <d v="2007-07-01T00:00:00"/>
        <d v="2009-06-08T00:00:00"/>
        <d v="2007-05-21T00:00:00"/>
        <d v="2006-04-01T00:00:00"/>
        <d v="2012-03-30T00:00:00"/>
        <d v="2011-07-01T00:00:00"/>
        <d v="2011-02-24T00:00:00"/>
        <d v="2006-12-30T00:00:00"/>
        <d v="2009-07-15T00:00:00"/>
        <d v="2008-05-01T00:00:00"/>
        <d v="2008-09-13T00:00:00"/>
        <d v="2005-01-06T00:00:00"/>
        <d v="2011-12-21T00:00:00"/>
        <d v="2007-03-01T00:00:00"/>
        <d v="2005-02-02T00:00:00"/>
        <d v="2004-09-01T00:00:00"/>
        <d v="2003-06-01T00:00:00"/>
        <d v="2012-07-31T00:00:00"/>
        <d v="2012-09-08T00:00:00"/>
        <d v="2008-01-23T00:00:00"/>
        <d v="2008-07-15T00:00:00"/>
        <d v="2007-06-08T00:00:00"/>
        <d v="2012-02-23T00:00:00"/>
        <d v="2012-01-10T00:00:00"/>
        <d v="2011-05-04T00:00:00"/>
        <d v="2009-09-01T00:00:00"/>
        <d v="2012-03-27T00:00:00"/>
        <d v="2011-09-21T00:00:00"/>
        <d v="2014-09-19T00:00:00"/>
        <d v="2011-06-01T00:00:00"/>
        <d v="2012-05-22T00:00:00"/>
        <d v="2010-12-27T00:00:00"/>
        <d v="2010-06-02T00:00:00"/>
        <d v="2008-03-13T00:00:00"/>
        <d v="2011-04-25T00:00:00"/>
        <d v="2009-04-06T00:00:00"/>
        <d v="2013-06-03T00:00:00"/>
        <d v="2007-01-10T00:00:00"/>
        <d v="2007-12-03T00:00:00"/>
        <d v="2013-07-17T00:00:00"/>
        <d v="2006-08-07T00:00:00"/>
        <d v="2007-09-01T00:00:00"/>
        <d v="2011-09-30T00:00:00"/>
        <d v="2006-07-18T00:00:00"/>
        <d v="2008-07-09T00:00:00"/>
        <d v="2011-09-27T00:00:00"/>
        <d v="2013-03-22T00:00:00"/>
        <d v="2004-07-02T00:00:00"/>
        <d v="2011-12-15T00:00:00"/>
        <d v="2011-06-29T00:00:00"/>
        <d v="2007-10-19T00:00:00"/>
        <d v="2002-06-01T00:00:00"/>
        <d v="2014-04-18T00:00:00"/>
        <d v="2006-06-17T00:00:00"/>
        <d v="1997-06-01T00:00:00"/>
      </sharedItems>
    </cacheField>
    <cacheField name="investment year" numFmtId="49">
      <sharedItems containsSemiMixedTypes="0" containsString="0" containsNumber="1" containsInteger="1" minValue="1996" maxValue="2015" count="20">
        <n v="2007"/>
        <n v="2010"/>
        <n v="2005"/>
        <n v="2011"/>
        <n v="2013"/>
        <n v="2012"/>
        <n v="2006"/>
        <n v="2001"/>
        <n v="2000"/>
        <n v="2008"/>
        <n v="2004"/>
        <n v="1998"/>
        <n v="2014"/>
        <n v="2009"/>
        <n v="2002"/>
        <n v="2003"/>
        <n v="1996"/>
        <n v="1999"/>
        <n v="2015"/>
        <n v="1997"/>
      </sharedItems>
    </cacheField>
    <cacheField name="Investment Type" numFmtId="0">
      <sharedItems count="5">
        <s v="Growth Capital"/>
        <s v="Buyout"/>
        <s v="PIPE"/>
        <s v="Merger"/>
        <s v="Add-on"/>
      </sharedItems>
    </cacheField>
    <cacheField name="Deal Size (USD mn)" numFmtId="0">
      <sharedItems containsString="0" containsBlank="1" containsNumber="1" minValue="0.13" maxValue="1220" count="229">
        <m/>
        <n v="32.18"/>
        <n v="59.07"/>
        <n v="1.48"/>
        <n v="25.63"/>
        <n v="24.71"/>
        <n v="5.38"/>
        <n v="106.77"/>
        <n v="33.01"/>
        <n v="13.35"/>
        <n v="200"/>
        <n v="26.52"/>
        <n v="76.45"/>
        <n v="90.47"/>
        <n v="63.66"/>
        <n v="53.34"/>
        <n v="43.1"/>
        <n v="14.5"/>
        <n v="7.5"/>
        <n v="79"/>
        <n v="21.8"/>
        <n v="7.26"/>
        <n v="1.52"/>
        <n v="68.010000000000005"/>
        <n v="56.7"/>
        <n v="46.59"/>
        <n v="4.3"/>
        <n v="11.74"/>
        <n v="20.48"/>
        <n v="156.75"/>
        <n v="23.29"/>
        <n v="10.119999999999999"/>
        <n v="11.15"/>
        <n v="47.86"/>
        <n v="24.55"/>
        <n v="2.83"/>
        <n v="15.14"/>
        <n v="105"/>
        <n v="17"/>
        <n v="6.8"/>
        <n v="36.6"/>
        <n v="1.31"/>
        <n v="41.9"/>
        <n v="22.08"/>
        <n v="23.19"/>
        <n v="81.72"/>
        <n v="20"/>
        <n v="4.1100000000000003"/>
        <n v="100"/>
        <n v="65"/>
        <n v="7.39"/>
        <n v="4.7"/>
        <n v="15"/>
        <n v="39.869999999999997"/>
        <n v="44.76"/>
        <n v="25"/>
        <n v="165"/>
        <n v="33.72"/>
        <n v="19.760000000000002"/>
        <n v="10.81"/>
        <n v="24"/>
        <n v="7.27"/>
        <n v="15.52"/>
        <n v="28.31"/>
        <n v="14.82"/>
        <n v="44"/>
        <n v="12.5"/>
        <n v="23.2"/>
        <n v="27.7"/>
        <n v="17.3"/>
        <n v="6"/>
        <n v="14.27"/>
        <n v="19.03"/>
        <n v="50"/>
        <n v="71"/>
        <n v="65.48"/>
        <n v="0.53"/>
        <n v="40"/>
        <n v="8.6199999999999992"/>
        <n v="32.200000000000003"/>
        <n v="11.34"/>
        <n v="6.75"/>
        <n v="148.38"/>
        <n v="193.7"/>
        <n v="30.55"/>
        <n v="10.199999999999999"/>
        <n v="46.04"/>
        <n v="8"/>
        <n v="16.7"/>
        <n v="116"/>
        <n v="89.96"/>
        <n v="19.600000000000001"/>
        <n v="9.3699999999999992"/>
        <n v="71.12"/>
        <n v="110"/>
        <n v="17.260000000000002"/>
        <n v="182.69"/>
        <n v="650.07000000000005"/>
        <n v="11.95"/>
        <n v="8.1"/>
        <n v="60"/>
        <n v="43.8"/>
        <n v="179"/>
        <n v="29"/>
        <n v="1220"/>
        <n v="47.5"/>
        <n v="1.62"/>
        <n v="22"/>
        <n v="66.010000000000005"/>
        <n v="10.039999999999999"/>
        <n v="98.14"/>
        <n v="28.34"/>
        <n v="10"/>
        <n v="35"/>
        <n v="4"/>
        <n v="20.399999999999999"/>
        <n v="24.16"/>
        <n v="31.79"/>
        <n v="17.54"/>
        <n v="22.85"/>
        <n v="73.459999999999994"/>
        <n v="123.65"/>
        <n v="259.70999999999998"/>
        <n v="14.06"/>
        <n v="39.53"/>
        <n v="0.13"/>
        <n v="5.5"/>
        <n v="37.03"/>
        <n v="6.2"/>
        <n v="28.74"/>
        <n v="11.44"/>
        <n v="95.69"/>
        <n v="75"/>
        <n v="26.43"/>
        <n v="58.32"/>
        <n v="125"/>
        <n v="257.26"/>
        <n v="31.41"/>
        <n v="62"/>
        <n v="12"/>
        <n v="19.100000000000001"/>
        <n v="33.68"/>
        <n v="93.17"/>
        <n v="15.62"/>
        <n v="9.4"/>
        <n v="10.02"/>
        <n v="2.85"/>
        <n v="11.5"/>
        <n v="30"/>
        <n v="1.96"/>
        <n v="15.27"/>
        <n v="14"/>
        <n v="56"/>
        <n v="10.9"/>
        <n v="9.1999999999999993"/>
        <n v="9.8000000000000007"/>
        <n v="10.82"/>
        <n v="26.64"/>
        <n v="250"/>
        <n v="32.840000000000003"/>
        <n v="18.46"/>
        <n v="204.78"/>
        <n v="27.95"/>
        <n v="66.56"/>
        <n v="9.1199999999999992"/>
        <n v="3.4"/>
        <n v="15.06"/>
        <n v="66.209999999999994"/>
        <n v="211.04"/>
        <n v="13.55"/>
        <n v="27.81"/>
        <n v="23.37"/>
        <n v="225"/>
        <n v="43.95"/>
        <n v="6.44"/>
        <n v="36"/>
        <n v="9.77"/>
        <n v="16.46"/>
        <n v="2.66"/>
        <n v="76.37"/>
        <n v="3.56"/>
        <n v="2.0699999999999998"/>
        <n v="18"/>
        <n v="118.28"/>
        <n v="32.5"/>
        <n v="1.51"/>
        <n v="19.489999999999998"/>
        <n v="257.56"/>
        <n v="43.53"/>
        <n v="2.46"/>
        <n v="36.229999999999997"/>
        <n v="123.46"/>
        <n v="24.99"/>
        <n v="27.15"/>
        <n v="19.420000000000002"/>
        <n v="13.02"/>
        <n v="29.8"/>
        <n v="22.91"/>
        <n v="103.77"/>
        <n v="6.16"/>
        <n v="29.64"/>
        <n v="0.86"/>
        <n v="3.47"/>
        <n v="11.11"/>
        <n v="7.12"/>
        <n v="39.729999999999997"/>
        <n v="9.5"/>
        <n v="62.41"/>
        <n v="150.11000000000001"/>
        <n v="40.99"/>
        <n v="23.3"/>
        <n v="13.5"/>
        <n v="5.03"/>
        <n v="18.350000000000001"/>
        <n v="14.7"/>
        <n v="28"/>
        <n v="33.549999999999997"/>
        <n v="5.12"/>
        <n v="46.05"/>
        <n v="25.8"/>
        <n v="34.799999999999997"/>
        <n v="26.8"/>
        <n v="12.31"/>
        <n v="12.2"/>
        <n v="33.14"/>
        <n v="350.61"/>
        <n v="80"/>
        <n v="4.46"/>
        <n v="9"/>
      </sharedItems>
    </cacheField>
    <cacheField name="Investors (Entry)" numFmtId="0">
      <sharedItems count="149">
        <s v="Baer Capital Partners"/>
        <s v="QInvest"/>
        <s v="IL&amp;FS Investment Managers, Standard Chartered Private Equity"/>
        <s v="ICICI Venture Funds Management"/>
        <s v="Avendus PE Investment Advisors"/>
        <s v="Clearwater Capital Partners"/>
        <s v="Kotak Private Equity Group"/>
        <s v="Blackstone Group"/>
        <s v="TPG Biotech"/>
        <s v="New Vernon Capital"/>
        <s v="KKR, New Silk Route Growth Capital, Standard Chartered Private Equity"/>
        <s v="D.E. Shaw Direct Capital"/>
        <s v="Warburg Pincus"/>
        <s v="EMP Global"/>
        <s v="ChrysCapital"/>
        <s v="Navis Capital Partners"/>
        <s v="CLSA Capital Partners"/>
        <s v="One Equity Partners, Temasek Holdings"/>
        <s v="Apax Partners"/>
        <s v="IDFC Alternatives"/>
        <s v="Samara Capital"/>
        <s v="Americorp Ventures"/>
        <s v="Providence Equity Partners"/>
        <s v="New Silk Route Growth Capital"/>
        <s v="True North"/>
        <s v="Motilal Oswal Private Equity Advisors"/>
        <s v="IFC Asset Management Company, Motilal Oswal Private Equity Advisors"/>
        <s v="Standard Chartered Private Equity"/>
        <s v="AION Capital Partners, Apollo Global Management"/>
        <s v="Eastgate Capital Group"/>
        <s v="WestBridge Capital Partners"/>
        <s v="Baring Private Equity Partners (India)"/>
        <s v="IL&amp;FS Investment Managers, Kotak Private Equity Group"/>
        <s v="Kedaara Capital Advisors"/>
        <s v="Future Ventures India Limited"/>
        <s v="Nalanda Capital"/>
        <s v="Advent International"/>
        <s v="Aditya Birla Capital Advisors, Milestone Religare Investment Advisors Private Limited."/>
        <s v="Asian Development Bank, IDFC Alternatives, IL&amp;FS Investment Managers"/>
        <s v="Everstone Capital"/>
        <s v="Creador Management Company, Multiples Alternate Asset Management"/>
        <s v="IFC Asset Management Company"/>
        <s v="Amansa Capital, Aquarius Investment Advisors, IFC Asset Management Company"/>
        <s v="Carlyle Group"/>
        <s v="Signet Healthcare Partners"/>
        <s v="Jacob Ballas Capital"/>
        <s v="IL&amp;FS Investment Managers"/>
        <s v="General Atlantic"/>
        <s v="Actis"/>
        <s v="KKR"/>
        <s v="Tano Capital, TVS Capital Funds, Wolfensohn Fund Management"/>
        <s v="Fraport AG, GMR Group, IDFC Alternatives, Malaysia Airports (Niaga) Sdn Bhd"/>
        <s v="Lighthouse Funds"/>
        <s v="BanyanTree Finance"/>
        <s v="Apollo Global Management"/>
        <s v="TA Associates, WestBridge Capital Partners"/>
        <s v="Evolvence India"/>
        <s v="Fairwinds Private Equity"/>
        <s v="Samena Capital"/>
        <s v="Karnataka Asset Management Company, SIDBI Venture Capital"/>
        <s v="Greater Pacific Capital"/>
        <s v="Elephant Capital"/>
        <s v="Ascent Capital"/>
        <s v="L Catterton"/>
        <s v="AIF Capital"/>
        <s v="IFC Asset Management Company, PremjiInvest, Standard Chartered Private Equity"/>
        <s v="Macquarie Bank, Providence Equity Partners"/>
        <s v="SAIF Partners India"/>
        <s v="Bain Capital, GIC, Hero Investments"/>
        <s v="Henderson Equity Partners"/>
        <s v="ChrysCapital, Providence Equity Partners, TA Associates"/>
        <s v="Actis, Khazanah Nasional Berhad"/>
        <s v="LeapFrog Investments"/>
        <s v="Apax Partners, iGate"/>
        <s v="Fairbridge, Thomas Cook India"/>
        <s v="ChrysCapital, ICICI Venture Funds Management, Kotak Private Equity Group, Morgan Stanley"/>
        <s v="JM Financial Investment Managers"/>
        <s v="Citi Venture Capital International"/>
        <s v="Citi Venture Capital International, IL&amp;FS Investment Managers"/>
        <s v="Argonaut Ventures, Blue River Capital, Brandot Investments"/>
        <s v="Capital International"/>
        <s v="IDFC Alternatives, JPMorgan Chase"/>
        <s v="Baring Private Equity Asia"/>
        <s v="TVS Capital Funds"/>
        <s v="Eight Roads Ventures India"/>
        <s v="SAIF Partners India, Speciality Restaurants Limited"/>
        <s v="Rabo Equity Advisors"/>
        <s v="Axis Bank, IDFC Alternatives, IL&amp;FS Investment Managers"/>
        <s v="Standard Chartered Private Equity, TPG-Axon Capital"/>
        <s v="PineBridge Investments"/>
        <s v="Baring Private Equity Partners (India), Sequoia Capital"/>
        <s v="Aditya Birla Capital Advisors, SAIF Partners India"/>
        <s v="Baring Private Equity Partners (India), GIC"/>
        <s v="Temasek Holdings, TPG"/>
        <s v="Goldman Sachs Merchant Banking Division"/>
        <s v="Aditya Birla Group, ReichmannHauer Capital Partners Inc., TransWorks"/>
        <s v="Capital Square Partners, CX Partners"/>
        <s v="Helix Investments"/>
        <s v="Baring Private Equity Partners (India), Matrix Partners"/>
        <s v="JPMorgan Partners, PineBridge Investments"/>
        <s v="Actis, Citigroup, Morgan Stanley (Princes Gate Investors)"/>
        <s v="Darby Private Equity, ePlanet Capital, The Abraaj Group"/>
        <s v="Access Asset Managers"/>
        <s v="Multiples Alternate Asset Management"/>
        <s v="Actis, Sequoia Capital"/>
        <s v="Zephyr Management"/>
        <s v="Bank of America Merrill Lynch, Blackstone Group, Deutsche Bank, The Galleon Group"/>
        <s v="Destimoney Enterprises Pvt. Ltd, New Silk Route Growth Capital"/>
        <s v="Avigo Capital Partners"/>
        <s v="Avenue Capital Group, Blackstone Group, Moore Capital Management - Private Equity, Warburg Pincus"/>
        <s v="ICICI Venture Funds Management, J.P. Morgan"/>
        <s v="L Catterton, Multiples Alternate Asset Management"/>
        <s v="India Venture Advisors"/>
        <s v="Wayzata Investment Partners"/>
        <s v="The Abraaj Group"/>
        <s v="Tano Capital"/>
        <s v="Investcorp"/>
        <s v="Creador Management Company"/>
        <s v="Bessemer Venture Partners, Morgan Stanley, New Vernon Capital"/>
        <s v="Batelco, Millennium Private Equity"/>
        <s v="Basil Partners"/>
        <s v="Axis Private Equity, IL&amp;FS Investment Managers"/>
        <s v="Citi Venture Capital International, IDFC"/>
        <s v="GCM Grosvenor Private Markets"/>
        <s v="TPG"/>
        <s v="Bank of America Merrill Lynch, Cambridge Place Investment Manager, ChrysCapital"/>
        <s v="Norwest Venture Partners"/>
        <s v="Bessemer Venture Partners"/>
        <s v="Shriram Holdings Madras, TPG"/>
        <s v="Actis, CDC Group"/>
        <s v="Oman India Joint Investment Fund Management Company"/>
        <s v="WL Ross &amp; Co"/>
        <s v="Global Emerging Markets"/>
        <s v="Sabre Capital"/>
        <s v="CX Partners"/>
        <s v="Darby Private Equity"/>
        <s v="Gaja Capital Partners, ICICI Venture Funds Management"/>
        <s v="Avigo Capital Partners, Credit Suisse, ROC Partners"/>
        <s v="Fairbridge"/>
        <s v="Cartica Capital"/>
        <s v="3i"/>
        <s v="Tanarra Capital"/>
        <s v="Aditya Birla Capital Advisors"/>
        <s v="GIC, IDFC Alternatives"/>
        <s v="Axis Private Equity"/>
        <s v="GoldPoint Partners, Kitara Capital"/>
        <s v="Aditya Birla Capital Advisors, HDFC, TVS Capital Funds"/>
        <s v="Q Investments"/>
        <s v="Electra Partners Asia"/>
      </sharedItems>
    </cacheField>
    <cacheField name="Exit Date" numFmtId="0">
      <sharedItems containsNonDate="0" containsDate="1" containsString="0" containsBlank="1" minDate="2001-06-01T00:00:00" maxDate="2017-04-11T00:00:00"/>
    </cacheField>
    <cacheField name="Exit Year" numFmtId="49">
      <sharedItems containsBlank="1" count="16">
        <s v="2010"/>
        <s v="2012"/>
        <s v="2005"/>
        <s v="2007"/>
        <s v="2014"/>
        <s v="2015"/>
        <s v="2016"/>
        <s v="2006"/>
        <s v="2008"/>
        <s v="2013"/>
        <s v="2011"/>
        <s v="2009"/>
        <m/>
        <s v="2017"/>
        <s v="2001"/>
        <s v="2003"/>
      </sharedItems>
    </cacheField>
    <cacheField name="Exit Type" numFmtId="0">
      <sharedItems count="7">
        <s v="IPO"/>
        <s v="Trade Sale"/>
        <s v="Private Placement"/>
        <s v="Unspecified Exit"/>
        <s v="Sale to GP"/>
        <s v="Merger"/>
        <s v="Sale to Management"/>
      </sharedItems>
    </cacheField>
    <cacheField name="Exit Value (USD mn)" numFmtId="0">
      <sharedItems containsSemiMixedTypes="0" containsString="0" containsNumber="1" minValue="0" maxValue="4040" count="376">
        <n v="147.16999999999999"/>
        <n v="21.85"/>
        <n v="34.979999999999997"/>
        <n v="28.35"/>
        <n v="135.53"/>
        <n v="0"/>
        <n v="44.02"/>
        <n v="41.76"/>
        <n v="61.26"/>
        <n v="10.52"/>
        <n v="106.4"/>
        <n v="40"/>
        <n v="301.39999999999998"/>
        <n v="4.99"/>
        <n v="7.75"/>
        <n v="239.54"/>
        <n v="34.22"/>
        <n v="144.16"/>
        <n v="175.87"/>
        <n v="7.99"/>
        <n v="4.0599999999999996"/>
        <n v="3.56"/>
        <n v="2.68"/>
        <n v="4.8899999999999997"/>
        <n v="12.08"/>
        <n v="6.26"/>
        <n v="55.8"/>
        <n v="183.91"/>
        <n v="0.67"/>
        <n v="97.04"/>
        <n v="80.819999999999993"/>
        <n v="22.06"/>
        <n v="24.8"/>
        <n v="54.45"/>
        <n v="4.45"/>
        <n v="36.26"/>
        <n v="69.8"/>
        <n v="71.400000000000006"/>
        <n v="86.4"/>
        <n v="500"/>
        <n v="50"/>
        <n v="22.27"/>
        <n v="47.2"/>
        <n v="13.56"/>
        <n v="230"/>
        <n v="115"/>
        <n v="51.93"/>
        <n v="4.6500000000000004"/>
        <n v="255.5"/>
        <n v="11.65"/>
        <n v="198.57"/>
        <n v="100"/>
        <n v="29.39"/>
        <n v="65"/>
        <n v="195"/>
        <n v="99.31"/>
        <n v="5.65"/>
        <n v="12.06"/>
        <n v="0.05"/>
        <n v="2.0099999999999998"/>
        <n v="9.07"/>
        <n v="30.52"/>
        <n v="21.5"/>
        <n v="22.83"/>
        <n v="32.51"/>
        <n v="13.21"/>
        <n v="13.82"/>
        <n v="77.02"/>
        <n v="65.41"/>
        <n v="4.1100000000000003"/>
        <n v="4.01"/>
        <n v="26.98"/>
        <n v="0.79"/>
        <n v="54.22"/>
        <n v="318.33"/>
        <n v="34.46"/>
        <n v="15.76"/>
        <n v="1.99"/>
        <n v="1.53"/>
        <n v="68.819999999999993"/>
        <n v="6.3"/>
        <n v="36"/>
        <n v="12.93"/>
        <n v="1.2"/>
        <n v="12.85"/>
        <n v="20.059999999999999"/>
        <n v="0.15"/>
        <n v="89.26"/>
        <n v="82.47"/>
        <n v="34.520000000000003"/>
        <n v="29.75"/>
        <n v="200"/>
        <n v="5.9"/>
        <n v="3.3"/>
        <n v="4.57"/>
        <n v="0.61"/>
        <n v="0.18"/>
        <n v="96.81"/>
        <n v="42.08"/>
        <n v="76.14"/>
        <n v="60.13"/>
        <n v="53.18"/>
        <n v="94.59"/>
        <n v="45"/>
        <n v="24.55"/>
        <n v="11.9"/>
        <n v="1.72"/>
        <n v="11.95"/>
        <n v="130"/>
        <n v="32.4"/>
        <n v="3.04"/>
        <n v="0.21"/>
        <n v="0.66"/>
        <n v="114.3"/>
        <n v="52.28"/>
        <n v="14.42"/>
        <n v="31.23"/>
        <n v="105.77"/>
        <n v="52.53"/>
        <n v="109.42"/>
        <n v="750"/>
        <n v="39.39"/>
        <n v="6.04"/>
        <n v="4.96"/>
        <n v="2.62"/>
        <n v="80"/>
        <n v="83.87"/>
        <n v="51"/>
        <n v="19.899999999999999"/>
        <n v="1260"/>
        <n v="24.89"/>
        <n v="66.16"/>
        <n v="194.25"/>
        <n v="22.67"/>
        <n v="28.3"/>
        <n v="2.73"/>
        <n v="1.68"/>
        <n v="6.45"/>
        <n v="4.34"/>
        <n v="169.08"/>
        <n v="82.89"/>
        <n v="4.17"/>
        <n v="36.450000000000003"/>
        <n v="84.43"/>
        <n v="124.08"/>
        <n v="244.86"/>
        <n v="98.06"/>
        <n v="265.82"/>
        <n v="841"/>
        <n v="249.52"/>
        <n v="400"/>
        <n v="115.69"/>
        <n v="9.66"/>
        <n v="6.97"/>
        <n v="12.34"/>
        <n v="90"/>
        <n v="170"/>
        <n v="126.45"/>
        <n v="250"/>
        <n v="204.65"/>
        <n v="190"/>
        <n v="16.77"/>
        <n v="25"/>
        <n v="140"/>
        <n v="4040"/>
        <n v="60.17"/>
        <n v="11.05"/>
        <n v="43.86"/>
        <n v="1.19"/>
        <n v="108"/>
        <n v="34.26"/>
        <n v="48.8"/>
        <n v="11.49"/>
        <n v="631.04"/>
        <n v="250.52"/>
        <n v="20.11"/>
        <n v="11.48"/>
        <n v="60"/>
        <n v="20.9"/>
        <n v="15.1"/>
        <n v="8"/>
        <n v="8.68"/>
        <n v="3.98"/>
        <n v="3.85"/>
        <n v="19.95"/>
        <n v="9.25"/>
        <n v="4.49"/>
        <n v="17.649999999999999"/>
        <n v="170.97"/>
        <n v="71.77"/>
        <n v="169.37"/>
        <n v="278.93"/>
        <n v="8.0299999999999994"/>
        <n v="2.06"/>
        <n v="245.14"/>
        <n v="166.65"/>
        <n v="307.10000000000002"/>
        <n v="15.77"/>
        <n v="91.89"/>
        <n v="0.09"/>
        <n v="1.1000000000000001"/>
        <n v="0.16"/>
        <n v="31.05"/>
        <n v="37.96"/>
        <n v="36.049999999999997"/>
        <n v="44.82"/>
        <n v="50.83"/>
        <n v="2.23"/>
        <n v="20.88"/>
        <n v="15.17"/>
        <n v="16.53"/>
        <n v="4.74"/>
        <n v="47.29"/>
        <n v="10"/>
        <n v="32"/>
        <n v="95"/>
        <n v="110"/>
        <n v="736"/>
        <n v="49.99"/>
        <n v="34.08"/>
        <n v="32.53"/>
        <n v="97.54"/>
        <n v="270"/>
        <n v="420"/>
        <n v="55.84"/>
        <n v="10.47"/>
        <n v="1"/>
        <n v="18.95"/>
        <n v="2.81"/>
        <n v="44.95"/>
        <n v="200.24"/>
        <n v="11.68"/>
        <n v="3.44"/>
        <n v="92.25"/>
        <n v="13.18"/>
        <n v="27.35"/>
        <n v="4.59"/>
        <n v="22.26"/>
        <n v="32.799999999999997"/>
        <n v="48.72"/>
        <n v="0.02"/>
        <n v="0.62"/>
        <n v="6.74"/>
        <n v="5.63"/>
        <n v="34.57"/>
        <n v="112.45"/>
        <n v="457.4"/>
        <n v="31.97"/>
        <n v="13.47"/>
        <n v="9.85"/>
        <n v="8.83"/>
        <n v="3.45"/>
        <n v="100.89"/>
        <n v="132"/>
        <n v="449.66"/>
        <n v="76.349999999999994"/>
        <n v="55.28"/>
        <n v="18.46"/>
        <n v="20"/>
        <n v="22.22"/>
        <n v="8.57"/>
        <n v="75.290000000000006"/>
        <n v="120.11"/>
        <n v="6.43"/>
        <n v="16.309999999999999"/>
        <n v="6.27"/>
        <n v="75.55"/>
        <n v="42.99"/>
        <n v="47.71"/>
        <n v="33.89"/>
        <n v="161.82"/>
        <n v="13.55"/>
        <n v="49.6"/>
        <n v="78.400000000000006"/>
        <n v="23.55"/>
        <n v="77.319999999999993"/>
        <n v="109.13"/>
        <n v="1.1599999999999999"/>
        <n v="174.5"/>
        <n v="76.52"/>
        <n v="7.23"/>
        <n v="37.549999999999997"/>
        <n v="11.86"/>
        <n v="2.38"/>
        <n v="33.01"/>
        <n v="1.44"/>
        <n v="11.46"/>
        <n v="90.24"/>
        <n v="65.45"/>
        <n v="0.7"/>
        <n v="15"/>
        <n v="0.63"/>
        <n v="29"/>
        <n v="59.97"/>
        <n v="118.28"/>
        <n v="4.41"/>
        <n v="40.39"/>
        <n v="81.93"/>
        <n v="422.07"/>
        <n v="299.35000000000002"/>
        <n v="24.59"/>
        <n v="40.049999999999997"/>
        <n v="8.92"/>
        <n v="46"/>
        <n v="8.3800000000000008"/>
        <n v="358.84"/>
        <n v="41.23"/>
        <n v="59.9"/>
        <n v="37.71"/>
        <n v="300.56"/>
        <n v="301.41000000000003"/>
        <n v="9.8000000000000007"/>
        <n v="140.88"/>
        <n v="13.65"/>
        <n v="7.12"/>
        <n v="24.28"/>
        <n v="34"/>
        <n v="127.7"/>
        <n v="49.03"/>
        <n v="10.94"/>
        <n v="139.88"/>
        <n v="12.5"/>
        <n v="15.66"/>
        <n v="15.82"/>
        <n v="39.729999999999997"/>
        <n v="22.8"/>
        <n v="14"/>
        <n v="48"/>
        <n v="85.84"/>
        <n v="61.73"/>
        <n v="15.34"/>
        <n v="21"/>
        <n v="57.85"/>
        <n v="3.02"/>
        <n v="33.75"/>
        <n v="20.100000000000001"/>
        <n v="72.16"/>
        <n v="275"/>
        <n v="5.12"/>
        <n v="47.19"/>
        <n v="40.020000000000003"/>
        <n v="73.5"/>
        <n v="19.14"/>
        <n v="7.69"/>
        <n v="155"/>
        <n v="58.03"/>
        <n v="21.23"/>
        <n v="18.059999999999999"/>
        <n v="69.099999999999994"/>
        <n v="33.299999999999997"/>
        <n v="65.86"/>
        <n v="4.0199999999999996"/>
        <n v="9.4600000000000009"/>
        <n v="29.71"/>
        <n v="6.41"/>
        <n v="762.87"/>
        <n v="1000"/>
        <n v="2.2200000000000002"/>
        <n v="450"/>
        <n v="17.3"/>
        <n v="57.27"/>
        <n v="15.9"/>
        <n v="15.8"/>
        <n v="7.45"/>
        <n v="41.2"/>
        <n v="47.44"/>
        <n v="21.96"/>
        <n v="401.8"/>
        <n v="89.4"/>
        <n v="212.86"/>
        <n v="160.65"/>
        <n v="1.59"/>
        <n v="2.57"/>
        <n v="136"/>
        <n v="62.7"/>
        <n v="128.68"/>
      </sharedItems>
    </cacheField>
    <cacheField name="value creation" numFmtId="0">
      <sharedItems containsSemiMixedTypes="0" containsString="0" containsNumber="1" minValue="-384.25000000000006" maxValue="2820"/>
    </cacheField>
    <cacheField name="Buyout Industry Classification" numFmtId="0">
      <sharedItems count="11">
        <s v="Industrials"/>
        <s v="Business Services"/>
        <s v="Consumer &amp; Retail"/>
        <s v="Healthcare"/>
        <s v="Energy &amp; Utilities"/>
        <s v="Telecoms &amp; Media"/>
        <s v="Information Technology"/>
        <s v="Infrastructure"/>
        <s v="Food &amp; Agriculture"/>
        <s v="Materials"/>
        <s v="Clean Technology"/>
      </sharedItems>
    </cacheField>
    <cacheField name="Primary Industry" numFmtId="0">
      <sharedItems/>
    </cacheField>
    <cacheField name="Sub-Industries" numFmtId="0">
      <sharedItems containsBlank="1"/>
    </cacheField>
    <cacheField name="Partially Exited" numFmtId="0">
      <sharedItems/>
    </cacheField>
    <cacheField name="holding period monthly" numFmtId="0">
      <sharedItems containsSemiMixedTypes="0" containsString="0" containsNumber="1" containsInteger="1" minValue="0" maxValue="220" count="120">
        <n v="40"/>
        <n v="25"/>
        <n v="6"/>
        <n v="66"/>
        <n v="39"/>
        <n v="53"/>
        <n v="18"/>
        <n v="49"/>
        <n v="51"/>
        <n v="14"/>
        <n v="5"/>
        <n v="117"/>
        <n v="67"/>
        <n v="71"/>
        <n v="55"/>
        <n v="0"/>
        <n v="77"/>
        <n v="79"/>
        <n v="87"/>
        <n v="91"/>
        <n v="28"/>
        <n v="59"/>
        <n v="54"/>
        <n v="63"/>
        <n v="64"/>
        <n v="46"/>
        <n v="98"/>
        <n v="100"/>
        <n v="16"/>
        <n v="85"/>
        <n v="42"/>
        <n v="47"/>
        <n v="73"/>
        <n v="65"/>
        <n v="20"/>
        <n v="88"/>
        <n v="96"/>
        <n v="94"/>
        <n v="21"/>
        <n v="24"/>
        <n v="90"/>
        <n v="45"/>
        <n v="29"/>
        <n v="78"/>
        <n v="84"/>
        <n v="43"/>
        <n v="35"/>
        <n v="52"/>
        <n v="30"/>
        <n v="57"/>
        <n v="76"/>
        <n v="99"/>
        <n v="109"/>
        <n v="23"/>
        <n v="58"/>
        <n v="37"/>
        <n v="38"/>
        <n v="60"/>
        <n v="62"/>
        <n v="19"/>
        <n v="34"/>
        <n v="68"/>
        <n v="41"/>
        <n v="104"/>
        <n v="89"/>
        <n v="102"/>
        <n v="135"/>
        <n v="48"/>
        <n v="101"/>
        <n v="7"/>
        <n v="83"/>
        <n v="56"/>
        <n v="69"/>
        <n v="2"/>
        <n v="3"/>
        <n v="22"/>
        <n v="32"/>
        <n v="70"/>
        <n v="36"/>
        <n v="11"/>
        <n v="82"/>
        <n v="106"/>
        <n v="107"/>
        <n v="113"/>
        <n v="44"/>
        <n v="26"/>
        <n v="80"/>
        <n v="92"/>
        <n v="95"/>
        <n v="116"/>
        <n v="124"/>
        <n v="33"/>
        <n v="50"/>
        <n v="27"/>
        <n v="120"/>
        <n v="72"/>
        <n v="97"/>
        <n v="31"/>
        <n v="1"/>
        <n v="10"/>
        <n v="81"/>
        <n v="111"/>
        <n v="112"/>
        <n v="15"/>
        <n v="133"/>
        <n v="9"/>
        <n v="143"/>
        <n v="147"/>
        <n v="103"/>
        <n v="8"/>
        <n v="105"/>
        <n v="74"/>
        <n v="13"/>
        <n v="86"/>
        <n v="17"/>
        <n v="12"/>
        <n v="114"/>
        <n v="93"/>
        <n v="128"/>
        <n v="220"/>
      </sharedItems>
    </cacheField>
    <cacheField name="holding period yearly" numFmtId="2">
      <sharedItems containsSemiMixedTypes="0" containsString="0" containsNumber="1" minValue="0" maxValue="18.333333333333332" count="120">
        <n v="3.3333333333333335"/>
        <n v="2.0833333333333335"/>
        <n v="0.5"/>
        <n v="5.5"/>
        <n v="3.25"/>
        <n v="4.416666666666667"/>
        <n v="1.5"/>
        <n v="4.083333333333333"/>
        <n v="4.25"/>
        <n v="1.1666666666666667"/>
        <n v="0.41666666666666669"/>
        <n v="9.75"/>
        <n v="5.583333333333333"/>
        <n v="5.916666666666667"/>
        <n v="4.583333333333333"/>
        <n v="0"/>
        <n v="6.416666666666667"/>
        <n v="6.583333333333333"/>
        <n v="7.25"/>
        <n v="7.583333333333333"/>
        <n v="2.3333333333333335"/>
        <n v="4.916666666666667"/>
        <n v="4.5"/>
        <n v="5.25"/>
        <n v="5.333333333333333"/>
        <n v="3.8333333333333335"/>
        <n v="8.1666666666666661"/>
        <n v="8.3333333333333339"/>
        <n v="1.3333333333333333"/>
        <n v="7.083333333333333"/>
        <n v="3.5"/>
        <n v="3.9166666666666665"/>
        <n v="6.083333333333333"/>
        <n v="5.416666666666667"/>
        <n v="1.6666666666666667"/>
        <n v="7.333333333333333"/>
        <n v="8"/>
        <n v="7.833333333333333"/>
        <n v="1.75"/>
        <n v="2"/>
        <n v="7.5"/>
        <n v="3.75"/>
        <n v="2.4166666666666665"/>
        <n v="6.5"/>
        <n v="7"/>
        <n v="3.5833333333333335"/>
        <n v="2.9166666666666665"/>
        <n v="4.333333333333333"/>
        <n v="2.5"/>
        <n v="4.75"/>
        <n v="6.333333333333333"/>
        <n v="8.25"/>
        <n v="9.0833333333333339"/>
        <n v="1.9166666666666667"/>
        <n v="4.833333333333333"/>
        <n v="3.0833333333333335"/>
        <n v="3.1666666666666665"/>
        <n v="5"/>
        <n v="5.166666666666667"/>
        <n v="1.5833333333333333"/>
        <n v="2.8333333333333335"/>
        <n v="5.666666666666667"/>
        <n v="3.4166666666666665"/>
        <n v="8.6666666666666661"/>
        <n v="7.416666666666667"/>
        <n v="8.5"/>
        <n v="11.25"/>
        <n v="4"/>
        <n v="8.4166666666666661"/>
        <n v="0.58333333333333337"/>
        <n v="6.916666666666667"/>
        <n v="4.666666666666667"/>
        <n v="5.75"/>
        <n v="0.16666666666666666"/>
        <n v="0.25"/>
        <n v="1.8333333333333333"/>
        <n v="2.6666666666666665"/>
        <n v="5.833333333333333"/>
        <n v="3"/>
        <n v="0.91666666666666663"/>
        <n v="6.833333333333333"/>
        <n v="8.8333333333333339"/>
        <n v="8.9166666666666661"/>
        <n v="9.4166666666666661"/>
        <n v="3.6666666666666665"/>
        <n v="2.1666666666666665"/>
        <n v="6.666666666666667"/>
        <n v="7.666666666666667"/>
        <n v="7.916666666666667"/>
        <n v="9.6666666666666661"/>
        <n v="10.333333333333334"/>
        <n v="2.75"/>
        <n v="4.166666666666667"/>
        <n v="2.25"/>
        <n v="10"/>
        <n v="6"/>
        <n v="8.0833333333333339"/>
        <n v="2.5833333333333335"/>
        <n v="8.3333333333333329E-2"/>
        <n v="0.83333333333333337"/>
        <n v="6.75"/>
        <n v="9.25"/>
        <n v="9.3333333333333339"/>
        <n v="1.25"/>
        <n v="11.083333333333334"/>
        <n v="0.75"/>
        <n v="11.916666666666666"/>
        <n v="12.25"/>
        <n v="8.5833333333333339"/>
        <n v="0.66666666666666663"/>
        <n v="8.75"/>
        <n v="6.166666666666667"/>
        <n v="1.0833333333333333"/>
        <n v="7.166666666666667"/>
        <n v="1.4166666666666667"/>
        <n v="1"/>
        <n v="9.5"/>
        <n v="7.75"/>
        <n v="10.666666666666666"/>
        <n v="18.33333333333333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7.396186111109" createdVersion="4" refreshedVersion="4" minRefreshableVersion="3" recordCount="635">
  <cacheSource type="worksheet">
    <worksheetSource ref="A2:AE637" sheet="Data China"/>
  </cacheSource>
  <cacheFields count="30">
    <cacheField name="BuyoutID" numFmtId="0">
      <sharedItems containsSemiMixedTypes="0" containsString="0" containsNumber="1" containsInteger="1" minValue="338" maxValue="59442" count="458">
        <n v="30650"/>
        <n v="40545"/>
        <n v="31551"/>
        <n v="15744"/>
        <n v="51443"/>
        <n v="11024"/>
        <n v="14337"/>
        <n v="27497"/>
        <n v="44441"/>
        <n v="42808"/>
        <n v="44956"/>
        <n v="42191"/>
        <n v="55073"/>
        <n v="40173"/>
        <n v="16841"/>
        <n v="53379"/>
        <n v="13820"/>
        <n v="22729"/>
        <n v="37448"/>
        <n v="17862"/>
        <n v="53142"/>
        <n v="38553"/>
        <n v="39332"/>
        <n v="44723"/>
        <n v="42803"/>
        <n v="41828"/>
        <n v="44970"/>
        <n v="46400"/>
        <n v="5463"/>
        <n v="46515"/>
        <n v="48058"/>
        <n v="45075"/>
        <n v="45563"/>
        <n v="43299"/>
        <n v="52468"/>
        <n v="37590"/>
        <n v="44295"/>
        <n v="8835"/>
        <n v="46696"/>
        <n v="6834"/>
        <n v="44966"/>
        <n v="42552"/>
        <n v="42649"/>
        <n v="31829"/>
        <n v="45511"/>
        <n v="39317"/>
        <n v="49939"/>
        <n v="19173"/>
        <n v="24638"/>
        <n v="44929"/>
        <n v="47841"/>
        <n v="47175"/>
        <n v="46940"/>
        <n v="50781"/>
        <n v="17146"/>
        <n v="30638"/>
        <n v="55348"/>
        <n v="45169"/>
        <n v="3057"/>
        <n v="51195"/>
        <n v="29858"/>
        <n v="39841"/>
        <n v="24596"/>
        <n v="41784"/>
        <n v="37587"/>
        <n v="49609"/>
        <n v="48061"/>
        <n v="3389"/>
        <n v="51204"/>
        <n v="45781"/>
        <n v="12988"/>
        <n v="24432"/>
        <n v="3888"/>
        <n v="13428"/>
        <n v="41650"/>
        <n v="39113"/>
        <n v="7033"/>
        <n v="40210"/>
        <n v="7136"/>
        <n v="42652"/>
        <n v="43331"/>
        <n v="38501"/>
        <n v="19467"/>
        <n v="14508"/>
        <n v="41780"/>
        <n v="4488"/>
        <n v="37591"/>
        <n v="3713"/>
        <n v="39873"/>
        <n v="51446"/>
        <n v="33915"/>
        <n v="49269"/>
        <n v="57554"/>
        <n v="2211"/>
        <n v="8549"/>
        <n v="24938"/>
        <n v="27090"/>
        <n v="3255"/>
        <n v="13731"/>
        <n v="3918"/>
        <n v="41907"/>
        <n v="40366"/>
        <n v="48612"/>
        <n v="44831"/>
        <n v="3010"/>
        <n v="35946"/>
        <n v="24845"/>
        <n v="48077"/>
        <n v="47840"/>
        <n v="6892"/>
        <n v="44073"/>
        <n v="46182"/>
        <n v="46183"/>
        <n v="45888"/>
        <n v="51203"/>
        <n v="10719"/>
        <n v="41440"/>
        <n v="48543"/>
        <n v="24098"/>
        <n v="13733"/>
        <n v="40557"/>
        <n v="24926"/>
        <n v="39746"/>
        <n v="43920"/>
        <n v="50246"/>
        <n v="48631"/>
        <n v="40554"/>
        <n v="8211"/>
        <n v="22444"/>
        <n v="47506"/>
        <n v="47559"/>
        <n v="53658"/>
        <n v="16748"/>
        <n v="2659"/>
        <n v="22455"/>
        <n v="46849"/>
        <n v="39878"/>
        <n v="18664"/>
        <n v="46459"/>
        <n v="42078"/>
        <n v="19125"/>
        <n v="50250"/>
        <n v="30303"/>
        <n v="17340"/>
        <n v="44312"/>
        <n v="50923"/>
        <n v="47672"/>
        <n v="3744"/>
        <n v="47574"/>
        <n v="1603"/>
        <n v="8552"/>
        <n v="22178"/>
        <n v="1983"/>
        <n v="41115"/>
        <n v="26571"/>
        <n v="3372"/>
        <n v="37296"/>
        <n v="45919"/>
        <n v="25417"/>
        <n v="2174"/>
        <n v="3114"/>
        <n v="55603"/>
        <n v="24639"/>
        <n v="42159"/>
        <n v="22814"/>
        <n v="8606"/>
        <n v="4880"/>
        <n v="44859"/>
        <n v="44769"/>
        <n v="36639"/>
        <n v="46683"/>
        <n v="47880"/>
        <n v="36827"/>
        <n v="46458"/>
        <n v="46519"/>
        <n v="53675"/>
        <n v="45292"/>
        <n v="49938"/>
        <n v="43294"/>
        <n v="44503"/>
        <n v="43439"/>
        <n v="39477"/>
        <n v="25524"/>
        <n v="42844"/>
        <n v="39872"/>
        <n v="50646"/>
        <n v="28682"/>
        <n v="39426"/>
        <n v="45139"/>
        <n v="14854"/>
        <n v="44833"/>
        <n v="57829"/>
        <n v="57830"/>
        <n v="29856"/>
        <n v="40967"/>
        <n v="47616"/>
        <n v="36670"/>
        <n v="40775"/>
        <n v="4504"/>
        <n v="8844"/>
        <n v="42796"/>
        <n v="32955"/>
        <n v="14962"/>
        <n v="28603"/>
        <n v="23555"/>
        <n v="46686"/>
        <n v="12490"/>
        <n v="3723"/>
        <n v="3727"/>
        <n v="45035"/>
        <n v="43398"/>
        <n v="40968"/>
        <n v="40969"/>
        <n v="8960"/>
        <n v="14965"/>
        <n v="2755"/>
        <n v="14207"/>
        <n v="46590"/>
        <n v="48528"/>
        <n v="2216"/>
        <n v="36711"/>
        <n v="40279"/>
        <n v="27001"/>
        <n v="55780"/>
        <n v="894"/>
        <n v="338"/>
        <n v="7557"/>
        <n v="44962"/>
        <n v="8149"/>
        <n v="12569"/>
        <n v="53500"/>
        <n v="48776"/>
        <n v="5677"/>
        <n v="49917"/>
        <n v="48540"/>
        <n v="46404"/>
        <n v="4704"/>
        <n v="36631"/>
        <n v="47904"/>
        <n v="46367"/>
        <n v="36679"/>
        <n v="46355"/>
        <n v="41199"/>
        <n v="26025"/>
        <n v="51249"/>
        <n v="37212"/>
        <n v="37408"/>
        <n v="44502"/>
        <n v="1631"/>
        <n v="5240"/>
        <n v="48126"/>
        <n v="12509"/>
        <n v="46681"/>
        <n v="42896"/>
        <n v="3979"/>
        <n v="14852"/>
        <n v="51232"/>
        <n v="43140"/>
        <n v="59442"/>
        <n v="44958"/>
        <n v="34865"/>
        <n v="44815"/>
        <n v="2870"/>
        <n v="45172"/>
        <n v="5629"/>
        <n v="3984"/>
        <n v="3880"/>
        <n v="45564"/>
        <n v="55763"/>
        <n v="45577"/>
        <n v="2235"/>
        <n v="8589"/>
        <n v="28157"/>
        <n v="4542"/>
        <n v="27883"/>
        <n v="43297"/>
        <n v="29799"/>
        <n v="7009"/>
        <n v="7025"/>
        <n v="30346"/>
        <n v="47413"/>
        <n v="32089"/>
        <n v="48306"/>
        <n v="46718"/>
        <n v="19471"/>
        <n v="43298"/>
        <n v="42846"/>
        <n v="33784"/>
        <n v="47098"/>
        <n v="52889"/>
        <n v="4048"/>
        <n v="45346"/>
        <n v="25636"/>
        <n v="27076"/>
        <n v="54639"/>
        <n v="42175"/>
        <n v="45407"/>
        <n v="14973"/>
        <n v="36335"/>
        <n v="44210"/>
        <n v="4491"/>
        <n v="21805"/>
        <n v="20276"/>
        <n v="20277"/>
        <n v="44287"/>
        <n v="44484"/>
        <n v="45275"/>
        <n v="34067"/>
        <n v="44136"/>
        <n v="46266"/>
        <n v="27140"/>
        <n v="10699"/>
        <n v="51183"/>
        <n v="812"/>
        <n v="30828"/>
        <n v="10061"/>
        <n v="46484"/>
        <n v="46824"/>
        <n v="20107"/>
        <n v="45923"/>
        <n v="15819"/>
        <n v="776"/>
        <n v="6817"/>
        <n v="47148"/>
        <n v="41007"/>
        <n v="35406"/>
        <n v="24529"/>
        <n v="46684"/>
        <n v="45170"/>
        <n v="44310"/>
        <n v="42835"/>
        <n v="45134"/>
        <n v="49008"/>
        <n v="10243"/>
        <n v="41917"/>
        <n v="43259"/>
        <n v="45045"/>
        <n v="45656"/>
        <n v="55783"/>
        <n v="40157"/>
        <n v="33312"/>
        <n v="50169"/>
        <n v="50546"/>
        <n v="2752"/>
        <n v="14856"/>
        <n v="39395"/>
        <n v="44788"/>
        <n v="43289"/>
        <n v="12408"/>
        <n v="3952"/>
        <n v="40290"/>
        <n v="45565"/>
        <n v="44155"/>
        <n v="44817"/>
        <n v="30678"/>
        <n v="3470"/>
        <n v="44749"/>
        <n v="46639"/>
        <n v="37715"/>
        <n v="48056"/>
        <n v="44204"/>
        <n v="19132"/>
        <n v="48081"/>
        <n v="50298"/>
        <n v="36684"/>
        <n v="16572"/>
        <n v="28318"/>
        <n v="30779"/>
        <n v="8367"/>
        <n v="19696"/>
        <n v="24434"/>
        <n v="47779"/>
        <n v="36808"/>
        <n v="2186"/>
        <n v="7153"/>
        <n v="40122"/>
        <n v="24641"/>
        <n v="11236"/>
        <n v="41004"/>
        <n v="41010"/>
        <n v="16115"/>
        <n v="876"/>
        <n v="22878"/>
        <n v="41709"/>
        <n v="21511"/>
        <n v="32100"/>
        <n v="38414"/>
        <n v="41948"/>
        <n v="45588"/>
        <n v="28368"/>
        <n v="43277"/>
        <n v="48063"/>
        <n v="37161"/>
        <n v="1456"/>
        <n v="35022"/>
        <n v="44311"/>
        <n v="50318"/>
        <n v="22907"/>
        <n v="41271"/>
        <n v="42830"/>
        <n v="14926"/>
        <n v="14928"/>
        <n v="8850"/>
        <n v="46677"/>
        <n v="52466"/>
        <n v="54040"/>
        <n v="7913"/>
        <n v="55346"/>
        <n v="53695"/>
        <n v="3867"/>
        <n v="45509"/>
        <n v="51194"/>
        <n v="48117"/>
        <n v="30465"/>
        <n v="44139"/>
        <n v="3222"/>
        <n v="46690"/>
        <n v="44981"/>
        <n v="11779"/>
        <n v="36813"/>
        <n v="8654"/>
        <n v="46963"/>
        <n v="3315"/>
        <n v="49699"/>
        <n v="42789"/>
        <n v="47128"/>
        <n v="810"/>
        <n v="46511"/>
        <n v="40255"/>
        <n v="46495"/>
        <n v="49951"/>
        <n v="54640"/>
        <n v="44288"/>
        <n v="5936"/>
        <n v="6036"/>
        <n v="51556"/>
        <n v="41219"/>
        <n v="3318"/>
        <n v="5714"/>
        <n v="22930"/>
        <n v="4443"/>
        <n v="28508"/>
        <n v="24634"/>
        <n v="42807"/>
        <n v="51185"/>
        <n v="36124"/>
        <n v="47129"/>
        <n v="32194"/>
        <n v="46689"/>
        <n v="40162"/>
        <n v="13455"/>
        <n v="46470"/>
        <n v="47792"/>
        <n v="49327"/>
        <n v="47842"/>
        <n v="28723"/>
        <n v="10443"/>
        <n v="57444"/>
      </sharedItems>
    </cacheField>
    <cacheField name="PortFirm_ID" numFmtId="0">
      <sharedItems containsSemiMixedTypes="0" containsString="0" containsNumber="1" containsInteger="1" minValue="25963" maxValue="216986"/>
    </cacheField>
    <cacheField name="Firm" numFmtId="0">
      <sharedItems/>
    </cacheField>
    <cacheField name="Website" numFmtId="0">
      <sharedItems containsBlank="1"/>
    </cacheField>
    <cacheField name="Investment Date" numFmtId="14">
      <sharedItems containsSemiMixedTypes="0" containsNonDate="0" containsDate="1" containsString="0" minDate="2001-06-01T00:00:00" maxDate="2016-03-17T00:00:00"/>
    </cacheField>
    <cacheField name="Investment year" numFmtId="0">
      <sharedItems containsSemiMixedTypes="0" containsString="0" containsNumber="1" containsInteger="1" minValue="2001" maxValue="2016" count="15">
        <n v="2013"/>
        <n v="2008"/>
        <n v="2006"/>
        <n v="2010"/>
        <n v="2012"/>
        <n v="2014"/>
        <n v="2009"/>
        <n v="2016"/>
        <n v="2004"/>
        <n v="2011"/>
        <n v="2005"/>
        <n v="2003"/>
        <n v="2001"/>
        <n v="2002"/>
        <n v="2015"/>
      </sharedItems>
    </cacheField>
    <cacheField name="Investment Type" numFmtId="0">
      <sharedItems count="7">
        <s v="Public To Private"/>
        <s v="Growth Capital"/>
        <s v="Buyout"/>
        <s v="Recapitalisation"/>
        <s v="PIPE"/>
        <s v="Merger"/>
        <s v="Restructuring"/>
      </sharedItems>
    </cacheField>
    <cacheField name="Deal Size (mn)" numFmtId="0">
      <sharedItems containsBlank="1"/>
    </cacheField>
    <cacheField name="Deal Size (USD mn)" numFmtId="0">
      <sharedItems containsString="0" containsBlank="1" containsNumber="1" minValue="0.13" maxValue="3700" count="297">
        <n v="370"/>
        <m/>
        <n v="88.88"/>
        <n v="12"/>
        <n v="5.2"/>
        <n v="15.6"/>
        <n v="124"/>
        <n v="48.2"/>
        <n v="18.21"/>
        <n v="5.7"/>
        <n v="17.899999999999999"/>
        <n v="10.45"/>
        <n v="4.71"/>
        <n v="402"/>
        <n v="150"/>
        <n v="5.17"/>
        <n v="50.44"/>
        <n v="20.02"/>
        <n v="25.49"/>
        <n v="13.23"/>
        <n v="20.73"/>
        <n v="200"/>
        <n v="20.78"/>
        <n v="0.81"/>
        <n v="2.84"/>
        <n v="9.26"/>
        <n v="4.22"/>
        <n v="1.63"/>
        <n v="3.05"/>
        <n v="4.59"/>
        <n v="54.92"/>
        <n v="30.97"/>
        <n v="70"/>
        <n v="62.04"/>
        <n v="9.99"/>
        <n v="1.47"/>
        <n v="20"/>
        <n v="11"/>
        <n v="9.0399999999999991"/>
        <n v="16.48"/>
        <n v="1.18"/>
        <n v="4"/>
        <n v="50.26"/>
        <n v="423.77"/>
        <n v="177.25"/>
        <n v="10.01"/>
        <n v="8"/>
        <n v="2.95"/>
        <n v="38.17"/>
        <n v="40"/>
        <n v="191"/>
        <n v="100"/>
        <n v="85"/>
        <n v="375.27"/>
        <n v="362.83"/>
        <n v="26"/>
        <n v="17"/>
        <n v="7.5"/>
        <n v="1.1000000000000001"/>
        <n v="2364.09"/>
        <n v="190"/>
        <n v="1000"/>
        <n v="14"/>
        <n v="730"/>
        <n v="23"/>
        <n v="5.37"/>
        <n v="690"/>
        <n v="202"/>
        <n v="245.13"/>
        <n v="600"/>
        <n v="932"/>
        <n v="18"/>
        <n v="110"/>
        <n v="410"/>
        <n v="25"/>
        <n v="110.4"/>
        <n v="4.55"/>
        <n v="90"/>
        <n v="11.23"/>
        <n v="140"/>
        <n v="35.840000000000003"/>
        <n v="1.27"/>
        <n v="65"/>
        <n v="13.62"/>
        <n v="14.63"/>
        <n v="3.02"/>
        <n v="270"/>
        <n v="150.59"/>
        <n v="900"/>
        <n v="11.69"/>
        <n v="12.87"/>
        <n v="5.26"/>
        <n v="68.599999999999994"/>
        <n v="47.2"/>
        <n v="3.8"/>
        <n v="6"/>
        <n v="127"/>
        <n v="28"/>
        <n v="160"/>
        <n v="49.22"/>
        <n v="6.15"/>
        <n v="54.76"/>
        <n v="3700"/>
        <n v="12.48"/>
        <n v="0.13"/>
        <n v="58.6"/>
        <n v="838.92"/>
        <n v="260"/>
        <n v="75"/>
        <n v="334"/>
        <n v="3000"/>
        <n v="5.85"/>
        <n v="250"/>
        <n v="418"/>
        <n v="122.5"/>
        <n v="180"/>
        <n v="73"/>
        <n v="3.03"/>
        <n v="12.15"/>
        <n v="7.39"/>
        <n v="7.6"/>
        <n v="21.87"/>
        <n v="4.4800000000000004"/>
        <n v="12.69"/>
        <n v="8.7799999999999994"/>
        <n v="1.46"/>
        <n v="6.38"/>
        <n v="0.76"/>
        <n v="49.98"/>
        <n v="87.9"/>
        <n v="194"/>
        <n v="14.29"/>
        <n v="8.77"/>
        <n v="299.75"/>
        <n v="3"/>
        <n v="12.22"/>
        <n v="53"/>
        <n v="3.61"/>
        <n v="41.11"/>
        <n v="34.72"/>
        <n v="500"/>
        <n v="13.71"/>
        <n v="2.74"/>
        <n v="13.87"/>
        <n v="12.86"/>
        <n v="50"/>
        <n v="3.26"/>
        <n v="656.85"/>
        <n v="23.5"/>
        <n v="2.4"/>
        <n v="135"/>
        <n v="39.450000000000003"/>
        <n v="275"/>
        <n v="26.2"/>
        <n v="33.19"/>
        <n v="7.49"/>
        <n v="112.03"/>
        <n v="80"/>
        <n v="2607.6799999999998"/>
        <n v="1.97"/>
        <n v="17.71"/>
        <n v="35.07"/>
        <n v="28.86"/>
        <n v="62.2"/>
        <n v="26.85"/>
        <n v="9.69"/>
        <n v="5.31"/>
        <n v="3.83"/>
        <n v="87"/>
        <n v="56.77"/>
        <n v="53.35"/>
        <n v="3.81"/>
        <n v="5.38"/>
        <n v="95.45"/>
        <n v="14.6"/>
        <n v="14.9"/>
        <n v="84.1"/>
        <n v="15"/>
        <n v="3.66"/>
        <n v="30"/>
        <n v="62.55"/>
        <n v="95"/>
        <n v="1300"/>
        <n v="6.5"/>
        <n v="26.3"/>
        <n v="40.049999999999997"/>
        <n v="20.64"/>
        <n v="83.01"/>
        <n v="15.45"/>
        <n v="350"/>
        <n v="45"/>
        <n v="10.99"/>
        <n v="502.59"/>
        <n v="8.11"/>
        <n v="328.7"/>
        <n v="58.06"/>
        <n v="6.37"/>
        <n v="195"/>
        <n v="36.299999999999997"/>
        <n v="14.92"/>
        <n v="9.59"/>
        <n v="4.8499999999999996"/>
        <n v="68"/>
        <n v="31.8"/>
        <n v="105.8"/>
        <n v="78"/>
        <n v="38.200000000000003"/>
        <n v="4.47"/>
        <n v="18.100000000000001"/>
        <n v="1500"/>
        <n v="338.28"/>
        <n v="12.89"/>
        <n v="71.900000000000006"/>
        <n v="625"/>
        <n v="70.19"/>
        <n v="688"/>
        <n v="263.24"/>
        <n v="10.98"/>
        <n v="19.100000000000001"/>
        <n v="1296.72"/>
        <n v="34"/>
        <n v="102.75"/>
        <n v="15.2"/>
        <n v="10.83"/>
        <n v="28.73"/>
        <n v="4.8"/>
        <n v="243.84"/>
        <n v="35.15"/>
        <n v="35.54"/>
        <n v="8.92"/>
        <n v="3.5"/>
        <n v="54.51"/>
        <n v="62.67"/>
        <n v="8.56"/>
        <n v="155"/>
        <n v="6.07"/>
        <n v="2.29"/>
        <n v="112.65"/>
        <n v="252"/>
        <n v="5.83"/>
        <n v="14.02"/>
        <n v="317.35000000000002"/>
        <n v="79.63"/>
        <n v="22.78"/>
        <n v="74.900000000000006"/>
        <n v="1.91"/>
        <n v="1.56"/>
        <n v="400"/>
        <n v="300"/>
        <n v="42"/>
        <n v="34.57"/>
        <n v="32.200000000000003"/>
        <n v="164.51"/>
        <n v="4.74"/>
        <n v="654.89"/>
        <n v="3.3"/>
        <n v="7.9"/>
        <n v="968"/>
        <n v="31.12"/>
        <n v="805.12"/>
        <n v="2.92"/>
        <n v="2.63"/>
        <n v="2.3199999999999998"/>
        <n v="450"/>
        <n v="11.84"/>
        <n v="29.99"/>
        <n v="9.41"/>
        <n v="65.5"/>
        <n v="11.1"/>
        <n v="49"/>
        <n v="5"/>
        <n v="3.08"/>
        <n v="15.74"/>
        <n v="38.57"/>
        <n v="48"/>
        <n v="11.43"/>
        <n v="21.54"/>
        <n v="3.31"/>
        <n v="213"/>
        <n v="3300"/>
        <n v="20.34"/>
        <n v="23.49"/>
        <n v="52"/>
        <n v="7.21"/>
        <n v="20.9"/>
        <n v="5.62"/>
        <n v="3.94"/>
        <n v="10"/>
        <n v="131.85"/>
        <n v="17.02"/>
        <n v="7.05"/>
        <n v="11.82"/>
        <n v="10.4"/>
        <n v="43.48"/>
        <n v="5.86"/>
        <n v="32"/>
        <n v="35"/>
      </sharedItems>
    </cacheField>
    <cacheField name="Deal Size (EUR mn)" numFmtId="0">
      <sharedItems containsString="0" containsBlank="1" containsNumber="1" minValue="0.1" maxValue="2963.73" count="344">
        <n v="276.45999999999998"/>
        <m/>
        <n v="56.24"/>
        <n v="9.4600000000000009"/>
        <n v="3.85"/>
        <n v="12.56"/>
        <n v="95.53"/>
        <n v="37.86"/>
        <n v="14.48"/>
        <n v="4.08"/>
        <n v="13.5"/>
        <n v="8.5299999999999994"/>
        <n v="3.74"/>
        <n v="314.58"/>
        <n v="133.11000000000001"/>
        <n v="119.24"/>
        <n v="3.82"/>
        <n v="32.03"/>
        <n v="14.08"/>
        <n v="18.850000000000001"/>
        <n v="10.65"/>
        <n v="14.19"/>
        <n v="134.36000000000001"/>
        <n v="15.67"/>
        <n v="0.63"/>
        <n v="1.97"/>
        <n v="6.61"/>
        <n v="3.07"/>
        <n v="1.22"/>
        <n v="2.5299999999999998"/>
        <n v="3.37"/>
        <n v="38.53"/>
        <n v="21.25"/>
        <n v="54.78"/>
        <n v="48.34"/>
        <n v="7.47"/>
        <n v="0.99"/>
        <n v="16.48"/>
        <n v="9.06"/>
        <n v="6.58"/>
        <n v="12.32"/>
        <n v="0.88"/>
        <n v="12.7"/>
        <n v="2.96"/>
        <n v="3.42"/>
        <n v="34.81"/>
        <n v="302.44"/>
        <n v="163.16"/>
        <n v="138.11000000000001"/>
        <n v="7.8"/>
        <n v="5.61"/>
        <n v="2.34"/>
        <n v="31.44"/>
        <n v="28.36"/>
        <n v="151.83000000000001"/>
        <n v="63.5"/>
        <n v="58.21"/>
        <n v="293.66000000000003"/>
        <n v="278.69"/>
        <n v="22.6"/>
        <n v="11.93"/>
        <n v="6.33"/>
        <n v="1.3"/>
        <n v="1746.59"/>
        <n v="139"/>
        <n v="754.1"/>
        <n v="11.03"/>
        <n v="487.13"/>
        <n v="26.32"/>
        <n v="18.95"/>
        <n v="4.37"/>
        <n v="612.1"/>
        <n v="128.27000000000001"/>
        <n v="224.68"/>
        <n v="73.88"/>
        <n v="443.79"/>
        <n v="734.61"/>
        <n v="12.78"/>
        <n v="82.21"/>
        <n v="346.22"/>
        <n v="17.579999999999998"/>
        <n v="105.49"/>
        <n v="80.77"/>
        <n v="3.35"/>
        <n v="57.15"/>
        <n v="8.19"/>
        <n v="71.02"/>
        <n v="105.22"/>
        <n v="24.82"/>
        <n v="0.91"/>
        <n v="53.55"/>
        <n v="8.65"/>
        <n v="9.83"/>
        <n v="2.4300000000000002"/>
        <n v="199.48"/>
        <n v="104.21"/>
        <n v="632.96"/>
        <n v="8.1999999999999993"/>
        <n v="8.83"/>
        <n v="3.93"/>
        <n v="48.25"/>
        <n v="443.64"/>
        <n v="34.909999999999997"/>
        <n v="3.1"/>
        <n v="4.1100000000000003"/>
        <n v="104.62"/>
        <n v="15.47"/>
        <n v="19.690000000000001"/>
        <n v="4.3"/>
        <n v="107.49"/>
        <n v="33.06"/>
        <n v="4.95"/>
        <n v="41.3"/>
        <n v="2853.81"/>
        <n v="0.1"/>
        <n v="44.04"/>
        <n v="63.3"/>
        <n v="74.73"/>
        <n v="590"/>
        <n v="165.1"/>
        <n v="54.68"/>
        <n v="229.19"/>
        <n v="2157.3000000000002"/>
        <n v="3.71"/>
        <n v="177.03"/>
        <n v="298.33"/>
        <n v="103.45"/>
        <n v="31.53"/>
        <n v="16.53"/>
        <n v="120.11"/>
        <n v="46.36"/>
        <n v="2.2400000000000002"/>
        <n v="9.57"/>
        <n v="5.75"/>
        <n v="5.55"/>
        <n v="15.53"/>
        <n v="3.32"/>
        <n v="9.67"/>
        <n v="6.22"/>
        <n v="1.18"/>
        <n v="4.97"/>
        <n v="0.6"/>
        <n v="38.549999999999997"/>
        <n v="58.66"/>
        <n v="136.58000000000001"/>
        <n v="9.07"/>
        <n v="7.74"/>
        <n v="6.27"/>
        <n v="228.02"/>
        <n v="2.2200000000000002"/>
        <n v="8.4600000000000009"/>
        <n v="41.47"/>
        <n v="2.7"/>
        <n v="26.11"/>
        <n v="27.95"/>
        <n v="407.9"/>
        <n v="9.15"/>
        <n v="1.88"/>
        <n v="9.61"/>
        <n v="8.1199999999999992"/>
        <n v="39.409999999999997"/>
        <n v="2.59"/>
        <n v="47.94"/>
        <n v="499.67"/>
        <n v="17.809999999999999"/>
        <n v="1.79"/>
        <n v="90.69"/>
        <n v="27.3"/>
        <n v="191.73"/>
        <n v="19.38"/>
        <n v="50.86"/>
        <n v="26.38"/>
        <n v="5.38"/>
        <n v="71.14"/>
        <n v="56.65"/>
        <n v="57.62"/>
        <n v="2148.1799999999998"/>
        <n v="1.44"/>
        <n v="13.96"/>
        <n v="25.1"/>
        <n v="21.34"/>
        <n v="47.13"/>
        <n v="20.69"/>
        <n v="7.55"/>
        <n v="29.91"/>
        <n v="4.22"/>
        <n v="2.98"/>
        <n v="55.25"/>
        <n v="45.13"/>
        <n v="41.02"/>
        <n v="3"/>
        <n v="3.97"/>
        <n v="69.98"/>
        <n v="11.36"/>
        <n v="11.02"/>
        <n v="61.66"/>
        <n v="10.96"/>
        <n v="21.1"/>
        <n v="37.39"/>
        <n v="75.52"/>
        <n v="1017.29"/>
        <n v="5.01"/>
        <n v="14.07"/>
        <n v="18.77"/>
        <n v="28.17"/>
        <n v="16.41"/>
        <n v="61.4"/>
        <n v="10.31"/>
        <n v="56.81"/>
        <n v="289.3"/>
        <n v="28.58"/>
        <n v="8.67"/>
        <n v="459.22"/>
        <n v="5.79"/>
        <n v="258.16000000000003"/>
        <n v="112.1"/>
        <n v="45.6"/>
        <n v="4.51"/>
        <n v="50.62"/>
        <n v="123.38"/>
        <n v="29.54"/>
        <n v="35.78"/>
        <n v="13.28"/>
        <n v="11.62"/>
        <n v="7.39"/>
        <n v="3.59"/>
        <n v="46.57"/>
        <n v="6.11"/>
        <n v="25.28"/>
        <n v="71.08"/>
        <n v="72.72"/>
        <n v="61.04"/>
        <n v="26.45"/>
        <n v="3.39"/>
        <n v="13.72"/>
        <n v="1187.8499999999999"/>
        <n v="240.24"/>
        <n v="250.57"/>
        <n v="27.39"/>
        <n v="10.039999999999999"/>
        <n v="54.22"/>
        <n v="461.75"/>
        <n v="8.4700000000000006"/>
        <n v="44.57"/>
        <n v="46.16"/>
        <n v="529"/>
        <n v="185.13"/>
        <n v="7.33"/>
        <n v="140.66"/>
        <n v="9.5299999999999994"/>
        <n v="972.28"/>
        <n v="23.7"/>
        <n v="72.849999999999994"/>
        <n v="10.88"/>
        <n v="7.94"/>
        <n v="22.56"/>
        <n v="3.29"/>
        <n v="180.15"/>
        <n v="23.45"/>
        <n v="25.44"/>
        <n v="6.98"/>
        <n v="2.63"/>
        <n v="38"/>
        <n v="44.07"/>
        <n v="6.17"/>
        <n v="127.27"/>
        <n v="4.7"/>
        <n v="3.03"/>
        <n v="1.59"/>
        <n v="84.23"/>
        <n v="198.63"/>
        <n v="3.7"/>
        <n v="12.44"/>
        <n v="10.199999999999999"/>
        <n v="28.41"/>
        <n v="222.62"/>
        <n v="63.29"/>
        <n v="16.309999999999999"/>
        <n v="53.95"/>
        <n v="1.48"/>
        <n v="1.1000000000000001"/>
        <n v="353.36"/>
        <n v="216.09"/>
        <n v="32.729999999999997"/>
        <n v="23.07"/>
        <n v="25.15"/>
        <n v="29.58"/>
        <n v="75.41"/>
        <n v="112.65"/>
        <n v="61.69"/>
        <n v="3.5"/>
        <n v="484.38"/>
        <n v="2.71"/>
        <n v="6.49"/>
        <n v="797.43"/>
        <n v="55.32"/>
        <n v="23.59"/>
        <n v="618.41999999999996"/>
        <n v="35.200000000000003"/>
        <n v="146.32"/>
        <n v="2.0699999999999998"/>
        <n v="228.69"/>
        <n v="1.87"/>
        <n v="1.63"/>
        <n v="9.92"/>
        <n v="316.48"/>
        <n v="2.44"/>
        <n v="8.1300000000000008"/>
        <n v="22.17"/>
        <n v="50.46"/>
        <n v="8.56"/>
        <n v="43.04"/>
        <n v="14.93"/>
        <n v="2.76"/>
        <n v="188.32"/>
        <n v="11.45"/>
        <n v="29.09"/>
        <n v="33.47"/>
        <n v="10.64"/>
        <n v="8.7799999999999994"/>
        <n v="15.01"/>
        <n v="195.63"/>
        <n v="81.33"/>
        <n v="2.5"/>
        <n v="149.41999999999999"/>
        <n v="2963.73"/>
        <n v="16.52"/>
        <n v="33.020000000000003"/>
        <n v="5.62"/>
        <n v="13.27"/>
        <n v="4.24"/>
        <n v="2.2599999999999998"/>
        <n v="59.82"/>
        <n v="7.28"/>
        <n v="90.48"/>
        <n v="41.19"/>
        <n v="37.270000000000003"/>
        <n v="34.630000000000003"/>
        <n v="5.34"/>
        <n v="8.75"/>
        <n v="29.01"/>
        <n v="3.91"/>
        <n v="29.88"/>
        <n v="28.83"/>
      </sharedItems>
    </cacheField>
    <cacheField name="Investors (Entry)" numFmtId="0">
      <sharedItems count="241">
        <s v="CITIC Private Equity Funds Management"/>
        <s v="Phillimore"/>
        <s v="Baring Private Equity Asia, Chengwei Capital"/>
        <s v="Baring Private Equity Asia"/>
        <s v="China New Enterprise Investment"/>
        <s v="Daiwa Quantum Capital, InveStar Capital, Smac Partners, Softbank Capital"/>
        <s v="Silver Lake"/>
        <s v="Morgan Stanley Private Equity Asia"/>
        <s v="Ping An Caizhi Investment Management, Principle Capital"/>
        <s v="CDH Investments, Everbright Private Equity"/>
        <s v="China Galaxy Investment Management, Yuexiu Industrial Investment Funds Management"/>
        <s v="Haitong-Fortis Private Equity Fund Management"/>
        <s v="Ashmore Investment Management, Clearwater Capital Partners, Spinnaker Capital"/>
        <s v="Bain Capital"/>
        <s v="Cyprium Partners"/>
        <s v="Orchid Asia Group"/>
        <s v="Carlyle Group"/>
        <s v="IMI Fondi Chiusi, Rothschild Proprietary Investments "/>
        <s v="Crescent Point Group"/>
        <s v="New Horizon Capital"/>
        <s v="Principle Capital"/>
        <s v="3i, CDH Investments"/>
        <s v="Fortune United Partners, Legend Capital"/>
        <s v="Goldstone Investment"/>
        <s v="Affinity Equity Partners, Unitas Capital"/>
        <s v="Goldstone Investment, Sequoia Capital"/>
        <s v="Eastern Link Capital"/>
        <s v="Beijing Huijin Lifang, Goldstone Investment"/>
        <s v="JD Capital"/>
        <s v="Reiter Capital"/>
        <s v="CDH Investments, Morgan Stanley Private Equity Asia"/>
        <s v="China Soft Capital, Cowin Capital, Envision Capital, SBI &amp; TH Venture Capital"/>
        <s v="Navis Capital Partners"/>
        <s v="Divine Capital, Industrial Innovation Capital Management"/>
        <s v="Prax Capital"/>
        <s v="IDG Capital"/>
        <s v="HPEF Capital Partners"/>
        <s v="Baird Capital Partners Asia"/>
        <s v="CITIC Private Equity Funds Management, Goldstone Investment"/>
        <s v="CMIA Capital Partners"/>
        <s v="Green Pine Capital Partners"/>
        <s v="Citi Venture Capital International"/>
        <s v="Cathay Capital Group"/>
        <s v="Tiantu Capital"/>
        <s v="Costone Venture Capital, Fortune Venture Capital, Raystone Capital"/>
        <s v="Centurion Investment Management"/>
        <s v="Haitong Innovation Capital Management"/>
        <s v="AIF Capital"/>
        <s v="SEAVI Advent"/>
        <s v="New Alliance Capital"/>
        <s v="CDH Investments"/>
        <s v="Bohai Industrial Investment Fund Management, CDH Investments, China Huarong Asset Management, China Science &amp; Merchants Capital Management, Huarong Rongde Asset Management"/>
        <s v="Warburg Pincus"/>
        <s v="Legend Capital"/>
        <s v="CITIC Capital, Standard Chartered Bank, UBS"/>
        <s v="Essex Woodlands"/>
        <s v="China Renaissance Capital Investment"/>
        <s v="IFC Asset Management Company, Morgan Stanley Private Equity Asia"/>
        <s v="Carlyle Group, Partners Group"/>
        <s v="TPG, Xinjiang Guanghui Industry Investment (Group) Co."/>
        <s v="Beijing Grains Valley Venture Capital, DT Capital Partners, EBI Capital, Future Value Capital, Haitong Kaiyuan Investment, Jiangsu Winfast Investment Holding Group, NewMargin Ventures, Zheshang Venture Capital"/>
        <s v="KKR"/>
        <s v="Actis, JAFCO Investment (Asia Pacific), Standard Chartered Private Equity"/>
        <s v="Templeton Asset Management"/>
        <s v="Govtor Capital, SND Ventures Group"/>
        <s v="China International Capital Corporation, China Life Insurance Company, China National Cereals, Oils &amp; Foodstuffs Import and Export Corp, CITIC Securities, Fosun International, Goldman Sachs, Khazanah Nasional Berhad, Warburg Pincus"/>
        <s v="NewQuest Capital Partners"/>
        <s v="GIC, KKR, OCBC Bank, TPG"/>
        <s v="CCB International Asset Management"/>
        <s v="Bank of East Asia, China Investment Corporation, China Life Insurance Company, Value Partners Group, WL Ross &amp; Co"/>
        <s v="CDH Investments, CGU CDC China Capital Partners, Morgan Stanley Private Equity Asia"/>
        <s v="CMIA Capital Partners, GIC, Olympus Capital Asia"/>
        <s v="Hubei Changjiang Capital Investment Fund Management, Orient Hongtai"/>
        <s v="CDH Investments, KKR"/>
        <s v="PAG Asia Capital"/>
        <s v="Blackstone Group"/>
        <s v="MBK Partners"/>
        <s v="Everbright Private Equity, KKR, Sequoia Capital"/>
        <s v="CDH Investments, IFC Asset Management Company, Morgan Stanley Private Equity Asia"/>
        <s v="Baring Private Equity Asia, Goldman Sachs Merchant Banking Division"/>
        <s v="Sky Mountain Capital Management"/>
        <s v="Olympus Capital Asia"/>
        <s v="CDH Investments, China Modern Dairy Holdings Ltd., KKR"/>
        <s v="Hony Capital"/>
        <s v="BGCapital, ChinaEquity Group"/>
        <s v="Ping An Ventures"/>
        <s v="CDH Investments, Tiantu Capital"/>
        <s v="Littlejohn &amp; Co."/>
        <s v="Baring Private Equity Asia, Boyu Capital, Hopu Investment Management, KKR"/>
        <s v="Richland Equities"/>
        <s v="TPG"/>
        <s v="GE Capital Equity, SAC Private Capital Group"/>
        <s v="HSBC Principal Investments"/>
        <s v="CVC Capital Partners"/>
        <s v="Beyond Fund Equity Investment, Boxin Capital, Dalian High-Tech Industrial Zone"/>
        <s v="Chengda Yanhai Industry Fund Management"/>
        <s v="CID Group, Lehman Brothers, Whitesun Equity Partners"/>
        <s v="Blackstone Group, Capital International, Warburg Pincus"/>
        <s v="Baring Private Equity Asia, IFC Asset Management Company"/>
        <s v="Cowin Capital"/>
        <s v="Intel Capital"/>
        <s v="Adamas Finance Asia"/>
        <s v="OWW Capital Partners"/>
        <s v="China International Capital Corporation Private Equity, GIC, KKR"/>
        <s v="Changbaishan Capital, Goldstone Investment, Yadong Investment Management"/>
        <s v="Boxin Capital, Guoyuan DI, Prime Mont Capital"/>
        <s v="Carlyle Group, China Everbright International, CITIC Capital, Fosun International, FountainVest Partners"/>
        <s v="Lombard Investments"/>
        <s v="CCB International Asset Management, Legend Capital, Sequoia Capital"/>
        <s v="ARC Capital Partners"/>
        <s v="3i"/>
        <s v="EQT"/>
        <s v="Permira"/>
        <s v="CDH Investments, DB Private Equity, Milestone Capital Management, Trustbridge Partners"/>
        <s v="Carlyle Group, YF Capital"/>
        <s v="Goldman Sachs Merchant Banking Division"/>
        <s v="Baring Private Equity Asia, CDH Investments, Hony Capital"/>
        <s v="Shanghai International Asset Management"/>
        <s v="Apax Partners"/>
        <s v="Grand Yangtze Capital"/>
        <s v="CITIC Capital"/>
        <s v="China Science &amp; Merchants Capital Management, Zhejiang Silicon Paradise Asset Management Group"/>
        <s v="BOC Yuecai Private Equity"/>
        <s v="China Science &amp; Merchants Capital Management, Guangdong Zhanjiang Reclamation Group, Guangdong Zhongyuan Qinggong, Guangzhou Long-term Investment Asset Management"/>
        <s v="Carlyle Group, Fosun International"/>
        <s v="Guosen Securities (HK) Asset Management"/>
        <s v="China Merchants Technology Holdings"/>
        <s v="BOCI Private Equity, Golden Future, GP Capital, Ningbo Borun Venture Capital"/>
        <s v="ORIX Corporation"/>
        <s v="CMIA Capital Partners, Zana Capital"/>
        <s v="Ping An Caizhi Investment Management"/>
        <s v="Citi Venture Capital International, Good Energies Inc., Hony Capital, Legend Capital"/>
        <s v="Ailikesi Investment, Hengrui Venture Capital, Shenzhen Capital Group"/>
        <s v="Trustbridge Partners"/>
        <s v="Kunlun Fund"/>
        <s v="AID Partners"/>
        <s v="ARC Capital Partners, PAG Asia Capital"/>
        <s v="Carlyle Group, iD TechVentures, Riverstone Holdings"/>
        <s v="Tembusu Partners"/>
        <s v="Arcapita Investment Management"/>
        <s v="Bank of China Group Investment, China Chengtong Holdings Group Ltd, CSR Corp, GE Capital, Equity, Standard Chartered Private Equity, State Grid Corporation of China, Temasek Holdings, WL Ross &amp; Co"/>
        <s v="China BaoAn Group, China Venture Capital, Hubei Provincial High Technology Industry Investment, Shenzhen Capital Group, Wuhan Technology Venture Capital"/>
        <s v="Hubei Provincial High Technology Industry Investment"/>
        <s v="SAIF Partners"/>
        <s v="China Media Capital, FountainVest Partners"/>
        <s v="Goldman Sachs, Goldman Sachs Merchant Banking Division"/>
        <s v="Actis"/>
        <s v="The Jordan Company"/>
        <s v="Harvest Capital"/>
        <s v="Shanghai Real Power Capital"/>
        <s v="DHR Investment, Goldstone Investment"/>
        <s v="China Science &amp; Merchants Capital Management, GF Xinde Investment Management, Principle Capital"/>
        <s v="ABC Capital"/>
        <s v="China Science &amp; Merchants Capital Management, Fortune Venture Capital, Shenzhen Hetai Growth Venture Capital"/>
        <s v="China International Capital Corporation Private Equity"/>
        <s v="Stone Capital"/>
        <s v="Hony Capital, Legend Capital"/>
        <s v="SBI Ven Capital"/>
        <s v="Capital Today"/>
        <s v="General Atlantic, TPG"/>
        <s v="China Bridge Capital"/>
        <s v="3i, Prax Capital"/>
        <s v="Ardian, CDH Investments, CITIC Private Equity Funds Management, New Horizon Capital"/>
        <s v="Huarong Yufu Capital"/>
        <s v="Sequoia Capital"/>
        <s v="CDH Investments, New Horizon Capital"/>
        <s v="IFC Asset Management Company"/>
        <s v="CDH Investments, CITIC Capital"/>
        <s v="Fosun Capital"/>
        <s v="Ascendent Capital Partners"/>
        <s v="Hony Capital, Standard Chartered Private Equity, Temasek Holdings"/>
        <s v="Primus Financial Holdings"/>
        <s v="STIC Investments"/>
        <s v="ARC Capital Partners, Wumart Stores Inc., YinChuan XinHua Department Store Co. Ltd."/>
        <s v="China National Cereals, Oils &amp; Foodstuffs Import and Export Corp, Hopu Investment Management, IFC Asset Management Company, Noble Group, Standard Chartered Private Equity, Temasek Holdings"/>
        <s v="Baring Private Equity Asia, Partners Group"/>
        <s v="IK Investment Partners"/>
        <s v="CDIB Capital, Lehman Brothers"/>
        <s v="Blackstone Group, GGV Capital"/>
        <s v="United Capital Partners"/>
        <s v="BOCGI Zheshang Investment Fund Management, Goldstone Investment"/>
        <s v="Actis, Warburg Pincus"/>
        <s v="Actis, Carlyle Group, Sequoia Capital"/>
        <s v="Bank of America Merrill Lynch, FAT Capital Management, H&amp;Q Asia Pacific, NewQuest Capital Partners"/>
        <s v="Cowin Capital, Goldstone Investment"/>
        <s v="TR Capital"/>
        <s v="Affinity Equity Partners"/>
        <s v="Nature Elements Capital"/>
        <s v="Excelsior Capital Asia"/>
        <s v="China Merchants Technology Holdings, CITIC Capital, Jade Capital, Oriza Holdings"/>
        <s v="Standard Chartered Private Equity"/>
        <s v="Batach-Sophia Investment Management, Haitong Kaiyuan Investment, Hony Capital, Legend Capital, Siguler Guff, Suzhou Jingfeng Venture Investment, Yiwen Innovation Capital"/>
        <s v="TPG, TPG Biotech"/>
        <s v="BOCI Private Equity, New Horizon Capital"/>
        <s v="CDH Investments, Dazhong Capital, Eastern Bell Venture Capital, Industrial Innovation Capital Management"/>
        <s v="CCB International Asset Management, Fosun International, Haitong-Fortis Private Equity Fund Management, Tonglian Venture Capital"/>
        <s v="Asiabiz Capital"/>
        <s v="Sharewin Fund"/>
        <s v="Futian Investment, Shenzhen Capital Group"/>
        <s v="China Soft Capital"/>
        <s v="CAS Investment Management, Goldstone Investment"/>
        <s v="Lunar Capital Management, Merrill Lynch &amp; Co."/>
        <s v="China Pharma, Morgan Stanley Private Equity Asia"/>
        <s v="Haitong Innovation Capital Management, Haitong Kaiyuan Investment, Homsun Capital"/>
        <s v="Morgan Stanley Private Equity Asia, Zhongyu Gas Holdings Ltd"/>
        <s v="KBG"/>
        <s v="Carlyle Group, IDG Capital"/>
        <s v="TA Associates"/>
        <s v="Themes Investment Partners"/>
        <s v="Bohai Industrial Investment Fund Management"/>
        <s v="Actis, DragonTech Ventures Management, Goldman Sachs, Prax Capital"/>
        <s v="Haitong Kaiyuan Investment, Shanghai Zhengtong Venture Capital, Tellhow Shengda Investment Management"/>
        <s v="Nomura Securities, TPG"/>
        <s v="Actis, Goldman Sachs, Morgan Stanley"/>
        <s v="JKL Partners, KDB Capital"/>
        <s v="Providence Equity Partners"/>
        <s v="New World China Enterprises Project, Prax Capital"/>
        <s v="Kamino Logistics Group Limited, Solis Capital Partners, WLG, Inc."/>
        <s v="Goldstone Investment, Suzhou Dingrong Capital Investment Management"/>
        <s v="Ant Capital Partners"/>
        <s v="RRJ Capital"/>
        <s v="Mezzanine Capital Unit"/>
        <s v="Capvent"/>
        <s v="Barclays Ventures"/>
        <s v="GP Capital"/>
        <s v="Cathay Capital Group, Vinda Group"/>
        <s v="Spring Capital Asia"/>
        <s v="IK Investment Partners, Reggeborgh Groep"/>
        <s v="JD Capital, Zhejiang Ticapital Management"/>
        <s v="CDH Investments, Goldman Sachs Merchant Banking Division"/>
        <s v="Hopu Investment Management, Minmetals Corporation, Silver Grant International Industries"/>
        <s v="Hony Capital, TPG"/>
        <s v="Ally Bridge Group, Boyu Capital, Hillhouse Capital Management, Ping An Insurance Group, Temasek Holdings"/>
        <s v="AEA Investors"/>
        <s v="Carlyle Group, Principle Capital"/>
        <s v="ShawKwei &amp; Partners"/>
        <s v="Principle Capital, Shenzhen Topvantage Venture Capital"/>
        <s v="Orchid Asia Group, Shenzhen Capital Group"/>
        <s v="E-House (China) Holdings, Vision Knight Capital Partners"/>
        <s v="General Atlantic"/>
        <s v="Enspire Capital, Hony Capital, New Horizon Capital"/>
      </sharedItems>
    </cacheField>
    <cacheField name="Exit Date" numFmtId="14">
      <sharedItems containsSemiMixedTypes="0" containsNonDate="0" containsDate="1" containsString="0" minDate="2007-06-01T00:00:00" maxDate="2017-06-13T00:00:00" count="516">
        <d v="2015-05-26T00:00:00"/>
        <d v="2008-06-01T00:00:00"/>
        <d v="2015-06-23T00:00:00"/>
        <d v="2010-12-13T00:00:00"/>
        <d v="2011-06-01T00:00:00"/>
        <d v="2013-02-05T00:00:00"/>
        <d v="2015-11-23T00:00:00"/>
        <d v="2010-12-23T00:00:00"/>
        <d v="2014-05-31T00:00:00"/>
        <d v="2014-06-01T00:00:00"/>
        <d v="2013-06-11T00:00:00"/>
        <d v="2015-09-29T00:00:00"/>
        <d v="2011-07-07T00:00:00"/>
        <d v="2010-06-25T00:00:00"/>
        <d v="2013-11-19T00:00:00"/>
        <d v="2013-12-26T00:00:00"/>
        <d v="2014-01-22T00:00:00"/>
        <d v="2015-09-02T00:00:00"/>
        <d v="2012-03-29T00:00:00"/>
        <d v="2008-01-08T00:00:00"/>
        <d v="2016-10-24T00:00:00"/>
        <d v="2010-09-30T00:00:00"/>
        <d v="2013-12-10T00:00:00"/>
        <d v="2012-02-01T00:00:00"/>
        <d v="2016-08-18T00:00:00"/>
        <d v="2015-11-25T00:00:00"/>
        <d v="2011-12-14T00:00:00"/>
        <d v="2011-03-01T00:00:00"/>
        <d v="2010-02-23T00:00:00"/>
        <d v="2014-05-13T00:00:00"/>
        <d v="2014-07-08T00:00:00"/>
        <d v="2016-03-17T00:00:00"/>
        <d v="2017-04-26T00:00:00"/>
        <d v="2014-12-29T00:00:00"/>
        <d v="2010-03-31T00:00:00"/>
        <d v="2011-04-12T00:00:00"/>
        <d v="2011-06-09T00:00:00"/>
        <d v="2012-03-27T00:00:00"/>
        <d v="2014-06-19T00:00:00"/>
        <d v="2015-06-29T00:00:00"/>
        <d v="2009-10-30T00:00:00"/>
        <d v="2014-01-23T00:00:00"/>
        <d v="2015-12-31T00:00:00"/>
        <d v="2007-11-01T00:00:00"/>
        <d v="2008-04-01T00:00:00"/>
        <d v="2012-01-06T00:00:00"/>
        <d v="2013-10-11T00:00:00"/>
        <d v="2013-06-01T00:00:00"/>
        <d v="2017-01-12T00:00:00"/>
        <d v="2012-03-06T00:00:00"/>
        <d v="2012-09-06T00:00:00"/>
        <d v="2014-02-13T00:00:00"/>
        <d v="2014-06-27T00:00:00"/>
        <d v="2014-08-14T00:00:00"/>
        <d v="2014-10-30T00:00:00"/>
        <d v="2014-11-10T00:00:00"/>
        <d v="2013-02-04T00:00:00"/>
        <d v="2007-10-05T00:00:00"/>
        <d v="2009-09-21T00:00:00"/>
        <d v="2016-01-22T00:00:00"/>
        <d v="2012-06-12T00:00:00"/>
        <d v="2011-08-01T00:00:00"/>
        <d v="2011-06-02T00:00:00"/>
        <d v="2010-07-20T00:00:00"/>
        <d v="2010-11-25T00:00:00"/>
        <d v="2011-01-05T00:00:00"/>
        <d v="2011-11-21T00:00:00"/>
        <d v="2007-07-05T00:00:00"/>
        <d v="2011-10-01T00:00:00"/>
        <d v="2012-07-26T00:00:00"/>
        <d v="2007-10-30T00:00:00"/>
        <d v="2013-01-08T00:00:00"/>
        <d v="2010-05-05T00:00:00"/>
        <d v="2009-06-24T00:00:00"/>
        <d v="2014-12-01T00:00:00"/>
        <d v="2015-06-26T00:00:00"/>
        <d v="2011-12-01T00:00:00"/>
        <d v="2007-10-01T00:00:00"/>
        <d v="2015-05-27T00:00:00"/>
        <d v="2013-04-16T00:00:00"/>
        <d v="2014-09-12T00:00:00"/>
        <d v="2015-10-14T00:00:00"/>
        <d v="2015-06-12T00:00:00"/>
        <d v="2016-03-01T00:00:00"/>
        <d v="2016-06-02T00:00:00"/>
        <d v="2009-12-02T00:00:00"/>
        <d v="2012-06-04T00:00:00"/>
        <d v="2013-12-05T00:00:00"/>
        <d v="2015-03-09T00:00:00"/>
        <d v="2015-04-10T00:00:00"/>
        <d v="2009-11-30T00:00:00"/>
        <d v="2014-04-01T00:00:00"/>
        <d v="2011-09-08T00:00:00"/>
        <d v="2007-10-09T00:00:00"/>
        <d v="2008-05-06T00:00:00"/>
        <d v="2009-04-02T00:00:00"/>
        <d v="2011-07-01T00:00:00"/>
        <d v="2011-12-09T00:00:00"/>
        <d v="2015-06-01T00:00:00"/>
        <d v="2016-06-01T00:00:00"/>
        <d v="2011-05-25T00:00:00"/>
        <d v="2009-11-24T00:00:00"/>
        <d v="2013-11-21T00:00:00"/>
        <d v="2014-07-01T00:00:00"/>
        <d v="2014-08-06T00:00:00"/>
        <d v="2015-05-08T00:00:00"/>
        <d v="2016-07-04T00:00:00"/>
        <d v="2017-05-17T00:00:00"/>
        <d v="2007-06-17T00:00:00"/>
        <d v="2009-11-12T00:00:00"/>
        <d v="2007-07-04T00:00:00"/>
        <d v="2015-10-23T00:00:00"/>
        <d v="2015-09-24T00:00:00"/>
        <d v="2015-11-06T00:00:00"/>
        <d v="2010-07-15T00:00:00"/>
        <d v="2011-05-23T00:00:00"/>
        <d v="2013-03-15T00:00:00"/>
        <d v="2012-06-18T00:00:00"/>
        <d v="2012-12-07T00:00:00"/>
        <d v="2013-03-05T00:00:00"/>
        <d v="2010-04-14T00:00:00"/>
        <d v="2011-05-12T00:00:00"/>
        <d v="2015-12-03T00:00:00"/>
        <d v="2010-11-22T00:00:00"/>
        <d v="2013-05-08T00:00:00"/>
        <d v="2014-09-01T00:00:00"/>
        <d v="2017-01-04T00:00:00"/>
        <d v="2016-07-14T00:00:00"/>
        <d v="2015-07-31T00:00:00"/>
        <d v="2007-12-26T00:00:00"/>
        <d v="2009-12-16T00:00:00"/>
        <d v="2010-12-30T00:00:00"/>
        <d v="2011-01-07T00:00:00"/>
        <d v="2011-07-27T00:00:00"/>
        <d v="2012-01-20T00:00:00"/>
        <d v="2012-07-23T00:00:00"/>
        <d v="2013-01-07T00:00:00"/>
        <d v="2010-03-01T00:00:00"/>
        <d v="2008-07-04T00:00:00"/>
        <d v="2009-07-05T00:00:00"/>
        <d v="2009-09-25T00:00:00"/>
        <d v="2011-04-01T00:00:00"/>
        <d v="2014-07-15T00:00:00"/>
        <d v="2017-03-28T00:00:00"/>
        <d v="2009-10-08T00:00:00"/>
        <d v="2012-04-27T00:00:00"/>
        <d v="2009-05-01T00:00:00"/>
        <d v="2015-07-15T00:00:00"/>
        <d v="2015-04-23T00:00:00"/>
        <d v="2011-12-30T00:00:00"/>
        <d v="2013-07-15T00:00:00"/>
        <d v="2015-04-12T00:00:00"/>
        <d v="2011-05-01T00:00:00"/>
        <d v="2012-05-01T00:00:00"/>
        <d v="2014-06-10T00:00:00"/>
        <d v="2015-06-30T00:00:00"/>
        <d v="2015-01-20T00:00:00"/>
        <d v="2016-03-09T00:00:00"/>
        <d v="2015-01-06T00:00:00"/>
        <d v="2007-10-31T00:00:00"/>
        <d v="2012-04-25T00:00:00"/>
        <d v="2014-08-04T00:00:00"/>
        <d v="2015-09-01T00:00:00"/>
        <d v="2016-11-01T00:00:00"/>
        <d v="2014-05-01T00:00:00"/>
        <d v="2012-01-26T00:00:00"/>
        <d v="2009-12-11T00:00:00"/>
        <d v="2014-02-10T00:00:00"/>
        <d v="2011-01-04T00:00:00"/>
        <d v="2017-01-19T00:00:00"/>
        <d v="2010-10-15T00:00:00"/>
        <d v="2012-06-20T00:00:00"/>
        <d v="2013-03-20T00:00:00"/>
        <d v="2013-06-06T00:00:00"/>
        <d v="2010-09-20T00:00:00"/>
        <d v="2015-04-24T00:00:00"/>
        <d v="2014-01-27T00:00:00"/>
        <d v="2011-05-20T00:00:00"/>
        <d v="2007-12-10T00:00:00"/>
        <d v="2009-11-25T00:00:00"/>
        <d v="2013-10-18T00:00:00"/>
        <d v="2009-12-23T00:00:00"/>
        <d v="2012-06-01T00:00:00"/>
        <d v="2016-10-17T00:00:00"/>
        <d v="2015-04-22T00:00:00"/>
        <d v="2012-09-28T00:00:00"/>
        <d v="2012-10-12T00:00:00"/>
        <d v="2015-04-14T00:00:00"/>
        <d v="2012-01-01T00:00:00"/>
        <d v="2012-11-30T00:00:00"/>
        <d v="2014-06-26T00:00:00"/>
        <d v="2010-06-16T00:00:00"/>
        <d v="2015-11-20T00:00:00"/>
        <d v="2014-07-13T00:00:00"/>
        <d v="2007-08-02T00:00:00"/>
        <d v="2015-11-15T00:00:00"/>
        <d v="2016-01-15T00:00:00"/>
        <d v="2009-09-29T00:00:00"/>
        <d v="2009-07-16T00:00:00"/>
        <d v="2009-12-17T00:00:00"/>
        <d v="2011-05-31T00:00:00"/>
        <d v="2013-05-29T00:00:00"/>
        <d v="2011-02-14T00:00:00"/>
        <d v="2014-04-29T00:00:00"/>
        <d v="2011-09-02T00:00:00"/>
        <d v="2012-08-29T00:00:00"/>
        <d v="2012-11-08T00:00:00"/>
        <d v="2009-07-01T00:00:00"/>
        <d v="2014-09-18T00:00:00"/>
        <d v="2012-11-29T00:00:00"/>
        <d v="2015-10-01T00:00:00"/>
        <d v="2012-06-22T00:00:00"/>
        <d v="2015-06-06T00:00:00"/>
        <d v="2015-01-22T00:00:00"/>
        <d v="2010-11-24T00:00:00"/>
        <d v="2015-10-16T00:00:00"/>
        <d v="2012-04-24T00:00:00"/>
        <d v="2013-02-20T00:00:00"/>
        <d v="2010-12-09T00:00:00"/>
        <d v="2009-08-09T00:00:00"/>
        <d v="2014-12-24T00:00:00"/>
        <d v="2012-01-30T00:00:00"/>
        <d v="2010-12-01T00:00:00"/>
        <d v="2009-11-27T00:00:00"/>
        <d v="2013-05-06T00:00:00"/>
        <d v="2014-01-24T00:00:00"/>
        <d v="2014-11-27T00:00:00"/>
        <d v="2014-01-21T00:00:00"/>
        <d v="2014-12-05T00:00:00"/>
        <d v="2011-09-29T00:00:00"/>
        <d v="2012-11-13T00:00:00"/>
        <d v="2012-11-20T00:00:00"/>
        <d v="2015-02-05T00:00:00"/>
        <d v="2012-07-10T00:00:00"/>
        <d v="2012-07-13T00:00:00"/>
        <d v="2016-12-21T00:00:00"/>
        <d v="2007-10-12T00:00:00"/>
        <d v="2014-07-18T00:00:00"/>
        <d v="2014-03-10T00:00:00"/>
        <d v="2014-01-20T00:00:00"/>
        <d v="2015-04-16T00:00:00"/>
        <d v="2012-05-11T00:00:00"/>
        <d v="2013-02-07T00:00:00"/>
        <d v="2014-07-29T00:00:00"/>
        <d v="2011-02-01T00:00:00"/>
        <d v="2013-07-01T00:00:00"/>
        <d v="2015-02-17T00:00:00"/>
        <d v="2010-08-03T00:00:00"/>
        <d v="2010-11-01T00:00:00"/>
        <d v="2015-07-02T00:00:00"/>
        <d v="2016-11-18T00:00:00"/>
        <d v="2015-12-16T00:00:00"/>
        <d v="2011-09-19T00:00:00"/>
        <d v="2013-07-18T00:00:00"/>
        <d v="2008-05-15T00:00:00"/>
        <d v="2007-09-21T00:00:00"/>
        <d v="2008-02-20T00:00:00"/>
        <d v="2008-01-12T00:00:00"/>
        <d v="2010-11-09T00:00:00"/>
        <d v="2016-03-16T00:00:00"/>
        <d v="2011-04-13T00:00:00"/>
        <d v="2012-08-01T00:00:00"/>
        <d v="2015-03-05T00:00:00"/>
        <d v="2008-03-07T00:00:00"/>
        <d v="2015-01-05T00:00:00"/>
        <d v="2014-03-30T00:00:00"/>
        <d v="2015-05-07T00:00:00"/>
        <d v="2011-07-11T00:00:00"/>
        <d v="2014-12-11T00:00:00"/>
        <d v="2010-02-11T00:00:00"/>
        <d v="2011-03-14T00:00:00"/>
        <d v="2012-09-20T00:00:00"/>
        <d v="2013-01-03T00:00:00"/>
        <d v="2009-06-11T00:00:00"/>
        <d v="2014-03-24T00:00:00"/>
        <d v="2015-05-15T00:00:00"/>
        <d v="2008-02-01T00:00:00"/>
        <d v="2011-04-18T00:00:00"/>
        <d v="2013-10-31T00:00:00"/>
        <d v="2016-03-23T00:00:00"/>
        <d v="2017-04-06T00:00:00"/>
        <d v="2009-06-01T00:00:00"/>
        <d v="2010-09-01T00:00:00"/>
        <d v="2011-11-10T00:00:00"/>
        <d v="2012-04-16T00:00:00"/>
        <d v="2013-01-28T00:00:00"/>
        <d v="2013-05-21T00:00:00"/>
        <d v="2016-04-07T00:00:00"/>
        <d v="2011-07-28T00:00:00"/>
        <d v="2010-02-08T00:00:00"/>
        <d v="2010-10-18T00:00:00"/>
        <d v="2011-07-15T00:00:00"/>
        <d v="2010-08-25T00:00:00"/>
        <d v="2012-12-31T00:00:00"/>
        <d v="2011-08-18T00:00:00"/>
        <d v="2012-09-10T00:00:00"/>
        <d v="2013-12-03T00:00:00"/>
        <d v="2013-09-27T00:00:00"/>
        <d v="2016-12-01T00:00:00"/>
        <d v="2010-10-11T00:00:00"/>
        <d v="2014-10-13T00:00:00"/>
        <d v="2015-04-01T00:00:00"/>
        <d v="2008-05-01T00:00:00"/>
        <d v="2014-10-28T00:00:00"/>
        <d v="2016-08-22T00:00:00"/>
        <d v="2012-08-08T00:00:00"/>
        <d v="2014-10-31T00:00:00"/>
        <d v="2012-07-04T00:00:00"/>
        <d v="2012-05-21T00:00:00"/>
        <d v="2014-05-05T00:00:00"/>
        <d v="2015-12-22T00:00:00"/>
        <d v="2011-06-21T00:00:00"/>
        <d v="2015-01-29T00:00:00"/>
        <d v="2009-11-01T00:00:00"/>
        <d v="2013-03-01T00:00:00"/>
        <d v="2012-12-14T00:00:00"/>
        <d v="2014-10-08T00:00:00"/>
        <d v="2013-12-12T00:00:00"/>
        <d v="2011-05-30T00:00:00"/>
        <d v="2014-07-31T00:00:00"/>
        <d v="2013-09-16T00:00:00"/>
        <d v="2010-04-07T00:00:00"/>
        <d v="2014-11-12T00:00:00"/>
        <d v="2014-06-16T00:00:00"/>
        <d v="2010-11-18T00:00:00"/>
        <d v="2013-11-27T00:00:00"/>
        <d v="2013-06-28T00:00:00"/>
        <d v="2014-08-25T00:00:00"/>
        <d v="2011-08-30T00:00:00"/>
        <d v="2009-10-21T00:00:00"/>
        <d v="2014-10-09T00:00:00"/>
        <d v="2007-11-12T00:00:00"/>
        <d v="2009-09-05T00:00:00"/>
        <d v="2010-11-16T00:00:00"/>
        <d v="2017-03-09T00:00:00"/>
        <d v="2010-05-20T00:00:00"/>
        <d v="2008-06-12T00:00:00"/>
        <d v="2009-03-25T00:00:00"/>
        <d v="2012-02-28T00:00:00"/>
        <d v="2014-07-03T00:00:00"/>
        <d v="2015-01-15T00:00:00"/>
        <d v="2016-05-13T00:00:00"/>
        <d v="2013-08-16T00:00:00"/>
        <d v="2014-01-28T00:00:00"/>
        <d v="2017-02-28T00:00:00"/>
        <d v="2010-10-26T00:00:00"/>
        <d v="2011-03-09T00:00:00"/>
        <d v="2010-12-24T00:00:00"/>
        <d v="2015-03-30T00:00:00"/>
        <d v="2010-12-07T00:00:00"/>
        <d v="2016-12-07T00:00:00"/>
        <d v="2010-09-24T00:00:00"/>
        <d v="2016-06-06T00:00:00"/>
        <d v="2011-06-08T00:00:00"/>
        <d v="2013-04-26T00:00:00"/>
        <d v="2014-01-08T00:00:00"/>
        <d v="2015-03-31T00:00:00"/>
        <d v="2011-12-07T00:00:00"/>
        <d v="2014-11-05T00:00:00"/>
        <d v="2007-10-19T00:00:00"/>
        <d v="2014-03-26T00:00:00"/>
        <d v="2015-06-16T00:00:00"/>
        <d v="2017-04-25T00:00:00"/>
        <d v="2015-06-11T00:00:00"/>
        <d v="2011-03-24T00:00:00"/>
        <d v="2010-09-14T00:00:00"/>
        <d v="2011-10-11T00:00:00"/>
        <d v="2013-10-14T00:00:00"/>
        <d v="2016-08-29T00:00:00"/>
        <d v="2009-12-15T00:00:00"/>
        <d v="2011-11-23T00:00:00"/>
        <d v="2013-05-27T00:00:00"/>
        <d v="2013-07-12T00:00:00"/>
        <d v="2010-05-14T00:00:00"/>
        <d v="2010-09-03T00:00:00"/>
        <d v="2009-11-20T00:00:00"/>
        <d v="2015-09-22T00:00:00"/>
        <d v="2012-10-05T00:00:00"/>
        <d v="2014-06-23T00:00:00"/>
        <d v="2011-02-22T00:00:00"/>
        <d v="2015-01-12T00:00:00"/>
        <d v="2014-12-09T00:00:00"/>
        <d v="2015-06-19T00:00:00"/>
        <d v="2008-07-01T00:00:00"/>
        <d v="2013-09-10T00:00:00"/>
        <d v="2013-04-01T00:00:00"/>
        <d v="2008-02-06T00:00:00"/>
        <d v="2016-05-24T00:00:00"/>
        <d v="2017-02-24T00:00:00"/>
        <d v="2014-05-15T00:00:00"/>
        <d v="2014-12-04T00:00:00"/>
        <d v="2016-07-08T00:00:00"/>
        <d v="2011-06-10T00:00:00"/>
        <d v="2015-05-29T00:00:00"/>
        <d v="2011-11-02T00:00:00"/>
        <d v="2016-05-04T00:00:00"/>
        <d v="2013-12-19T00:00:00"/>
        <d v="2015-01-27T00:00:00"/>
        <d v="2014-02-01T00:00:00"/>
        <d v="2013-12-18T00:00:00"/>
        <d v="2013-03-26T00:00:00"/>
        <d v="2009-12-08T00:00:00"/>
        <d v="2015-01-01T00:00:00"/>
        <d v="2010-05-04T00:00:00"/>
        <d v="2013-09-08T00:00:00"/>
        <d v="2011-02-15T00:00:00"/>
        <d v="2008-02-28T00:00:00"/>
        <d v="2013-04-23T00:00:00"/>
        <d v="2014-05-28T00:00:00"/>
        <d v="2014-08-29T00:00:00"/>
        <d v="2014-10-24T00:00:00"/>
        <d v="2015-04-17T00:00:00"/>
        <d v="2009-11-04T00:00:00"/>
        <d v="2011-06-14T00:00:00"/>
        <d v="2009-07-06T00:00:00"/>
        <d v="2009-09-15T00:00:00"/>
        <d v="2010-08-13T00:00:00"/>
        <d v="2011-03-08T00:00:00"/>
        <d v="2012-05-07T00:00:00"/>
        <d v="2010-02-09T00:00:00"/>
        <d v="2010-10-20T00:00:00"/>
        <d v="2014-04-03T00:00:00"/>
        <d v="2010-10-04T00:00:00"/>
        <d v="2015-02-27T00:00:00"/>
        <d v="2015-12-10T00:00:00"/>
        <d v="2013-09-11T00:00:00"/>
        <d v="2008-07-24T00:00:00"/>
        <d v="2010-09-29T00:00:00"/>
        <d v="2008-07-03T00:00:00"/>
        <d v="2012-10-29T00:00:00"/>
        <d v="2013-01-18T00:00:00"/>
        <d v="2013-02-17T00:00:00"/>
        <d v="2013-04-02T00:00:00"/>
        <d v="2013-05-02T00:00:00"/>
        <d v="2013-08-07T00:00:00"/>
        <d v="2016-01-21T00:00:00"/>
        <d v="2013-12-13T00:00:00"/>
        <d v="2015-07-07T00:00:00"/>
        <d v="2014-08-12T00:00:00"/>
        <d v="2014-02-28T00:00:00"/>
        <d v="2010-06-01T00:00:00"/>
        <d v="2008-07-22T00:00:00"/>
        <d v="2010-10-07T00:00:00"/>
        <d v="2007-06-01T00:00:00"/>
        <d v="2011-08-31T00:00:00"/>
        <d v="2015-08-14T00:00:00"/>
        <d v="2011-10-25T00:00:00"/>
        <d v="2011-12-27T00:00:00"/>
        <d v="2012-07-05T00:00:00"/>
        <d v="2010-04-15T00:00:00"/>
        <d v="2012-10-01T00:00:00"/>
        <d v="2014-01-10T00:00:00"/>
        <d v="2016-05-05T00:00:00"/>
        <d v="2014-05-21T00:00:00"/>
        <d v="2011-07-21T00:00:00"/>
        <d v="2014-06-12T00:00:00"/>
        <d v="2014-09-10T00:00:00"/>
        <d v="2014-09-29T00:00:00"/>
        <d v="2007-06-11T00:00:00"/>
        <d v="2011-12-19T00:00:00"/>
        <d v="2013-07-24T00:00:00"/>
        <d v="2010-12-31T00:00:00"/>
        <d v="2011-05-18T00:00:00"/>
        <d v="2015-01-16T00:00:00"/>
        <d v="2015-03-20T00:00:00"/>
        <d v="2010-08-12T00:00:00"/>
        <d v="2012-05-02T00:00:00"/>
        <d v="2016-01-10T00:00:00"/>
        <d v="2016-04-22T00:00:00"/>
        <d v="2016-04-05T00:00:00"/>
        <d v="2013-09-26T00:00:00"/>
        <d v="2014-12-03T00:00:00"/>
        <d v="2014-07-10T00:00:00"/>
        <d v="2015-04-30T00:00:00"/>
        <d v="2013-07-03T00:00:00"/>
        <d v="2007-07-10T00:00:00"/>
        <d v="2015-05-22T00:00:00"/>
        <d v="2015-03-02T00:00:00"/>
        <d v="2014-10-14T00:00:00"/>
        <d v="2016-08-25T00:00:00"/>
        <d v="2016-10-27T00:00:00"/>
        <d v="2017-02-01T00:00:00"/>
        <d v="2017-06-12T00:00:00"/>
        <d v="2012-04-11T00:00:00"/>
        <d v="2016-06-12T00:00:00"/>
        <d v="2010-04-28T00:00:00"/>
        <d v="2012-12-13T00:00:00"/>
        <d v="2012-03-01T00:00:00"/>
        <d v="2012-06-15T00:00:00"/>
        <d v="2012-07-17T00:00:00"/>
        <d v="2012-01-17T00:00:00"/>
        <d v="2008-06-03T00:00:00"/>
        <d v="2010-01-15T00:00:00"/>
        <d v="2013-10-09T00:00:00"/>
        <d v="2013-06-19T00:00:00"/>
        <d v="2012-09-01T00:00:00"/>
        <d v="2010-04-01T00:00:00"/>
        <d v="2011-11-03T00:00:00"/>
        <d v="2012-02-15T00:00:00"/>
        <d v="2017-02-06T00:00:00"/>
        <d v="2013-09-23T00:00:00"/>
        <d v="2010-10-21T00:00:00"/>
        <d v="2010-05-01T00:00:00"/>
        <d v="2007-07-01T00:00:00"/>
        <d v="2010-05-11T00:00:00"/>
        <d v="2010-07-02T00:00:00"/>
        <d v="2013-01-15T00:00:00"/>
        <d v="2010-04-02T00:00:00"/>
        <d v="2010-02-26T00:00:00"/>
        <d v="2011-08-19T00:00:00"/>
        <d v="2010-03-21T00:00:00"/>
        <d v="2010-10-01T00:00:00"/>
        <d v="2011-01-01T00:00:00"/>
        <d v="2012-04-18T00:00:00"/>
        <d v="2010-12-17T00:00:00"/>
        <d v="2014-12-10T00:00:00"/>
      </sharedItems>
    </cacheField>
    <cacheField name="Exit Type" numFmtId="0">
      <sharedItems count="10">
        <s v="IPO"/>
        <s v="Unspecified Exit"/>
        <s v="Private Placement"/>
        <s v="Sale to GP"/>
        <s v="Restructuring"/>
        <s v="Write Off"/>
        <s v="Merger"/>
        <s v="Trade Sale"/>
        <s v="Sale to Management"/>
        <s v="Recapitalisation"/>
      </sharedItems>
    </cacheField>
    <cacheField name="Exit Value (mn)" numFmtId="0">
      <sharedItems containsBlank="1"/>
    </cacheField>
    <cacheField name="Exit Value (USD mn)" numFmtId="0">
      <sharedItems containsString="0" containsBlank="1" containsNumber="1" minValue="0.01" maxValue="7176.06" count="412">
        <n v="710.56"/>
        <m/>
        <n v="294.64999999999998"/>
        <n v="62.91"/>
        <n v="81.77"/>
        <n v="63.46"/>
        <n v="130"/>
        <n v="60"/>
        <n v="111.25"/>
        <n v="18.16"/>
        <n v="12.91"/>
        <n v="108.66"/>
        <n v="67.2"/>
        <n v="6.84"/>
        <n v="96.37"/>
        <n v="150"/>
        <n v="133"/>
        <n v="40"/>
        <n v="144.78"/>
        <n v="607"/>
        <n v="411.11"/>
        <n v="305.77"/>
        <n v="102.78"/>
        <n v="47.13"/>
        <n v="34.71"/>
        <n v="120.23"/>
        <n v="650"/>
        <n v="162.38999999999999"/>
        <n v="0.03"/>
        <n v="268.14999999999998"/>
        <n v="55.28"/>
        <n v="87.05"/>
        <n v="10.31"/>
        <n v="25.17"/>
        <n v="175.27"/>
        <n v="37.950000000000003"/>
        <n v="34.4"/>
        <n v="40.97"/>
        <n v="33.520000000000003"/>
        <n v="840.14"/>
        <n v="30.97"/>
        <n v="322.17"/>
        <n v="180.29"/>
        <n v="237.82"/>
        <n v="147"/>
        <n v="73.67"/>
        <n v="64.13"/>
        <n v="68.06"/>
        <n v="74.2"/>
        <n v="72.78"/>
        <n v="101.36"/>
        <n v="73.02"/>
        <n v="341"/>
        <n v="468"/>
        <n v="217.73"/>
        <n v="241.5"/>
        <n v="426"/>
        <n v="308"/>
        <n v="128.5"/>
        <n v="49.21"/>
        <n v="140.63999999999999"/>
        <n v="4.4400000000000004"/>
        <n v="704.73"/>
        <n v="73.28"/>
        <n v="69.37"/>
        <n v="141.58000000000001"/>
        <n v="199.95"/>
        <n v="696.63"/>
        <n v="133.35"/>
        <n v="196.93"/>
        <n v="22.69"/>
        <n v="123.99"/>
        <n v="200"/>
        <n v="76.45"/>
        <n v="50.75"/>
        <n v="31.5"/>
        <n v="122.55"/>
        <n v="272"/>
        <n v="271.67"/>
        <n v="492.6"/>
        <n v="799.3"/>
        <n v="14.97"/>
        <n v="165.63"/>
        <n v="287.69"/>
        <n v="45"/>
        <n v="84.49"/>
        <n v="196.71"/>
        <n v="1017.49"/>
        <n v="447.4"/>
        <n v="409.7"/>
        <n v="80"/>
        <n v="241.42"/>
        <n v="2700"/>
        <n v="2300"/>
        <n v="145.80000000000001"/>
        <n v="146"/>
        <n v="4112.63"/>
        <n v="3100"/>
        <n v="860"/>
        <n v="1790"/>
        <n v="988.76"/>
        <n v="56.39"/>
        <n v="738"/>
        <n v="792"/>
        <n v="234"/>
        <n v="129"/>
        <n v="170"/>
        <n v="222"/>
        <n v="137.16"/>
        <n v="266"/>
        <n v="16.61"/>
        <n v="1264.45"/>
        <n v="245.13"/>
        <n v="170.32"/>
        <n v="0.02"/>
        <n v="0.05"/>
        <n v="97.98"/>
        <n v="233.51"/>
        <n v="126.79"/>
        <n v="415"/>
        <n v="54"/>
        <n v="188.2"/>
        <n v="57.5"/>
        <n v="251.44"/>
        <n v="77"/>
        <n v="132"/>
        <n v="760.32"/>
        <n v="173.39"/>
        <n v="16.420000000000002"/>
        <n v="15.6"/>
        <n v="16.850000000000001"/>
        <n v="121.86"/>
        <n v="32.06"/>
        <n v="102.21"/>
        <n v="190"/>
        <n v="143.62"/>
        <n v="34.96"/>
        <n v="25.41"/>
        <n v="351"/>
        <n v="125.19"/>
        <n v="660"/>
        <n v="65"/>
        <n v="28.49"/>
        <n v="127.93"/>
        <n v="489"/>
        <n v="121"/>
        <n v="172"/>
        <n v="7176.06"/>
        <n v="1000"/>
        <n v="61.37"/>
        <n v="219.34"/>
        <n v="443"/>
        <n v="613.04"/>
        <n v="755.03"/>
        <n v="874.62"/>
        <n v="3400"/>
        <n v="64"/>
        <n v="263"/>
        <n v="2049.4"/>
        <n v="32.68"/>
        <n v="137"/>
        <n v="189.64"/>
        <n v="1.42"/>
        <n v="28.7"/>
        <n v="68.790000000000006"/>
        <n v="184.25"/>
        <n v="21.71"/>
        <n v="7.33"/>
        <n v="5.99"/>
        <n v="229.63"/>
        <n v="125.08"/>
        <n v="81.03"/>
        <n v="65.069999999999993"/>
        <n v="128.53"/>
        <n v="7.95"/>
        <n v="14.8"/>
        <n v="77.05"/>
        <n v="67.47"/>
        <n v="104.56"/>
        <n v="71.64"/>
        <n v="80.5"/>
        <n v="315.42"/>
        <n v="284.82"/>
        <n v="424.42"/>
        <n v="18.239999999999998"/>
        <n v="4.13"/>
        <n v="711.76"/>
        <n v="149.57"/>
        <n v="219.31"/>
        <n v="101.1"/>
        <n v="370"/>
        <n v="5.65"/>
        <n v="205.11"/>
        <n v="66.260000000000005"/>
        <n v="38.78"/>
        <n v="775"/>
        <n v="186.78"/>
        <n v="223.99"/>
        <n v="101.74"/>
        <n v="12.86"/>
        <n v="528"/>
        <n v="405.46"/>
        <n v="8"/>
        <n v="9"/>
        <n v="52.6"/>
        <n v="69"/>
        <n v="747.11"/>
        <n v="87.61"/>
        <n v="411.21"/>
        <n v="471.7"/>
        <n v="244.87"/>
        <n v="56.14"/>
        <n v="67.040000000000006"/>
        <n v="1.76"/>
        <n v="6.42"/>
        <n v="1.24"/>
        <n v="8.3000000000000007"/>
        <n v="19.309999999999999"/>
        <n v="169.68"/>
        <n v="184.06"/>
        <n v="212.98"/>
        <n v="247.73"/>
        <n v="128.88"/>
        <n v="107.61"/>
        <n v="2000"/>
        <n v="2250"/>
        <n v="1100"/>
        <n v="2500"/>
        <n v="1119.5899999999999"/>
        <n v="326.83"/>
        <n v="151"/>
        <n v="583.9"/>
        <n v="113"/>
        <n v="260.5"/>
        <n v="159.1"/>
        <n v="51.49"/>
        <n v="107.31"/>
        <n v="58.72"/>
        <n v="339.22"/>
        <n v="61.65"/>
        <n v="1340"/>
        <n v="79.900000000000006"/>
        <n v="142.38"/>
        <n v="43.63"/>
        <n v="124.08"/>
        <n v="400"/>
        <n v="180.6"/>
        <n v="1300"/>
        <n v="18"/>
        <n v="71.959999999999994"/>
        <n v="16.05"/>
        <n v="272.39"/>
        <n v="100"/>
        <n v="27.38"/>
        <n v="164.98"/>
        <n v="372"/>
        <n v="198.52"/>
        <n v="173.96"/>
        <n v="92.47"/>
        <n v="336.05"/>
        <n v="63"/>
        <n v="140"/>
        <n v="764.07"/>
        <n v="100.05"/>
        <n v="91.37"/>
        <n v="451.53"/>
        <n v="409"/>
        <n v="168.61"/>
        <n v="95.34"/>
        <n v="531"/>
        <n v="167.15"/>
        <n v="155.63999999999999"/>
        <n v="238.84"/>
        <n v="35.450000000000003"/>
        <n v="49.07"/>
        <n v="538.62"/>
        <n v="42.61"/>
        <n v="72.98"/>
        <n v="1890"/>
        <n v="640"/>
        <n v="92.75"/>
        <n v="30"/>
        <n v="137.86000000000001"/>
        <n v="750"/>
        <n v="304"/>
        <n v="160.80000000000001"/>
        <n v="29.5"/>
        <n v="259.58"/>
        <n v="29.62"/>
        <n v="9.41"/>
        <n v="675"/>
        <n v="377"/>
        <n v="218.56"/>
        <n v="32.200000000000003"/>
        <n v="1250"/>
        <n v="1160"/>
        <n v="111.1"/>
        <n v="688"/>
        <n v="1298.48"/>
        <n v="133.22999999999999"/>
        <n v="157.6"/>
        <n v="931"/>
        <n v="19"/>
        <n v="39"/>
        <n v="40.090000000000003"/>
        <n v="69.92"/>
        <n v="388"/>
        <n v="73.37"/>
        <n v="53.85"/>
        <n v="104.53"/>
        <n v="49.78"/>
        <n v="87"/>
        <n v="494.09"/>
        <n v="128.80000000000001"/>
        <n v="8.81"/>
        <n v="4.9800000000000004"/>
        <n v="287.95"/>
        <n v="123.57"/>
        <n v="113.71"/>
        <n v="99.92"/>
        <n v="61.55"/>
        <n v="49.03"/>
        <n v="154.59"/>
        <n v="261.79000000000002"/>
        <n v="568.89"/>
        <n v="517.38"/>
        <n v="404.67"/>
        <n v="1261.6400000000001"/>
        <n v="90.26"/>
        <n v="127.17"/>
        <n v="741.1"/>
        <n v="67.569999999999993"/>
        <n v="144.46"/>
        <n v="127.5"/>
        <n v="112.16"/>
        <n v="78.7"/>
        <n v="7.38"/>
        <n v="47.02"/>
        <n v="2.69"/>
        <n v="12.07"/>
        <n v="6.71"/>
        <n v="12.06"/>
        <n v="8.2100000000000009"/>
        <n v="12.58"/>
        <n v="17.37"/>
        <n v="0.06"/>
        <n v="0.01"/>
        <n v="28.89"/>
        <n v="139.04"/>
        <n v="218"/>
        <n v="278.39999999999998"/>
        <n v="69.680000000000007"/>
        <n v="64.77"/>
        <n v="365"/>
        <n v="1813.96"/>
        <n v="151.38"/>
        <n v="181.5"/>
        <n v="692"/>
        <n v="220"/>
        <n v="75.569999999999993"/>
        <n v="654.02"/>
        <n v="117.38"/>
        <n v="0.6"/>
        <n v="127.98"/>
        <n v="131.33000000000001"/>
        <n v="23.14"/>
        <n v="48.4"/>
        <n v="64.19"/>
        <n v="221.7"/>
        <n v="65.5"/>
        <n v="111"/>
        <n v="715"/>
        <n v="120.8"/>
        <n v="140.65"/>
        <n v="111.28"/>
        <n v="62.37"/>
        <n v="73.459999999999994"/>
        <n v="2005"/>
        <n v="1200"/>
        <n v="803"/>
        <n v="433.05"/>
        <n v="471.73"/>
        <n v="82.22"/>
        <n v="76.98"/>
        <n v="509.27"/>
        <n v="249.05"/>
        <n v="153.41"/>
        <n v="2.64"/>
        <n v="20.88"/>
        <n v="103.91"/>
        <n v="286"/>
        <n v="305"/>
        <n v="297.73"/>
        <n v="406.54"/>
        <n v="51.74"/>
        <n v="53.37"/>
        <n v="340"/>
        <n v="341.4"/>
        <n v="7.17"/>
        <n v="165.02"/>
        <n v="50.87"/>
        <n v="70.11"/>
        <n v="75"/>
        <n v="93.62"/>
        <n v="600"/>
        <n v="54.32"/>
        <n v="345.19"/>
        <n v="51.64"/>
        <n v="128.79"/>
        <n v="731"/>
        <n v="1671.51"/>
        <n v="137.62"/>
      </sharedItems>
    </cacheField>
    <cacheField name="Exit Value (EUR mn)" numFmtId="0">
      <sharedItems containsString="0" containsBlank="1" containsNumber="1" minValue="0.01" maxValue="6414.68"/>
    </cacheField>
    <cacheField name="Acquiror (Exit)" numFmtId="0">
      <sharedItems containsBlank="1"/>
    </cacheField>
    <cacheField name="Buyout Industry Classification" numFmtId="0">
      <sharedItems count="11">
        <s v="Healthcare"/>
        <s v="Telecoms &amp; Media"/>
        <s v="Energy &amp; Utilities"/>
        <s v="Industrials"/>
        <s v="Consumer &amp; Retail"/>
        <s v="Business Services"/>
        <s v="Materials"/>
        <s v="Clean Technology"/>
        <s v="Information Technology"/>
        <s v="Real Estate"/>
        <s v="Food &amp; Agriculture"/>
      </sharedItems>
    </cacheField>
    <cacheField name="Primary Industry" numFmtId="0">
      <sharedItems/>
    </cacheField>
    <cacheField name="Sub-Industries" numFmtId="0">
      <sharedItems containsBlank="1"/>
    </cacheField>
    <cacheField name="State" numFmtId="0">
      <sharedItems containsNonDate="0" containsString="0" containsBlank="1"/>
    </cacheField>
    <cacheField name="Location" numFmtId="0">
      <sharedItems/>
    </cacheField>
    <cacheField name="Region" numFmtId="0">
      <sharedItems/>
    </cacheField>
    <cacheField name="Partially Exited" numFmtId="0">
      <sharedItems/>
    </cacheField>
    <cacheField name="Exit Multiple" numFmtId="0">
      <sharedItems containsString="0" containsBlank="1" containsNumber="1" minValue="1.3" maxValue="16.5"/>
    </cacheField>
    <cacheField name="Exit IRR" numFmtId="0">
      <sharedItems containsString="0" containsBlank="1" containsNumber="1" minValue="8.5" maxValue="50"/>
    </cacheField>
    <cacheField name="Lead Partners" numFmtId="0">
      <sharedItems containsBlank="1"/>
    </cacheField>
    <cacheField name="Board Representatives" numFmtId="0">
      <sharedItems containsBlank="1"/>
    </cacheField>
    <cacheField name="Holding period monthly" numFmtId="0">
      <sharedItems containsSemiMixedTypes="0" containsString="0" containsNumber="1" containsInteger="1" minValue="0" maxValue="127"/>
    </cacheField>
    <cacheField name="Holding period yearly" numFmtId="2">
      <sharedItems containsSemiMixedTypes="0" containsString="0" containsNumber="1" minValue="0" maxValue="10.583333333333334" count="106">
        <n v="2.25"/>
        <n v="1.3333333333333333"/>
        <n v="7.25"/>
        <n v="4.083333333333333"/>
        <n v="4.583333333333333"/>
        <n v="6.25"/>
        <n v="8.4166666666666661"/>
        <n v="0.58333333333333337"/>
        <n v="3.8333333333333335"/>
        <n v="3.9166666666666665"/>
        <n v="1.4166666666666667"/>
        <n v="0.91666666666666663"/>
        <n v="1.0833333333333333"/>
        <n v="4.333333333333333"/>
        <n v="4.416666666666667"/>
        <n v="3.0833333333333335"/>
        <n v="3.1666666666666665"/>
        <n v="1.75"/>
        <n v="1.5833333333333333"/>
        <n v="5.166666666666667"/>
        <n v="6.5"/>
        <n v="5.5"/>
        <n v="2.1666666666666665"/>
        <n v="7.166666666666667"/>
        <n v="2.5833333333333335"/>
        <n v="2.5"/>
        <n v="6.75"/>
        <n v="7.083333333333333"/>
        <n v="8.75"/>
        <n v="9.8333333333333339"/>
        <n v="4.5"/>
        <n v="3.3333333333333335"/>
        <n v="1.6666666666666667"/>
        <n v="1.25"/>
        <n v="4.166666666666667"/>
        <n v="0.33333333333333331"/>
        <n v="2.0833333333333335"/>
        <n v="8.5833333333333339"/>
        <n v="5.416666666666667"/>
        <n v="3.75"/>
        <n v="4.916666666666667"/>
        <n v="5.083333333333333"/>
        <n v="5.25"/>
        <n v="5.333333333333333"/>
        <n v="3.4166666666666665"/>
        <n v="4.666666666666667"/>
        <n v="4"/>
        <n v="1.9166666666666667"/>
        <n v="2.8333333333333335"/>
        <n v="4.833333333333333"/>
        <n v="5.583333333333333"/>
        <n v="5.833333333333333"/>
        <n v="3"/>
        <n v="2.4166666666666665"/>
        <n v="6.833333333333333"/>
        <n v="1.1666666666666667"/>
        <n v="2"/>
        <n v="2.9166666666666665"/>
        <n v="1.8333333333333333"/>
        <n v="5"/>
        <n v="6"/>
        <n v="8.5"/>
        <n v="3.5833333333333335"/>
        <n v="6.083333333333333"/>
        <n v="6.916666666666667"/>
        <n v="0.25"/>
        <n v="1.5"/>
        <n v="5.916666666666667"/>
        <n v="3.6666666666666665"/>
        <n v="9.75"/>
        <n v="7"/>
        <n v="0.5"/>
        <n v="2.75"/>
        <n v="8.3333333333333329E-2"/>
        <n v="6.583333333333333"/>
        <n v="2.3333333333333335"/>
        <n v="0.75"/>
        <n v="3.5"/>
        <n v="7.833333333333333"/>
        <n v="6.416666666666667"/>
        <n v="9.0833333333333339"/>
        <n v="1"/>
        <n v="4.75"/>
        <n v="10.583333333333334"/>
        <n v="0.41666666666666669"/>
        <n v="6.333333333333333"/>
        <n v="7.666666666666667"/>
        <n v="3.25"/>
        <n v="4.25"/>
        <n v="0.83333333333333337"/>
        <n v="7.916666666666667"/>
        <n v="6.666666666666667"/>
        <n v="7.5"/>
        <n v="6.166666666666667"/>
        <n v="8.0833333333333339"/>
        <n v="0"/>
        <n v="2.6666666666666665"/>
        <n v="5.666666666666667"/>
        <n v="7.416666666666667"/>
        <n v="7.583333333333333"/>
        <n v="0.66666666666666663"/>
        <n v="7.333333333333333"/>
        <n v="5.75"/>
        <n v="8.1666666666666661"/>
        <n v="10.25"/>
        <n v="0.1666666666666666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8.639232754627" createdVersion="4" refreshedVersion="4" minRefreshableVersion="3" recordCount="74">
  <cacheSource type="worksheet">
    <worksheetSource ref="B201:D275" sheet="Synthèse"/>
  </cacheSource>
  <cacheFields count="3">
    <cacheField name="Étiquettes de lignes" numFmtId="0">
      <sharedItems/>
    </cacheField>
    <cacheField name="Nombre de BuyoutID" numFmtId="0">
      <sharedItems containsSemiMixedTypes="0" containsString="0" containsNumber="1" containsInteger="1" minValue="1" maxValue="17" count="8">
        <n v="1"/>
        <n v="2"/>
        <n v="6"/>
        <n v="17"/>
        <n v="5"/>
        <n v="3"/>
        <n v="4"/>
        <n v="7"/>
      </sharedItems>
    </cacheField>
    <cacheField name="# of Investors" numFmtId="0">
      <sharedItems containsSemiMixedTypes="0" containsString="0" containsNumber="1" containsInteger="1" minValue="1" maxValue="9" count="6">
        <n v="1"/>
        <n v="2"/>
        <n v="4"/>
        <n v="3"/>
        <n v="9"/>
        <n v="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8.764712731485" createdVersion="4" refreshedVersion="4" minRefreshableVersion="3" recordCount="56">
  <cacheSource type="worksheet">
    <worksheetSource ref="K201:P257" sheet="Synthèse"/>
  </cacheSource>
  <cacheFields count="6">
    <cacheField name="Étiquettes de lignes" numFmtId="0">
      <sharedItems count="56">
        <s v="Access Asset Managers"/>
        <s v="Actis"/>
        <s v="Actis, Sequoia Capital"/>
        <s v="Aditya Birla Capital Advisors, Milestone Religare Investment Advisors Private Limited."/>
        <s v="Aditya Birla Capital Advisors, SAIF Partners India"/>
        <s v="Aditya Birla Group, ReichmannHauer Capital Partners Inc., TransWorks"/>
        <s v="Americorp Ventures"/>
        <s v="Ascent Capital"/>
        <s v="Avigo Capital Partners"/>
        <s v="Avigo Capital Partners, Credit Suisse, ROC Partners"/>
        <s v="Axis Private Equity, IL&amp;FS Investment Managers"/>
        <s v="Basil Partners"/>
        <s v="Batelco, Millennium Private Equity"/>
        <s v="Blackstone Group"/>
        <s v="Capital Square Partners, CX Partners"/>
        <s v="Carlyle Group"/>
        <s v="ChrysCapital"/>
        <s v="Citi Venture Capital International"/>
        <s v="Citi Venture Capital International, IDFC"/>
        <s v="Clearwater Capital Partners"/>
        <s v="Creador Management Company"/>
        <s v="D.E. Shaw Direct Capital"/>
        <s v="Darby Private Equity, ePlanet Capital, The Abraaj Group"/>
        <s v="EMP Global"/>
        <s v="Everstone Capital"/>
        <s v="Fairwinds Private Equity"/>
        <s v="Fraport AG, GMR Group, IDFC Alternatives, Malaysia Airports (Niaga) Sdn Bhd"/>
        <s v="General Atlantic"/>
        <s v="GIC, IDFC Alternatives"/>
        <s v="Goldman Sachs Merchant Banking Division"/>
        <s v="Greater Pacific Capital"/>
        <s v="ICICI Venture Funds Management"/>
        <s v="IFC Asset Management Company, Motilal Oswal Private Equity Advisors"/>
        <s v="IL&amp;FS Investment Managers"/>
        <s v="IL&amp;FS Investment Managers, Standard Chartered Private Equity"/>
        <s v="India Venture Advisors"/>
        <s v="Investcorp"/>
        <s v="Kedaara Capital Advisors"/>
        <s v="L Catterton"/>
        <s v="LeapFrog Investments"/>
        <s v="Lighthouse Funds"/>
        <s v="Motilal Oswal Private Equity Advisors"/>
        <s v="Multiples Alternate Asset Management"/>
        <s v="Navis Capital Partners"/>
        <s v="New Silk Route Growth Capital"/>
        <s v="Providence Equity Partners"/>
        <s v="Q Investments"/>
        <s v="QInvest"/>
        <s v="SAIF Partners India"/>
        <s v="Samara Capital"/>
        <s v="Standard Chartered Private Equity"/>
        <s v="Tanarra Capital"/>
        <s v="The Abraaj Group"/>
        <s v="TPG Biotech"/>
        <s v="True North"/>
        <s v="Warburg Pincus"/>
      </sharedItems>
    </cacheField>
    <cacheField name="Nombre de BuyoutID" numFmtId="0">
      <sharedItems containsSemiMixedTypes="0" containsString="0" containsNumber="1" containsInteger="1" minValue="1" maxValue="8" count="6">
        <n v="1"/>
        <n v="3"/>
        <n v="2"/>
        <n v="8"/>
        <n v="4"/>
        <n v="5"/>
      </sharedItems>
    </cacheField>
    <cacheField name="Somme de Deal Size (USD mn)" numFmtId="0">
      <sharedItems containsString="0" containsBlank="1" containsNumber="1" minValue="0.53" maxValue="839.77"/>
    </cacheField>
    <cacheField name="Somme de Exit Value (USD mn)" numFmtId="0">
      <sharedItems containsSemiMixedTypes="0" containsString="0" containsNumber="1" minValue="4.59" maxValue="1762.87"/>
    </cacheField>
    <cacheField name="# of Investors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Net profit" numFmtId="0">
      <sharedItems containsSemiMixedTypes="0" containsString="0" containsNumber="1" minValue="-58.31" maxValue="1693.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9.920818287035" createdVersion="4" refreshedVersion="4" minRefreshableVersion="3" recordCount="635">
  <cacheSource type="worksheet">
    <worksheetSource ref="A2:AD637" sheet="Data China"/>
  </cacheSource>
  <cacheFields count="30">
    <cacheField name="BuyoutID" numFmtId="0">
      <sharedItems containsSemiMixedTypes="0" containsString="0" containsNumber="1" containsInteger="1" minValue="338" maxValue="59442"/>
    </cacheField>
    <cacheField name="PortFirm_ID" numFmtId="0">
      <sharedItems containsSemiMixedTypes="0" containsString="0" containsNumber="1" containsInteger="1" minValue="25963" maxValue="216986"/>
    </cacheField>
    <cacheField name="Firm" numFmtId="0">
      <sharedItems/>
    </cacheField>
    <cacheField name="Website" numFmtId="0">
      <sharedItems containsBlank="1"/>
    </cacheField>
    <cacheField name="Investment Date" numFmtId="14">
      <sharedItems containsSemiMixedTypes="0" containsNonDate="0" containsDate="1" containsString="0" minDate="2001-06-01T00:00:00" maxDate="2016-03-17T00:00:00"/>
    </cacheField>
    <cacheField name="Investment year" numFmtId="0">
      <sharedItems containsSemiMixedTypes="0" containsString="0" containsNumber="1" containsInteger="1" minValue="2001" maxValue="2016" count="16">
        <n v="2013"/>
        <n v="2007"/>
        <n v="2008"/>
        <n v="2006"/>
        <n v="2010"/>
        <n v="2012"/>
        <n v="2014"/>
        <n v="2009"/>
        <n v="2016"/>
        <n v="2004"/>
        <n v="2011"/>
        <n v="2005"/>
        <n v="2003"/>
        <n v="2001"/>
        <n v="2002"/>
        <n v="2015"/>
      </sharedItems>
    </cacheField>
    <cacheField name="Investment Type" numFmtId="0">
      <sharedItems count="7">
        <s v="Public To Private"/>
        <s v="Growth Capital"/>
        <s v="Buyout"/>
        <s v="Recapitalisation"/>
        <s v="PIPE"/>
        <s v="Merger"/>
        <s v="Restructuring"/>
      </sharedItems>
    </cacheField>
    <cacheField name="Deal Size (mn)" numFmtId="0">
      <sharedItems containsBlank="1"/>
    </cacheField>
    <cacheField name="Deal Size (USD mn)" numFmtId="0">
      <sharedItems containsString="0" containsBlank="1" containsNumber="1" minValue="0.13" maxValue="3700" count="297">
        <n v="370"/>
        <m/>
        <n v="88.88"/>
        <n v="12"/>
        <n v="5.2"/>
        <n v="15.6"/>
        <n v="124"/>
        <n v="48.2"/>
        <n v="18.21"/>
        <n v="5.7"/>
        <n v="17.899999999999999"/>
        <n v="10.45"/>
        <n v="4.71"/>
        <n v="402"/>
        <n v="150"/>
        <n v="5.17"/>
        <n v="50.44"/>
        <n v="20.02"/>
        <n v="25.49"/>
        <n v="13.23"/>
        <n v="20.73"/>
        <n v="200"/>
        <n v="20.78"/>
        <n v="0.81"/>
        <n v="2.84"/>
        <n v="9.26"/>
        <n v="4.22"/>
        <n v="1.63"/>
        <n v="3.05"/>
        <n v="4.59"/>
        <n v="54.92"/>
        <n v="30.97"/>
        <n v="70"/>
        <n v="62.04"/>
        <n v="9.99"/>
        <n v="1.47"/>
        <n v="20"/>
        <n v="11"/>
        <n v="9.0399999999999991"/>
        <n v="16.48"/>
        <n v="1.18"/>
        <n v="4"/>
        <n v="50.26"/>
        <n v="423.77"/>
        <n v="177.25"/>
        <n v="10.01"/>
        <n v="8"/>
        <n v="2.95"/>
        <n v="38.17"/>
        <n v="40"/>
        <n v="191"/>
        <n v="100"/>
        <n v="85"/>
        <n v="375.27"/>
        <n v="362.83"/>
        <n v="26"/>
        <n v="17"/>
        <n v="7.5"/>
        <n v="1.1000000000000001"/>
        <n v="2364.09"/>
        <n v="190"/>
        <n v="1000"/>
        <n v="14"/>
        <n v="730"/>
        <n v="23"/>
        <n v="5.37"/>
        <n v="690"/>
        <n v="202"/>
        <n v="245.13"/>
        <n v="600"/>
        <n v="932"/>
        <n v="18"/>
        <n v="110"/>
        <n v="410"/>
        <n v="25"/>
        <n v="110.4"/>
        <n v="4.55"/>
        <n v="90"/>
        <n v="11.23"/>
        <n v="140"/>
        <n v="35.840000000000003"/>
        <n v="1.27"/>
        <n v="65"/>
        <n v="13.62"/>
        <n v="14.63"/>
        <n v="3.02"/>
        <n v="270"/>
        <n v="150.59"/>
        <n v="900"/>
        <n v="11.69"/>
        <n v="12.87"/>
        <n v="5.26"/>
        <n v="68.599999999999994"/>
        <n v="47.2"/>
        <n v="3.8"/>
        <n v="6"/>
        <n v="127"/>
        <n v="28"/>
        <n v="160"/>
        <n v="49.22"/>
        <n v="6.15"/>
        <n v="54.76"/>
        <n v="3700"/>
        <n v="12.48"/>
        <n v="0.13"/>
        <n v="58.6"/>
        <n v="838.92"/>
        <n v="260"/>
        <n v="75"/>
        <n v="334"/>
        <n v="3000"/>
        <n v="5.85"/>
        <n v="250"/>
        <n v="418"/>
        <n v="122.5"/>
        <n v="180"/>
        <n v="73"/>
        <n v="3.03"/>
        <n v="12.15"/>
        <n v="7.39"/>
        <n v="7.6"/>
        <n v="21.87"/>
        <n v="4.4800000000000004"/>
        <n v="12.69"/>
        <n v="8.7799999999999994"/>
        <n v="1.46"/>
        <n v="6.38"/>
        <n v="0.76"/>
        <n v="49.98"/>
        <n v="87.9"/>
        <n v="194"/>
        <n v="14.29"/>
        <n v="8.77"/>
        <n v="299.75"/>
        <n v="3"/>
        <n v="12.22"/>
        <n v="53"/>
        <n v="3.61"/>
        <n v="41.11"/>
        <n v="34.72"/>
        <n v="500"/>
        <n v="13.71"/>
        <n v="2.74"/>
        <n v="13.87"/>
        <n v="12.86"/>
        <n v="50"/>
        <n v="3.26"/>
        <n v="656.85"/>
        <n v="23.5"/>
        <n v="2.4"/>
        <n v="135"/>
        <n v="39.450000000000003"/>
        <n v="275"/>
        <n v="26.2"/>
        <n v="33.19"/>
        <n v="7.49"/>
        <n v="112.03"/>
        <n v="80"/>
        <n v="2607.6799999999998"/>
        <n v="1.97"/>
        <n v="17.71"/>
        <n v="35.07"/>
        <n v="28.86"/>
        <n v="62.2"/>
        <n v="26.85"/>
        <n v="9.69"/>
        <n v="5.31"/>
        <n v="3.83"/>
        <n v="87"/>
        <n v="56.77"/>
        <n v="53.35"/>
        <n v="3.81"/>
        <n v="5.38"/>
        <n v="95.45"/>
        <n v="14.6"/>
        <n v="14.9"/>
        <n v="84.1"/>
        <n v="15"/>
        <n v="3.66"/>
        <n v="30"/>
        <n v="62.55"/>
        <n v="95"/>
        <n v="1300"/>
        <n v="6.5"/>
        <n v="26.3"/>
        <n v="40.049999999999997"/>
        <n v="20.64"/>
        <n v="83.01"/>
        <n v="15.45"/>
        <n v="350"/>
        <n v="45"/>
        <n v="10.99"/>
        <n v="502.59"/>
        <n v="8.11"/>
        <n v="328.7"/>
        <n v="58.06"/>
        <n v="6.37"/>
        <n v="195"/>
        <n v="36.299999999999997"/>
        <n v="14.92"/>
        <n v="9.59"/>
        <n v="4.8499999999999996"/>
        <n v="68"/>
        <n v="31.8"/>
        <n v="105.8"/>
        <n v="78"/>
        <n v="38.200000000000003"/>
        <n v="4.47"/>
        <n v="18.100000000000001"/>
        <n v="1500"/>
        <n v="338.28"/>
        <n v="12.89"/>
        <n v="71.900000000000006"/>
        <n v="625"/>
        <n v="70.19"/>
        <n v="688"/>
        <n v="263.24"/>
        <n v="10.98"/>
        <n v="19.100000000000001"/>
        <n v="1296.72"/>
        <n v="34"/>
        <n v="102.75"/>
        <n v="15.2"/>
        <n v="10.83"/>
        <n v="28.73"/>
        <n v="4.8"/>
        <n v="243.84"/>
        <n v="35.15"/>
        <n v="35.54"/>
        <n v="8.92"/>
        <n v="3.5"/>
        <n v="54.51"/>
        <n v="62.67"/>
        <n v="8.56"/>
        <n v="155"/>
        <n v="6.07"/>
        <n v="2.29"/>
        <n v="112.65"/>
        <n v="252"/>
        <n v="5.83"/>
        <n v="14.02"/>
        <n v="317.35000000000002"/>
        <n v="79.63"/>
        <n v="22.78"/>
        <n v="74.900000000000006"/>
        <n v="1.91"/>
        <n v="1.56"/>
        <n v="400"/>
        <n v="300"/>
        <n v="42"/>
        <n v="34.57"/>
        <n v="32.200000000000003"/>
        <n v="164.51"/>
        <n v="4.74"/>
        <n v="654.89"/>
        <n v="3.3"/>
        <n v="7.9"/>
        <n v="968"/>
        <n v="31.12"/>
        <n v="805.12"/>
        <n v="2.92"/>
        <n v="2.63"/>
        <n v="2.3199999999999998"/>
        <n v="450"/>
        <n v="11.84"/>
        <n v="29.99"/>
        <n v="9.41"/>
        <n v="65.5"/>
        <n v="11.1"/>
        <n v="49"/>
        <n v="5"/>
        <n v="3.08"/>
        <n v="15.74"/>
        <n v="38.57"/>
        <n v="48"/>
        <n v="11.43"/>
        <n v="21.54"/>
        <n v="3.31"/>
        <n v="213"/>
        <n v="3300"/>
        <n v="20.34"/>
        <n v="23.49"/>
        <n v="52"/>
        <n v="7.21"/>
        <n v="20.9"/>
        <n v="5.62"/>
        <n v="3.94"/>
        <n v="10"/>
        <n v="131.85"/>
        <n v="17.02"/>
        <n v="7.05"/>
        <n v="11.82"/>
        <n v="10.4"/>
        <n v="43.48"/>
        <n v="5.86"/>
        <n v="32"/>
        <n v="35"/>
      </sharedItems>
    </cacheField>
    <cacheField name="Deal Size (EUR mn)" numFmtId="0">
      <sharedItems containsString="0" containsBlank="1" containsNumber="1" minValue="0.1" maxValue="2963.73"/>
    </cacheField>
    <cacheField name="Investors (Entry)" numFmtId="0">
      <sharedItems/>
    </cacheField>
    <cacheField name="Exit Date" numFmtId="14">
      <sharedItems containsSemiMixedTypes="0" containsNonDate="0" containsDate="1" containsString="0" minDate="2007-06-01T00:00:00" maxDate="2017-06-13T00:00:00"/>
    </cacheField>
    <cacheField name="Exit year" numFmtId="0">
      <sharedItems containsSemiMixedTypes="0" containsString="0" containsNumber="1" containsInteger="1" minValue="2007" maxValue="2017"/>
    </cacheField>
    <cacheField name="Exit Type" numFmtId="0">
      <sharedItems/>
    </cacheField>
    <cacheField name="Exit Value (mn)" numFmtId="0">
      <sharedItems containsBlank="1"/>
    </cacheField>
    <cacheField name="Exit Value (USD mn)" numFmtId="0">
      <sharedItems containsString="0" containsBlank="1" containsNumber="1" minValue="0.01" maxValue="7176.06"/>
    </cacheField>
    <cacheField name="Exit Value (EUR mn)" numFmtId="0">
      <sharedItems containsString="0" containsBlank="1" containsNumber="1" minValue="0.01" maxValue="6414.68"/>
    </cacheField>
    <cacheField name="Acquiror (Exit)" numFmtId="0">
      <sharedItems containsBlank="1"/>
    </cacheField>
    <cacheField name="Buyout Industry Classification" numFmtId="0">
      <sharedItems/>
    </cacheField>
    <cacheField name="Primary Industry" numFmtId="0">
      <sharedItems/>
    </cacheField>
    <cacheField name="Sub-Industries" numFmtId="0">
      <sharedItems containsBlank="1"/>
    </cacheField>
    <cacheField name="State" numFmtId="0">
      <sharedItems containsNonDate="0" containsString="0" containsBlank="1"/>
    </cacheField>
    <cacheField name="Location" numFmtId="0">
      <sharedItems/>
    </cacheField>
    <cacheField name="Region" numFmtId="0">
      <sharedItems/>
    </cacheField>
    <cacheField name="Partially Exited" numFmtId="0">
      <sharedItems/>
    </cacheField>
    <cacheField name="Exit Multiple" numFmtId="0">
      <sharedItems containsString="0" containsBlank="1" containsNumber="1" minValue="1.3" maxValue="16.5"/>
    </cacheField>
    <cacheField name="Exit IRR" numFmtId="0">
      <sharedItems containsString="0" containsBlank="1" containsNumber="1" minValue="8.5" maxValue="50"/>
    </cacheField>
    <cacheField name="Lead Partners" numFmtId="0">
      <sharedItems containsBlank="1"/>
    </cacheField>
    <cacheField name="Board Representatives" numFmtId="0">
      <sharedItems containsBlank="1"/>
    </cacheField>
    <cacheField name="Holding period monthly" numFmtId="0">
      <sharedItems containsSemiMixedTypes="0" containsString="0" containsNumber="1" containsInteger="1" minValue="0" maxValue="1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Utilisateur de Microsoft Office" refreshedDate="42949.923796875002" createdVersion="4" refreshedVersion="4" minRefreshableVersion="3" recordCount="635">
  <cacheSource type="worksheet">
    <worksheetSource ref="A2:AF637" sheet="Data China"/>
  </cacheSource>
  <cacheFields count="32">
    <cacheField name="BuyoutID" numFmtId="0">
      <sharedItems containsSemiMixedTypes="0" containsString="0" containsNumber="1" containsInteger="1" minValue="338" maxValue="59442" count="458">
        <n v="30650"/>
        <n v="40545"/>
        <n v="31551"/>
        <n v="15744"/>
        <n v="51443"/>
        <n v="11024"/>
        <n v="14337"/>
        <n v="27497"/>
        <n v="44441"/>
        <n v="42808"/>
        <n v="44956"/>
        <n v="42191"/>
        <n v="55073"/>
        <n v="40173"/>
        <n v="16841"/>
        <n v="53379"/>
        <n v="13820"/>
        <n v="22729"/>
        <n v="37448"/>
        <n v="17862"/>
        <n v="53142"/>
        <n v="38553"/>
        <n v="39332"/>
        <n v="44723"/>
        <n v="42803"/>
        <n v="41828"/>
        <n v="44970"/>
        <n v="46400"/>
        <n v="5463"/>
        <n v="46515"/>
        <n v="48058"/>
        <n v="45075"/>
        <n v="45563"/>
        <n v="43299"/>
        <n v="52468"/>
        <n v="37590"/>
        <n v="44295"/>
        <n v="8835"/>
        <n v="46696"/>
        <n v="6834"/>
        <n v="44966"/>
        <n v="42552"/>
        <n v="42649"/>
        <n v="31829"/>
        <n v="45511"/>
        <n v="39317"/>
        <n v="49939"/>
        <n v="19173"/>
        <n v="24638"/>
        <n v="44929"/>
        <n v="47841"/>
        <n v="47175"/>
        <n v="46940"/>
        <n v="50781"/>
        <n v="17146"/>
        <n v="30638"/>
        <n v="55348"/>
        <n v="45169"/>
        <n v="3057"/>
        <n v="51195"/>
        <n v="29858"/>
        <n v="39841"/>
        <n v="24596"/>
        <n v="41784"/>
        <n v="37587"/>
        <n v="49609"/>
        <n v="48061"/>
        <n v="3389"/>
        <n v="51204"/>
        <n v="45781"/>
        <n v="12988"/>
        <n v="24432"/>
        <n v="3888"/>
        <n v="13428"/>
        <n v="41650"/>
        <n v="39113"/>
        <n v="7033"/>
        <n v="40210"/>
        <n v="7136"/>
        <n v="42652"/>
        <n v="43331"/>
        <n v="38501"/>
        <n v="19467"/>
        <n v="14508"/>
        <n v="41780"/>
        <n v="4488"/>
        <n v="37591"/>
        <n v="3713"/>
        <n v="39873"/>
        <n v="51446"/>
        <n v="33915"/>
        <n v="49269"/>
        <n v="57554"/>
        <n v="2211"/>
        <n v="8549"/>
        <n v="24938"/>
        <n v="27090"/>
        <n v="3255"/>
        <n v="13731"/>
        <n v="3918"/>
        <n v="41907"/>
        <n v="40366"/>
        <n v="48612"/>
        <n v="44831"/>
        <n v="3010"/>
        <n v="35946"/>
        <n v="24845"/>
        <n v="48077"/>
        <n v="47840"/>
        <n v="6892"/>
        <n v="44073"/>
        <n v="46182"/>
        <n v="46183"/>
        <n v="45888"/>
        <n v="51203"/>
        <n v="10719"/>
        <n v="41440"/>
        <n v="48543"/>
        <n v="24098"/>
        <n v="13733"/>
        <n v="40557"/>
        <n v="24926"/>
        <n v="39746"/>
        <n v="43920"/>
        <n v="50246"/>
        <n v="48631"/>
        <n v="40554"/>
        <n v="8211"/>
        <n v="22444"/>
        <n v="47506"/>
        <n v="47559"/>
        <n v="53658"/>
        <n v="16748"/>
        <n v="2659"/>
        <n v="22455"/>
        <n v="46849"/>
        <n v="39878"/>
        <n v="18664"/>
        <n v="46459"/>
        <n v="42078"/>
        <n v="19125"/>
        <n v="50250"/>
        <n v="30303"/>
        <n v="17340"/>
        <n v="44312"/>
        <n v="50923"/>
        <n v="47672"/>
        <n v="3744"/>
        <n v="47574"/>
        <n v="1603"/>
        <n v="8552"/>
        <n v="22178"/>
        <n v="1983"/>
        <n v="41115"/>
        <n v="26571"/>
        <n v="3372"/>
        <n v="37296"/>
        <n v="45919"/>
        <n v="25417"/>
        <n v="2174"/>
        <n v="3114"/>
        <n v="55603"/>
        <n v="24639"/>
        <n v="42159"/>
        <n v="22814"/>
        <n v="8606"/>
        <n v="4880"/>
        <n v="44859"/>
        <n v="44769"/>
        <n v="36639"/>
        <n v="46683"/>
        <n v="47880"/>
        <n v="36827"/>
        <n v="46458"/>
        <n v="46519"/>
        <n v="53675"/>
        <n v="45292"/>
        <n v="49938"/>
        <n v="43294"/>
        <n v="44503"/>
        <n v="43439"/>
        <n v="39477"/>
        <n v="25524"/>
        <n v="42844"/>
        <n v="39872"/>
        <n v="50646"/>
        <n v="28682"/>
        <n v="39426"/>
        <n v="45139"/>
        <n v="14854"/>
        <n v="44833"/>
        <n v="57829"/>
        <n v="57830"/>
        <n v="29856"/>
        <n v="40967"/>
        <n v="47616"/>
        <n v="36670"/>
        <n v="40775"/>
        <n v="4504"/>
        <n v="8844"/>
        <n v="42796"/>
        <n v="32955"/>
        <n v="14962"/>
        <n v="28603"/>
        <n v="23555"/>
        <n v="46686"/>
        <n v="12490"/>
        <n v="3723"/>
        <n v="3727"/>
        <n v="45035"/>
        <n v="43398"/>
        <n v="40968"/>
        <n v="40969"/>
        <n v="8960"/>
        <n v="14965"/>
        <n v="2755"/>
        <n v="14207"/>
        <n v="46590"/>
        <n v="48528"/>
        <n v="2216"/>
        <n v="36711"/>
        <n v="40279"/>
        <n v="27001"/>
        <n v="55780"/>
        <n v="894"/>
        <n v="338"/>
        <n v="7557"/>
        <n v="44962"/>
        <n v="8149"/>
        <n v="12569"/>
        <n v="53500"/>
        <n v="48776"/>
        <n v="5677"/>
        <n v="49917"/>
        <n v="48540"/>
        <n v="46404"/>
        <n v="4704"/>
        <n v="36631"/>
        <n v="47904"/>
        <n v="46367"/>
        <n v="36679"/>
        <n v="46355"/>
        <n v="41199"/>
        <n v="26025"/>
        <n v="51249"/>
        <n v="37212"/>
        <n v="37408"/>
        <n v="44502"/>
        <n v="1631"/>
        <n v="5240"/>
        <n v="48126"/>
        <n v="12509"/>
        <n v="46681"/>
        <n v="42896"/>
        <n v="3979"/>
        <n v="14852"/>
        <n v="51232"/>
        <n v="43140"/>
        <n v="59442"/>
        <n v="44958"/>
        <n v="34865"/>
        <n v="44815"/>
        <n v="2870"/>
        <n v="45172"/>
        <n v="5629"/>
        <n v="3984"/>
        <n v="3880"/>
        <n v="45564"/>
        <n v="55763"/>
        <n v="45577"/>
        <n v="2235"/>
        <n v="8589"/>
        <n v="28157"/>
        <n v="4542"/>
        <n v="27883"/>
        <n v="43297"/>
        <n v="29799"/>
        <n v="7009"/>
        <n v="7025"/>
        <n v="30346"/>
        <n v="47413"/>
        <n v="32089"/>
        <n v="48306"/>
        <n v="46718"/>
        <n v="19471"/>
        <n v="43298"/>
        <n v="42846"/>
        <n v="33784"/>
        <n v="47098"/>
        <n v="52889"/>
        <n v="4048"/>
        <n v="45346"/>
        <n v="25636"/>
        <n v="27076"/>
        <n v="54639"/>
        <n v="42175"/>
        <n v="45407"/>
        <n v="14973"/>
        <n v="36335"/>
        <n v="44210"/>
        <n v="4491"/>
        <n v="21805"/>
        <n v="20276"/>
        <n v="20277"/>
        <n v="44287"/>
        <n v="44484"/>
        <n v="45275"/>
        <n v="34067"/>
        <n v="44136"/>
        <n v="46266"/>
        <n v="27140"/>
        <n v="10699"/>
        <n v="51183"/>
        <n v="812"/>
        <n v="30828"/>
        <n v="10061"/>
        <n v="46484"/>
        <n v="46824"/>
        <n v="20107"/>
        <n v="45923"/>
        <n v="15819"/>
        <n v="776"/>
        <n v="6817"/>
        <n v="47148"/>
        <n v="41007"/>
        <n v="35406"/>
        <n v="24529"/>
        <n v="46684"/>
        <n v="45170"/>
        <n v="44310"/>
        <n v="42835"/>
        <n v="45134"/>
        <n v="49008"/>
        <n v="10243"/>
        <n v="41917"/>
        <n v="43259"/>
        <n v="45045"/>
        <n v="45656"/>
        <n v="55783"/>
        <n v="40157"/>
        <n v="33312"/>
        <n v="50169"/>
        <n v="50546"/>
        <n v="2752"/>
        <n v="14856"/>
        <n v="39395"/>
        <n v="44788"/>
        <n v="43289"/>
        <n v="12408"/>
        <n v="3952"/>
        <n v="40290"/>
        <n v="45565"/>
        <n v="44155"/>
        <n v="44817"/>
        <n v="30678"/>
        <n v="3470"/>
        <n v="44749"/>
        <n v="46639"/>
        <n v="37715"/>
        <n v="48056"/>
        <n v="44204"/>
        <n v="19132"/>
        <n v="48081"/>
        <n v="50298"/>
        <n v="36684"/>
        <n v="16572"/>
        <n v="28318"/>
        <n v="30779"/>
        <n v="8367"/>
        <n v="19696"/>
        <n v="24434"/>
        <n v="47779"/>
        <n v="36808"/>
        <n v="2186"/>
        <n v="7153"/>
        <n v="40122"/>
        <n v="24641"/>
        <n v="11236"/>
        <n v="41004"/>
        <n v="41010"/>
        <n v="16115"/>
        <n v="876"/>
        <n v="22878"/>
        <n v="41709"/>
        <n v="21511"/>
        <n v="32100"/>
        <n v="38414"/>
        <n v="41948"/>
        <n v="45588"/>
        <n v="28368"/>
        <n v="43277"/>
        <n v="48063"/>
        <n v="37161"/>
        <n v="1456"/>
        <n v="35022"/>
        <n v="44311"/>
        <n v="50318"/>
        <n v="22907"/>
        <n v="41271"/>
        <n v="42830"/>
        <n v="14926"/>
        <n v="14928"/>
        <n v="8850"/>
        <n v="46677"/>
        <n v="52466"/>
        <n v="54040"/>
        <n v="7913"/>
        <n v="55346"/>
        <n v="53695"/>
        <n v="3867"/>
        <n v="45509"/>
        <n v="51194"/>
        <n v="48117"/>
        <n v="30465"/>
        <n v="44139"/>
        <n v="3222"/>
        <n v="46690"/>
        <n v="44981"/>
        <n v="11779"/>
        <n v="36813"/>
        <n v="8654"/>
        <n v="46963"/>
        <n v="3315"/>
        <n v="49699"/>
        <n v="42789"/>
        <n v="47128"/>
        <n v="810"/>
        <n v="46511"/>
        <n v="40255"/>
        <n v="46495"/>
        <n v="49951"/>
        <n v="54640"/>
        <n v="44288"/>
        <n v="5936"/>
        <n v="6036"/>
        <n v="51556"/>
        <n v="41219"/>
        <n v="3318"/>
        <n v="5714"/>
        <n v="22930"/>
        <n v="4443"/>
        <n v="28508"/>
        <n v="24634"/>
        <n v="42807"/>
        <n v="51185"/>
        <n v="36124"/>
        <n v="47129"/>
        <n v="32194"/>
        <n v="46689"/>
        <n v="40162"/>
        <n v="13455"/>
        <n v="46470"/>
        <n v="47792"/>
        <n v="49327"/>
        <n v="47842"/>
        <n v="28723"/>
        <n v="10443"/>
        <n v="57444"/>
      </sharedItems>
    </cacheField>
    <cacheField name="PortFirm_ID" numFmtId="0">
      <sharedItems containsSemiMixedTypes="0" containsString="0" containsNumber="1" containsInteger="1" minValue="25963" maxValue="216986"/>
    </cacheField>
    <cacheField name="Firm" numFmtId="0">
      <sharedItems/>
    </cacheField>
    <cacheField name="Website" numFmtId="0">
      <sharedItems containsBlank="1"/>
    </cacheField>
    <cacheField name="Investment Date" numFmtId="14">
      <sharedItems containsSemiMixedTypes="0" containsNonDate="0" containsDate="1" containsString="0" minDate="2001-06-01T00:00:00" maxDate="2016-03-17T00:00:00"/>
    </cacheField>
    <cacheField name="Investment year" numFmtId="0">
      <sharedItems containsSemiMixedTypes="0" containsString="0" containsNumber="1" containsInteger="1" minValue="2001" maxValue="2016" count="16">
        <n v="2013"/>
        <n v="2007"/>
        <n v="2008"/>
        <n v="2006"/>
        <n v="2010"/>
        <n v="2012"/>
        <n v="2014"/>
        <n v="2009"/>
        <n v="2016"/>
        <n v="2004"/>
        <n v="2011"/>
        <n v="2005"/>
        <n v="2003"/>
        <n v="2001"/>
        <n v="2002"/>
        <n v="2015"/>
      </sharedItems>
    </cacheField>
    <cacheField name="Investment Type" numFmtId="0">
      <sharedItems count="7">
        <s v="Public To Private"/>
        <s v="Growth Capital"/>
        <s v="Buyout"/>
        <s v="Recapitalisation"/>
        <s v="PIPE"/>
        <s v="Merger"/>
        <s v="Restructuring"/>
      </sharedItems>
    </cacheField>
    <cacheField name="Deal Size (mn)" numFmtId="0">
      <sharedItems containsBlank="1" count="278">
        <s v="370.00 USD"/>
        <m/>
        <s v="88.88 USD"/>
        <s v="12.00 USD"/>
        <s v="5.20 USD"/>
        <s v="15.60 USD"/>
        <s v="124.00 USD"/>
        <s v="48.20 USD"/>
        <s v="123.50 CNY"/>
        <s v="39.00 CNY"/>
        <s v="17.90 USD"/>
        <s v="66.00 CNY"/>
        <s v="31.92 CNY"/>
        <s v="402.00 USD"/>
        <s v="150.00 USD"/>
        <s v="31.80 CNY"/>
        <s v="346.00 CNY"/>
        <s v="150.00 CNY"/>
        <s v="194.00 CNY"/>
        <s v="90.33 CNY"/>
        <s v="151.20 CNY"/>
        <s v="200.00 USD"/>
        <s v="138.72 CNY"/>
        <s v="5.00 CNY"/>
        <s v="18.60 CNY"/>
        <s v="63.36 CNY"/>
        <s v="28.00 CNY"/>
        <s v="10.00 CNY"/>
        <s v="23.66 HKD"/>
        <s v="29.52 CNY"/>
        <s v="375.87 CNY"/>
        <s v="240.00 HKD"/>
        <s v="70.00 USD"/>
        <s v="420.00 CNY"/>
        <s v="78.05 HKD"/>
        <s v="10.08 CNY"/>
        <s v="20.00 USD"/>
        <s v="11.00 USD"/>
        <s v="60.00 CNY"/>
        <s v="25.00 SGD"/>
        <s v="7.49 CNY"/>
        <s v="4.00 USD"/>
        <s v="29.00 CNY"/>
        <s v="326.09 CNY"/>
        <s v="2900.00 CNY"/>
        <s v="1200.00 CNY"/>
        <s v="10.01 USD"/>
        <s v="8.00 USD"/>
        <s v="20.00 CNY"/>
        <s v="306.00 CNY"/>
        <s v="40.00 USD"/>
        <s v="191.00 USD"/>
        <s v="100.00 USD"/>
        <s v="85.00 USD"/>
        <s v="3000.00 CNY"/>
        <s v="2400.00 CNY"/>
        <s v="26.00 USD"/>
        <s v="17.00 USD"/>
        <s v="7.50 USD"/>
        <s v="1.10 USD"/>
        <s v="14543.20 CNY"/>
        <s v="190.00 USD"/>
        <s v="1000.00 USD"/>
        <s v="14.00 USD"/>
        <s v="730.00 USD"/>
        <s v="23.00 USD"/>
        <s v="9.00 SGD"/>
        <s v="690.00 USD"/>
        <s v="202.00 USD"/>
        <s v="1900.00 HKD"/>
        <s v="600.00 USD"/>
        <s v="932.00 USD"/>
        <s v="18.00 USD"/>
        <s v="110.00 USD"/>
        <s v="410.00 USD"/>
        <s v="25.00 USD"/>
        <s v="110.40 USD"/>
        <s v="35.24 HKD"/>
        <s v="90.00 USD"/>
        <s v="87.36 HKD"/>
        <s v="140.00 USD"/>
        <s v="279.00 HKD"/>
        <s v="8.50 CNY"/>
        <s v="65.00 USD"/>
        <s v="93.42 CNY"/>
        <s v="100.00 CNY"/>
        <s v="25.00 CNY"/>
        <s v="270.00 USD"/>
        <s v="1170.00 HKD"/>
        <s v="900.00 USD"/>
        <s v="80.00 CNY"/>
        <s v="88.00 CNY"/>
        <s v="33.50 CNY"/>
        <s v="68.60 USD"/>
        <s v="47.20 USD"/>
        <s v="24.00 CNY"/>
        <s v="6.00 USD"/>
        <s v="127.00 USD"/>
        <s v="28.00 USD"/>
        <s v="160.00 USD"/>
        <s v="336.40 CNY"/>
        <s v="42.00 CNY"/>
        <s v="365.58 CNY"/>
        <s v="3700.00 USD"/>
        <s v="81.00 CNY"/>
        <s v="0.81 CNY"/>
        <s v="58.60 USD"/>
        <s v="590.00 EUR"/>
        <s v="260.00 USD"/>
        <s v="75.00 USD"/>
        <s v="334.00 USD"/>
        <s v="3000.00 USD"/>
        <s v="5.85 USD"/>
        <s v="250.00 USD"/>
        <s v="418.00 USD"/>
        <s v="122.50 USD"/>
        <s v="180.00 USD"/>
        <s v="73.00 USD"/>
        <s v="23.10 CNY"/>
        <s v="96.00 CNY"/>
        <s v="50.00 CNY"/>
        <s v="34.13 CNY"/>
        <s v="80.40 CNY"/>
        <s v="43.18 CNY"/>
        <s v="6.00 CNY"/>
        <s v="314.50 CNY"/>
        <s v="87.90 USD"/>
        <s v="194.00 USD"/>
        <s v="98.00 CNY"/>
        <s v="2327.37 HKD"/>
        <s v="3.00 USD"/>
        <s v="53.00 USD"/>
        <s v="27.89 CNY"/>
        <s v="282.00 CNY"/>
        <s v="237.10 CNY"/>
        <s v="500.00 USD"/>
        <s v="93.60 CNY"/>
        <s v="90.00 CNY"/>
        <s v="90.14 CNY"/>
        <s v="50.00 USD"/>
        <s v="27.00 CNY"/>
        <s v="5100.00 HKD"/>
        <s v="23.50 USD"/>
        <s v="2.40 USD"/>
        <s v="135.00 USD"/>
        <s v="258.30 CNY"/>
        <s v="275.00 USD"/>
        <s v="26.20 USD"/>
        <s v="258.00 HKD"/>
        <s v="873.50 HKD"/>
        <s v="80.00 USD"/>
        <s v="20905.00 CNY"/>
        <s v="12.00 CNY"/>
        <s v="17.71 USD"/>
        <s v="240.00 CNY"/>
        <s v="224.00 HKD"/>
        <s v="62.20 USD"/>
        <s v="182.16 CNY"/>
        <s v="36.00 CNY"/>
        <s v="25.90 CNY"/>
        <s v="87.00 USD"/>
        <s v="385.00 CNY"/>
        <s v="335.00 CNY"/>
        <s v="36.75 CNY"/>
        <s v="613.20 CNY"/>
        <s v="14.90 USD"/>
        <s v="84.10 USD"/>
        <s v="15.00 USD"/>
        <s v="30.00 USD"/>
        <s v="400.00 CNY"/>
        <s v="95.00 USD"/>
        <s v="1300.00 USD"/>
        <s v="6.50 USD"/>
        <s v="180.00 CNY"/>
        <s v="40.05 USD"/>
        <s v="140.00 CNY"/>
        <s v="127.00 SGD"/>
        <s v="105.51 CNY"/>
        <s v="350.00 USD"/>
        <s v="45.00 USD"/>
        <s v="86.90 CNY"/>
        <s v="3200.00 CNY"/>
        <s v="55.52 CNY"/>
        <s v="328.70 USD"/>
        <s v="451.00 HKD"/>
        <s v="41.23 CNY"/>
        <s v="195.00 USD"/>
        <s v="230.00 CNY"/>
        <s v="101.00 CNY"/>
        <s v="65.04 CNY"/>
        <s v="36.90 CNY"/>
        <s v="68.00 USD"/>
        <s v="31.80 USD"/>
        <s v="820.00 HKD"/>
        <s v="78.00 USD"/>
        <s v="38.20 USD"/>
        <s v="28.24 CNY"/>
        <s v="18.10 USD"/>
        <s v="1500.00 USD"/>
        <s v="190.00 GBP"/>
        <s v="12.89 USD"/>
        <s v="480.00 CNY"/>
        <s v="625.00 USD"/>
        <s v="75.00 CNY"/>
        <s v="481.46 CNY"/>
        <s v="688.00 USD"/>
        <s v="8600.00 TWD"/>
        <s v="19.10 USD"/>
        <s v="8000.00 CNY"/>
        <s v="34.00 USD"/>
        <s v="102.75 USD"/>
        <s v="104.00 CNY"/>
        <s v="73.99 CNY"/>
        <s v="181.50 CNY"/>
        <s v="35.00 CNY"/>
        <s v="1500.00 CNY"/>
        <s v="234.00 CNY"/>
        <s v="71.30 CNY"/>
        <s v="22.00 CNY"/>
        <s v="354.00 CNY"/>
        <s v="213.38 MYR"/>
        <s v="52.83 CNY"/>
        <s v="155.00 USD"/>
        <s v="41.60 CNY"/>
        <s v="31.20 CNY"/>
        <s v="15.00 CNY"/>
        <s v="870.00 CNY"/>
        <s v="252.00 USD"/>
        <s v="40.00 CNY"/>
        <s v="93.00 CNY"/>
        <s v="458.00 SGD"/>
        <s v="540.00 CNY"/>
        <s v="74.90 USD"/>
        <s v="12.09 CNY"/>
        <s v="400.00 USD"/>
        <s v="300.00 USD"/>
        <s v="42.00 USD"/>
        <s v="268.00 HKD"/>
        <s v="32.20 USD"/>
        <s v="32.40 CNY"/>
        <s v="21500.00 TWD"/>
        <s v="3.30 USD"/>
        <s v="7.90 USD"/>
        <s v="968.00 USD"/>
        <s v="35000.00 KRW"/>
        <s v="6260.00 HKD"/>
        <s v="18.00 CNY"/>
        <s v="14.85 CNY"/>
        <s v="450.00 USD"/>
        <s v="205.00 CNY"/>
        <s v="63.70 CNY"/>
        <s v="65.50 USD"/>
        <s v="11.10 USD"/>
        <s v="49.00 USD"/>
        <s v="5.00 USD"/>
        <s v="19.69 CNY"/>
        <s v="300.00 HKD"/>
        <s v="48.00 USD"/>
        <s v="100.00 HKD"/>
        <s v="75.60 CNY"/>
        <s v="139.86 CNY"/>
        <s v="22.65 CNY"/>
        <s v="213.00 USD"/>
        <s v="3300.00 USD"/>
        <s v="138.00 CNY"/>
        <s v="176.00 CNY"/>
        <s v="52.00 USD"/>
        <s v="48.80 CNY"/>
        <s v="20.90 USD"/>
        <s v="37.50 CNY"/>
        <s v="10.00 USD"/>
        <s v="901.70 CNY"/>
        <s v="116.25 CNY"/>
        <s v="55.00 CNY"/>
        <s v="64.97 CNY"/>
        <s v="296.88 CNY"/>
        <s v="32.00 USD"/>
        <s v="35.00 USD"/>
      </sharedItems>
    </cacheField>
    <cacheField name="Deal Size (USD mn)" numFmtId="0">
      <sharedItems containsString="0" containsBlank="1" containsNumber="1" minValue="0.13" maxValue="3700" count="297">
        <n v="370"/>
        <m/>
        <n v="88.88"/>
        <n v="12"/>
        <n v="5.2"/>
        <n v="15.6"/>
        <n v="124"/>
        <n v="48.2"/>
        <n v="18.21"/>
        <n v="5.7"/>
        <n v="17.899999999999999"/>
        <n v="10.45"/>
        <n v="4.71"/>
        <n v="402"/>
        <n v="150"/>
        <n v="5.17"/>
        <n v="50.44"/>
        <n v="20.02"/>
        <n v="25.49"/>
        <n v="13.23"/>
        <n v="20.73"/>
        <n v="200"/>
        <n v="20.78"/>
        <n v="0.81"/>
        <n v="2.84"/>
        <n v="9.26"/>
        <n v="4.22"/>
        <n v="1.63"/>
        <n v="3.05"/>
        <n v="4.59"/>
        <n v="54.92"/>
        <n v="30.97"/>
        <n v="70"/>
        <n v="62.04"/>
        <n v="9.99"/>
        <n v="1.47"/>
        <n v="20"/>
        <n v="11"/>
        <n v="9.0399999999999991"/>
        <n v="16.48"/>
        <n v="1.18"/>
        <n v="4"/>
        <n v="50.26"/>
        <n v="423.77"/>
        <n v="177.25"/>
        <n v="10.01"/>
        <n v="8"/>
        <n v="2.95"/>
        <n v="38.17"/>
        <n v="40"/>
        <n v="191"/>
        <n v="100"/>
        <n v="85"/>
        <n v="375.27"/>
        <n v="362.83"/>
        <n v="26"/>
        <n v="17"/>
        <n v="7.5"/>
        <n v="1.1000000000000001"/>
        <n v="2364.09"/>
        <n v="190"/>
        <n v="1000"/>
        <n v="14"/>
        <n v="730"/>
        <n v="23"/>
        <n v="5.37"/>
        <n v="690"/>
        <n v="202"/>
        <n v="245.13"/>
        <n v="600"/>
        <n v="932"/>
        <n v="18"/>
        <n v="110"/>
        <n v="410"/>
        <n v="25"/>
        <n v="110.4"/>
        <n v="4.55"/>
        <n v="90"/>
        <n v="11.23"/>
        <n v="140"/>
        <n v="35.840000000000003"/>
        <n v="1.27"/>
        <n v="65"/>
        <n v="13.62"/>
        <n v="14.63"/>
        <n v="3.02"/>
        <n v="270"/>
        <n v="150.59"/>
        <n v="900"/>
        <n v="11.69"/>
        <n v="12.87"/>
        <n v="5.26"/>
        <n v="68.599999999999994"/>
        <n v="47.2"/>
        <n v="3.8"/>
        <n v="6"/>
        <n v="127"/>
        <n v="28"/>
        <n v="160"/>
        <n v="49.22"/>
        <n v="6.15"/>
        <n v="54.76"/>
        <n v="3700"/>
        <n v="12.48"/>
        <n v="0.13"/>
        <n v="58.6"/>
        <n v="838.92"/>
        <n v="260"/>
        <n v="75"/>
        <n v="334"/>
        <n v="3000"/>
        <n v="5.85"/>
        <n v="250"/>
        <n v="418"/>
        <n v="122.5"/>
        <n v="180"/>
        <n v="73"/>
        <n v="3.03"/>
        <n v="12.15"/>
        <n v="7.39"/>
        <n v="7.6"/>
        <n v="21.87"/>
        <n v="4.4800000000000004"/>
        <n v="12.69"/>
        <n v="8.7799999999999994"/>
        <n v="1.46"/>
        <n v="6.38"/>
        <n v="0.76"/>
        <n v="49.98"/>
        <n v="87.9"/>
        <n v="194"/>
        <n v="14.29"/>
        <n v="8.77"/>
        <n v="299.75"/>
        <n v="3"/>
        <n v="12.22"/>
        <n v="53"/>
        <n v="3.61"/>
        <n v="41.11"/>
        <n v="34.72"/>
        <n v="500"/>
        <n v="13.71"/>
        <n v="2.74"/>
        <n v="13.87"/>
        <n v="12.86"/>
        <n v="50"/>
        <n v="3.26"/>
        <n v="656.85"/>
        <n v="23.5"/>
        <n v="2.4"/>
        <n v="135"/>
        <n v="39.450000000000003"/>
        <n v="275"/>
        <n v="26.2"/>
        <n v="33.19"/>
        <n v="7.49"/>
        <n v="112.03"/>
        <n v="80"/>
        <n v="2607.6799999999998"/>
        <n v="1.97"/>
        <n v="17.71"/>
        <n v="35.07"/>
        <n v="28.86"/>
        <n v="62.2"/>
        <n v="26.85"/>
        <n v="9.69"/>
        <n v="5.31"/>
        <n v="3.83"/>
        <n v="87"/>
        <n v="56.77"/>
        <n v="53.35"/>
        <n v="3.81"/>
        <n v="5.38"/>
        <n v="95.45"/>
        <n v="14.6"/>
        <n v="14.9"/>
        <n v="84.1"/>
        <n v="15"/>
        <n v="3.66"/>
        <n v="30"/>
        <n v="62.55"/>
        <n v="95"/>
        <n v="1300"/>
        <n v="6.5"/>
        <n v="26.3"/>
        <n v="40.049999999999997"/>
        <n v="20.64"/>
        <n v="83.01"/>
        <n v="15.45"/>
        <n v="350"/>
        <n v="45"/>
        <n v="10.99"/>
        <n v="502.59"/>
        <n v="8.11"/>
        <n v="328.7"/>
        <n v="58.06"/>
        <n v="6.37"/>
        <n v="195"/>
        <n v="36.299999999999997"/>
        <n v="14.92"/>
        <n v="9.59"/>
        <n v="4.8499999999999996"/>
        <n v="68"/>
        <n v="31.8"/>
        <n v="105.8"/>
        <n v="78"/>
        <n v="38.200000000000003"/>
        <n v="4.47"/>
        <n v="18.100000000000001"/>
        <n v="1500"/>
        <n v="338.28"/>
        <n v="12.89"/>
        <n v="71.900000000000006"/>
        <n v="625"/>
        <n v="70.19"/>
        <n v="688"/>
        <n v="263.24"/>
        <n v="10.98"/>
        <n v="19.100000000000001"/>
        <n v="1296.72"/>
        <n v="34"/>
        <n v="102.75"/>
        <n v="15.2"/>
        <n v="10.83"/>
        <n v="28.73"/>
        <n v="4.8"/>
        <n v="243.84"/>
        <n v="35.15"/>
        <n v="35.54"/>
        <n v="8.92"/>
        <n v="3.5"/>
        <n v="54.51"/>
        <n v="62.67"/>
        <n v="8.56"/>
        <n v="155"/>
        <n v="6.07"/>
        <n v="2.29"/>
        <n v="112.65"/>
        <n v="252"/>
        <n v="5.83"/>
        <n v="14.02"/>
        <n v="317.35000000000002"/>
        <n v="79.63"/>
        <n v="22.78"/>
        <n v="74.900000000000006"/>
        <n v="1.91"/>
        <n v="1.56"/>
        <n v="400"/>
        <n v="300"/>
        <n v="42"/>
        <n v="34.57"/>
        <n v="32.200000000000003"/>
        <n v="164.51"/>
        <n v="4.74"/>
        <n v="654.89"/>
        <n v="3.3"/>
        <n v="7.9"/>
        <n v="968"/>
        <n v="31.12"/>
        <n v="805.12"/>
        <n v="2.92"/>
        <n v="2.63"/>
        <n v="2.3199999999999998"/>
        <n v="450"/>
        <n v="11.84"/>
        <n v="29.99"/>
        <n v="9.41"/>
        <n v="65.5"/>
        <n v="11.1"/>
        <n v="49"/>
        <n v="5"/>
        <n v="3.08"/>
        <n v="15.74"/>
        <n v="38.57"/>
        <n v="48"/>
        <n v="11.43"/>
        <n v="21.54"/>
        <n v="3.31"/>
        <n v="213"/>
        <n v="3300"/>
        <n v="20.34"/>
        <n v="23.49"/>
        <n v="52"/>
        <n v="7.21"/>
        <n v="20.9"/>
        <n v="5.62"/>
        <n v="3.94"/>
        <n v="10"/>
        <n v="131.85"/>
        <n v="17.02"/>
        <n v="7.05"/>
        <n v="11.82"/>
        <n v="10.4"/>
        <n v="43.48"/>
        <n v="5.86"/>
        <n v="32"/>
        <n v="35"/>
      </sharedItems>
    </cacheField>
    <cacheField name="Deal Size (EUR mn)" numFmtId="0">
      <sharedItems containsString="0" containsBlank="1" containsNumber="1" minValue="0.1" maxValue="2963.73"/>
    </cacheField>
    <cacheField name="Investors (Entry)" numFmtId="0">
      <sharedItems count="241">
        <s v="CITIC Private Equity Funds Management"/>
        <s v="Phillimore"/>
        <s v="Baring Private Equity Asia, Chengwei Capital"/>
        <s v="Baring Private Equity Asia"/>
        <s v="China New Enterprise Investment"/>
        <s v="Daiwa Quantum Capital, InveStar Capital, Smac Partners, Softbank Capital"/>
        <s v="Silver Lake"/>
        <s v="Morgan Stanley Private Equity Asia"/>
        <s v="Ping An Caizhi Investment Management, Principle Capital"/>
        <s v="CDH Investments, Everbright Private Equity"/>
        <s v="China Galaxy Investment Management, Yuexiu Industrial Investment Funds Management"/>
        <s v="Haitong-Fortis Private Equity Fund Management"/>
        <s v="Ashmore Investment Management, Clearwater Capital Partners, Spinnaker Capital"/>
        <s v="Bain Capital"/>
        <s v="Cyprium Partners"/>
        <s v="Orchid Asia Group"/>
        <s v="Carlyle Group"/>
        <s v="IMI Fondi Chiusi, Rothschild Proprietary Investments "/>
        <s v="Crescent Point Group"/>
        <s v="New Horizon Capital"/>
        <s v="Principle Capital"/>
        <s v="3i, CDH Investments"/>
        <s v="Fortune United Partners, Legend Capital"/>
        <s v="Goldstone Investment"/>
        <s v="Affinity Equity Partners, Unitas Capital"/>
        <s v="Goldstone Investment, Sequoia Capital"/>
        <s v="Eastern Link Capital"/>
        <s v="Beijing Huijin Lifang, Goldstone Investment"/>
        <s v="JD Capital"/>
        <s v="Reiter Capital"/>
        <s v="CDH Investments, Morgan Stanley Private Equity Asia"/>
        <s v="China Soft Capital, Cowin Capital, Envision Capital, SBI &amp; TH Venture Capital"/>
        <s v="Navis Capital Partners"/>
        <s v="Divine Capital, Industrial Innovation Capital Management"/>
        <s v="Prax Capital"/>
        <s v="IDG Capital"/>
        <s v="HPEF Capital Partners"/>
        <s v="Baird Capital Partners Asia"/>
        <s v="CITIC Private Equity Funds Management, Goldstone Investment"/>
        <s v="CMIA Capital Partners"/>
        <s v="Green Pine Capital Partners"/>
        <s v="Citi Venture Capital International"/>
        <s v="Cathay Capital Group"/>
        <s v="Tiantu Capital"/>
        <s v="Costone Venture Capital, Fortune Venture Capital, Raystone Capital"/>
        <s v="Centurion Investment Management"/>
        <s v="Haitong Innovation Capital Management"/>
        <s v="AIF Capital"/>
        <s v="SEAVI Advent"/>
        <s v="New Alliance Capital"/>
        <s v="CDH Investments"/>
        <s v="Bohai Industrial Investment Fund Management, CDH Investments, China Huarong Asset Management, China Science &amp; Merchants Capital Management, Huarong Rongde Asset Management"/>
        <s v="Warburg Pincus"/>
        <s v="Legend Capital"/>
        <s v="CITIC Capital, Standard Chartered Bank, UBS"/>
        <s v="Essex Woodlands"/>
        <s v="China Renaissance Capital Investment"/>
        <s v="IFC Asset Management Company, Morgan Stanley Private Equity Asia"/>
        <s v="Carlyle Group, Partners Group"/>
        <s v="TPG, Xinjiang Guanghui Industry Investment (Group) Co."/>
        <s v="Beijing Grains Valley Venture Capital, DT Capital Partners, EBI Capital, Future Value Capital, Haitong Kaiyuan Investment, Jiangsu Winfast Investment Holding Group, NewMargin Ventures, Zheshang Venture Capital"/>
        <s v="KKR"/>
        <s v="Actis, JAFCO Investment (Asia Pacific), Standard Chartered Private Equity"/>
        <s v="Templeton Asset Management"/>
        <s v="Govtor Capital, SND Ventures Group"/>
        <s v="China International Capital Corporation, China Life Insurance Company, China National Cereals, Oils &amp; Foodstuffs Import and Export Corp, CITIC Securities, Fosun International, Goldman Sachs, Khazanah Nasional Berhad, Warburg Pincus"/>
        <s v="NewQuest Capital Partners"/>
        <s v="GIC, KKR, OCBC Bank, TPG"/>
        <s v="CCB International Asset Management"/>
        <s v="Bank of East Asia, China Investment Corporation, China Life Insurance Company, Value Partners Group, WL Ross &amp; Co"/>
        <s v="CDH Investments, CGU CDC China Capital Partners, Morgan Stanley Private Equity Asia"/>
        <s v="CMIA Capital Partners, GIC, Olympus Capital Asia"/>
        <s v="Hubei Changjiang Capital Investment Fund Management, Orient Hongtai"/>
        <s v="CDH Investments, KKR"/>
        <s v="PAG Asia Capital"/>
        <s v="Blackstone Group"/>
        <s v="MBK Partners"/>
        <s v="Everbright Private Equity, KKR, Sequoia Capital"/>
        <s v="CDH Investments, IFC Asset Management Company, Morgan Stanley Private Equity Asia"/>
        <s v="Baring Private Equity Asia, Goldman Sachs Merchant Banking Division"/>
        <s v="Sky Mountain Capital Management"/>
        <s v="Olympus Capital Asia"/>
        <s v="CDH Investments, China Modern Dairy Holdings Ltd., KKR"/>
        <s v="Hony Capital"/>
        <s v="BGCapital, ChinaEquity Group"/>
        <s v="Ping An Ventures"/>
        <s v="CDH Investments, Tiantu Capital"/>
        <s v="Littlejohn &amp; Co."/>
        <s v="Baring Private Equity Asia, Boyu Capital, Hopu Investment Management, KKR"/>
        <s v="Richland Equities"/>
        <s v="TPG"/>
        <s v="GE Capital Equity, SAC Private Capital Group"/>
        <s v="HSBC Principal Investments"/>
        <s v="CVC Capital Partners"/>
        <s v="Beyond Fund Equity Investment, Boxin Capital, Dalian High-Tech Industrial Zone"/>
        <s v="Chengda Yanhai Industry Fund Management"/>
        <s v="CID Group, Lehman Brothers, Whitesun Equity Partners"/>
        <s v="Blackstone Group, Capital International, Warburg Pincus"/>
        <s v="Baring Private Equity Asia, IFC Asset Management Company"/>
        <s v="Cowin Capital"/>
        <s v="Intel Capital"/>
        <s v="Adamas Finance Asia"/>
        <s v="OWW Capital Partners"/>
        <s v="China International Capital Corporation Private Equity, GIC, KKR"/>
        <s v="Changbaishan Capital, Goldstone Investment, Yadong Investment Management"/>
        <s v="Boxin Capital, Guoyuan DI, Prime Mont Capital"/>
        <s v="Carlyle Group, China Everbright International, CITIC Capital, Fosun International, FountainVest Partners"/>
        <s v="Lombard Investments"/>
        <s v="CCB International Asset Management, Legend Capital, Sequoia Capital"/>
        <s v="ARC Capital Partners"/>
        <s v="3i"/>
        <s v="EQT"/>
        <s v="Permira"/>
        <s v="CDH Investments, DB Private Equity, Milestone Capital Management, Trustbridge Partners"/>
        <s v="Carlyle Group, YF Capital"/>
        <s v="Goldman Sachs Merchant Banking Division"/>
        <s v="Baring Private Equity Asia, CDH Investments, Hony Capital"/>
        <s v="Shanghai International Asset Management"/>
        <s v="Apax Partners"/>
        <s v="Grand Yangtze Capital"/>
        <s v="CITIC Capital"/>
        <s v="China Science &amp; Merchants Capital Management, Zhejiang Silicon Paradise Asset Management Group"/>
        <s v="BOC Yuecai Private Equity"/>
        <s v="China Science &amp; Merchants Capital Management, Guangdong Zhanjiang Reclamation Group, Guangdong Zhongyuan Qinggong, Guangzhou Long-term Investment Asset Management"/>
        <s v="Carlyle Group, Fosun International"/>
        <s v="Guosen Securities (HK) Asset Management"/>
        <s v="China Merchants Technology Holdings"/>
        <s v="BOCI Private Equity, Golden Future, GP Capital, Ningbo Borun Venture Capital"/>
        <s v="ORIX Corporation"/>
        <s v="CMIA Capital Partners, Zana Capital"/>
        <s v="Ping An Caizhi Investment Management"/>
        <s v="Citi Venture Capital International, Good Energies Inc., Hony Capital, Legend Capital"/>
        <s v="Ailikesi Investment, Hengrui Venture Capital, Shenzhen Capital Group"/>
        <s v="Trustbridge Partners"/>
        <s v="Kunlun Fund"/>
        <s v="AID Partners"/>
        <s v="ARC Capital Partners, PAG Asia Capital"/>
        <s v="Carlyle Group, iD TechVentures, Riverstone Holdings"/>
        <s v="Tembusu Partners"/>
        <s v="Arcapita Investment Management"/>
        <s v="Bank of China Group Investment, China Chengtong Holdings Group Ltd, CSR Corp, GE Capital, Equity, Standard Chartered Private Equity, State Grid Corporation of China, Temasek Holdings, WL Ross &amp; Co"/>
        <s v="China BaoAn Group, China Venture Capital, Hubei Provincial High Technology Industry Investment, Shenzhen Capital Group, Wuhan Technology Venture Capital"/>
        <s v="Hubei Provincial High Technology Industry Investment"/>
        <s v="SAIF Partners"/>
        <s v="China Media Capital, FountainVest Partners"/>
        <s v="Goldman Sachs, Goldman Sachs Merchant Banking Division"/>
        <s v="Actis"/>
        <s v="The Jordan Company"/>
        <s v="Harvest Capital"/>
        <s v="Shanghai Real Power Capital"/>
        <s v="DHR Investment, Goldstone Investment"/>
        <s v="China Science &amp; Merchants Capital Management, GF Xinde Investment Management, Principle Capital"/>
        <s v="ABC Capital"/>
        <s v="China Science &amp; Merchants Capital Management, Fortune Venture Capital, Shenzhen Hetai Growth Venture Capital"/>
        <s v="China International Capital Corporation Private Equity"/>
        <s v="Stone Capital"/>
        <s v="Hony Capital, Legend Capital"/>
        <s v="SBI Ven Capital"/>
        <s v="Capital Today"/>
        <s v="General Atlantic, TPG"/>
        <s v="China Bridge Capital"/>
        <s v="3i, Prax Capital"/>
        <s v="Ardian, CDH Investments, CITIC Private Equity Funds Management, New Horizon Capital"/>
        <s v="Huarong Yufu Capital"/>
        <s v="Sequoia Capital"/>
        <s v="CDH Investments, New Horizon Capital"/>
        <s v="IFC Asset Management Company"/>
        <s v="CDH Investments, CITIC Capital"/>
        <s v="Fosun Capital"/>
        <s v="Ascendent Capital Partners"/>
        <s v="Hony Capital, Standard Chartered Private Equity, Temasek Holdings"/>
        <s v="Primus Financial Holdings"/>
        <s v="STIC Investments"/>
        <s v="ARC Capital Partners, Wumart Stores Inc., YinChuan XinHua Department Store Co. Ltd."/>
        <s v="China National Cereals, Oils &amp; Foodstuffs Import and Export Corp, Hopu Investment Management, IFC Asset Management Company, Noble Group, Standard Chartered Private Equity, Temasek Holdings"/>
        <s v="Baring Private Equity Asia, Partners Group"/>
        <s v="IK Investment Partners"/>
        <s v="CDIB Capital, Lehman Brothers"/>
        <s v="Blackstone Group, GGV Capital"/>
        <s v="United Capital Partners"/>
        <s v="BOCGI Zheshang Investment Fund Management, Goldstone Investment"/>
        <s v="Actis, Warburg Pincus"/>
        <s v="Actis, Carlyle Group, Sequoia Capital"/>
        <s v="Bank of America Merrill Lynch, FAT Capital Management, H&amp;Q Asia Pacific, NewQuest Capital Partners"/>
        <s v="Cowin Capital, Goldstone Investment"/>
        <s v="TR Capital"/>
        <s v="Affinity Equity Partners"/>
        <s v="Nature Elements Capital"/>
        <s v="Excelsior Capital Asia"/>
        <s v="China Merchants Technology Holdings, CITIC Capital, Jade Capital, Oriza Holdings"/>
        <s v="Standard Chartered Private Equity"/>
        <s v="Batach-Sophia Investment Management, Haitong Kaiyuan Investment, Hony Capital, Legend Capital, Siguler Guff, Suzhou Jingfeng Venture Investment, Yiwen Innovation Capital"/>
        <s v="TPG, TPG Biotech"/>
        <s v="BOCI Private Equity, New Horizon Capital"/>
        <s v="CDH Investments, Dazhong Capital, Eastern Bell Venture Capital, Industrial Innovation Capital Management"/>
        <s v="CCB International Asset Management, Fosun International, Haitong-Fortis Private Equity Fund Management, Tonglian Venture Capital"/>
        <s v="Asiabiz Capital"/>
        <s v="Sharewin Fund"/>
        <s v="Futian Investment, Shenzhen Capital Group"/>
        <s v="China Soft Capital"/>
        <s v="CAS Investment Management, Goldstone Investment"/>
        <s v="Lunar Capital Management, Merrill Lynch &amp; Co."/>
        <s v="China Pharma, Morgan Stanley Private Equity Asia"/>
        <s v="Haitong Innovation Capital Management, Haitong Kaiyuan Investment, Homsun Capital"/>
        <s v="Morgan Stanley Private Equity Asia, Zhongyu Gas Holdings Ltd"/>
        <s v="KBG"/>
        <s v="Carlyle Group, IDG Capital"/>
        <s v="TA Associates"/>
        <s v="Themes Investment Partners"/>
        <s v="Bohai Industrial Investment Fund Management"/>
        <s v="Actis, DragonTech Ventures Management, Goldman Sachs, Prax Capital"/>
        <s v="Haitong Kaiyuan Investment, Shanghai Zhengtong Venture Capital, Tellhow Shengda Investment Management"/>
        <s v="Nomura Securities, TPG"/>
        <s v="Actis, Goldman Sachs, Morgan Stanley"/>
        <s v="JKL Partners, KDB Capital"/>
        <s v="Providence Equity Partners"/>
        <s v="New World China Enterprises Project, Prax Capital"/>
        <s v="Kamino Logistics Group Limited, Solis Capital Partners, WLG, Inc."/>
        <s v="Goldstone Investment, Suzhou Dingrong Capital Investment Management"/>
        <s v="Ant Capital Partners"/>
        <s v="RRJ Capital"/>
        <s v="Mezzanine Capital Unit"/>
        <s v="Capvent"/>
        <s v="Barclays Ventures"/>
        <s v="GP Capital"/>
        <s v="Cathay Capital Group, Vinda Group"/>
        <s v="Spring Capital Asia"/>
        <s v="IK Investment Partners, Reggeborgh Groep"/>
        <s v="JD Capital, Zhejiang Ticapital Management"/>
        <s v="CDH Investments, Goldman Sachs Merchant Banking Division"/>
        <s v="Hopu Investment Management, Minmetals Corporation, Silver Grant International Industries"/>
        <s v="Hony Capital, TPG"/>
        <s v="Ally Bridge Group, Boyu Capital, Hillhouse Capital Management, Ping An Insurance Group, Temasek Holdings"/>
        <s v="AEA Investors"/>
        <s v="Carlyle Group, Principle Capital"/>
        <s v="ShawKwei &amp; Partners"/>
        <s v="Principle Capital, Shenzhen Topvantage Venture Capital"/>
        <s v="Orchid Asia Group, Shenzhen Capital Group"/>
        <s v="E-House (China) Holdings, Vision Knight Capital Partners"/>
        <s v="General Atlantic"/>
        <s v="Enspire Capital, Hony Capital, New Horizon Capital"/>
      </sharedItems>
    </cacheField>
    <cacheField name="Exit Date" numFmtId="14">
      <sharedItems containsSemiMixedTypes="0" containsNonDate="0" containsDate="1" containsString="0" minDate="2007-06-01T00:00:00" maxDate="2017-06-13T00:00:00"/>
    </cacheField>
    <cacheField name="Exit year" numFmtId="0">
      <sharedItems containsSemiMixedTypes="0" containsString="0" containsNumber="1" containsInteger="1" minValue="2007" maxValue="2017" count="11">
        <n v="2015"/>
        <n v="2008"/>
        <n v="2010"/>
        <n v="2011"/>
        <n v="2013"/>
        <n v="2014"/>
        <n v="2012"/>
        <n v="2016"/>
        <n v="2017"/>
        <n v="2009"/>
        <n v="2007"/>
      </sharedItems>
    </cacheField>
    <cacheField name="Exit Type" numFmtId="0">
      <sharedItems count="10">
        <s v="IPO"/>
        <s v="Unspecified Exit"/>
        <s v="Private Placement"/>
        <s v="Sale to GP"/>
        <s v="Restructuring"/>
        <s v="Write Off"/>
        <s v="Merger"/>
        <s v="Trade Sale"/>
        <s v="Sale to Management"/>
        <s v="Recapitalisation"/>
      </sharedItems>
    </cacheField>
    <cacheField name="Exit Value (mn)" numFmtId="0">
      <sharedItems containsBlank="1"/>
    </cacheField>
    <cacheField name="Exit Value (USD mn)" numFmtId="0">
      <sharedItems containsString="0" containsBlank="1" containsNumber="1" minValue="0.01" maxValue="7176.06" count="412">
        <n v="710.56"/>
        <m/>
        <n v="294.64999999999998"/>
        <n v="62.91"/>
        <n v="81.77"/>
        <n v="63.46"/>
        <n v="130"/>
        <n v="60"/>
        <n v="111.25"/>
        <n v="18.16"/>
        <n v="12.91"/>
        <n v="108.66"/>
        <n v="67.2"/>
        <n v="6.84"/>
        <n v="96.37"/>
        <n v="150"/>
        <n v="133"/>
        <n v="40"/>
        <n v="144.78"/>
        <n v="607"/>
        <n v="411.11"/>
        <n v="305.77"/>
        <n v="102.78"/>
        <n v="47.13"/>
        <n v="34.71"/>
        <n v="120.23"/>
        <n v="650"/>
        <n v="162.38999999999999"/>
        <n v="0.03"/>
        <n v="268.14999999999998"/>
        <n v="55.28"/>
        <n v="87.05"/>
        <n v="10.31"/>
        <n v="25.17"/>
        <n v="175.27"/>
        <n v="37.950000000000003"/>
        <n v="34.4"/>
        <n v="40.97"/>
        <n v="33.520000000000003"/>
        <n v="840.14"/>
        <n v="30.97"/>
        <n v="322.17"/>
        <n v="180.29"/>
        <n v="237.82"/>
        <n v="147"/>
        <n v="73.67"/>
        <n v="64.13"/>
        <n v="68.06"/>
        <n v="74.2"/>
        <n v="72.78"/>
        <n v="101.36"/>
        <n v="73.02"/>
        <n v="341"/>
        <n v="468"/>
        <n v="217.73"/>
        <n v="241.5"/>
        <n v="426"/>
        <n v="308"/>
        <n v="128.5"/>
        <n v="49.21"/>
        <n v="140.63999999999999"/>
        <n v="4.4400000000000004"/>
        <n v="704.73"/>
        <n v="73.28"/>
        <n v="69.37"/>
        <n v="141.58000000000001"/>
        <n v="199.95"/>
        <n v="696.63"/>
        <n v="133.35"/>
        <n v="196.93"/>
        <n v="22.69"/>
        <n v="123.99"/>
        <n v="200"/>
        <n v="76.45"/>
        <n v="50.75"/>
        <n v="31.5"/>
        <n v="122.55"/>
        <n v="272"/>
        <n v="271.67"/>
        <n v="492.6"/>
        <n v="799.3"/>
        <n v="14.97"/>
        <n v="165.63"/>
        <n v="287.69"/>
        <n v="45"/>
        <n v="84.49"/>
        <n v="196.71"/>
        <n v="1017.49"/>
        <n v="447.4"/>
        <n v="409.7"/>
        <n v="80"/>
        <n v="241.42"/>
        <n v="2700"/>
        <n v="2300"/>
        <n v="145.80000000000001"/>
        <n v="146"/>
        <n v="4112.63"/>
        <n v="3100"/>
        <n v="860"/>
        <n v="1790"/>
        <n v="988.76"/>
        <n v="56.39"/>
        <n v="738"/>
        <n v="792"/>
        <n v="234"/>
        <n v="129"/>
        <n v="170"/>
        <n v="222"/>
        <n v="137.16"/>
        <n v="266"/>
        <n v="16.61"/>
        <n v="1264.45"/>
        <n v="245.13"/>
        <n v="170.32"/>
        <n v="0.02"/>
        <n v="0.05"/>
        <n v="97.98"/>
        <n v="233.51"/>
        <n v="126.79"/>
        <n v="415"/>
        <n v="54"/>
        <n v="188.2"/>
        <n v="57.5"/>
        <n v="251.44"/>
        <n v="77"/>
        <n v="132"/>
        <n v="760.32"/>
        <n v="173.39"/>
        <n v="16.420000000000002"/>
        <n v="15.6"/>
        <n v="16.850000000000001"/>
        <n v="121.86"/>
        <n v="32.06"/>
        <n v="102.21"/>
        <n v="190"/>
        <n v="143.62"/>
        <n v="34.96"/>
        <n v="25.41"/>
        <n v="351"/>
        <n v="125.19"/>
        <n v="660"/>
        <n v="65"/>
        <n v="28.49"/>
        <n v="127.93"/>
        <n v="489"/>
        <n v="121"/>
        <n v="172"/>
        <n v="7176.06"/>
        <n v="1000"/>
        <n v="61.37"/>
        <n v="219.34"/>
        <n v="443"/>
        <n v="613.04"/>
        <n v="755.03"/>
        <n v="874.62"/>
        <n v="3400"/>
        <n v="64"/>
        <n v="263"/>
        <n v="2049.4"/>
        <n v="32.68"/>
        <n v="137"/>
        <n v="189.64"/>
        <n v="1.42"/>
        <n v="28.7"/>
        <n v="68.790000000000006"/>
        <n v="184.25"/>
        <n v="21.71"/>
        <n v="7.33"/>
        <n v="5.99"/>
        <n v="229.63"/>
        <n v="125.08"/>
        <n v="81.03"/>
        <n v="65.069999999999993"/>
        <n v="128.53"/>
        <n v="7.95"/>
        <n v="14.8"/>
        <n v="77.05"/>
        <n v="67.47"/>
        <n v="104.56"/>
        <n v="71.64"/>
        <n v="80.5"/>
        <n v="315.42"/>
        <n v="284.82"/>
        <n v="424.42"/>
        <n v="18.239999999999998"/>
        <n v="4.13"/>
        <n v="711.76"/>
        <n v="149.57"/>
        <n v="219.31"/>
        <n v="101.1"/>
        <n v="370"/>
        <n v="5.65"/>
        <n v="205.11"/>
        <n v="66.260000000000005"/>
        <n v="38.78"/>
        <n v="775"/>
        <n v="186.78"/>
        <n v="223.99"/>
        <n v="101.74"/>
        <n v="12.86"/>
        <n v="528"/>
        <n v="405.46"/>
        <n v="8"/>
        <n v="9"/>
        <n v="52.6"/>
        <n v="69"/>
        <n v="747.11"/>
        <n v="87.61"/>
        <n v="411.21"/>
        <n v="471.7"/>
        <n v="244.87"/>
        <n v="56.14"/>
        <n v="67.040000000000006"/>
        <n v="1.76"/>
        <n v="6.42"/>
        <n v="1.24"/>
        <n v="8.3000000000000007"/>
        <n v="19.309999999999999"/>
        <n v="169.68"/>
        <n v="184.06"/>
        <n v="212.98"/>
        <n v="247.73"/>
        <n v="128.88"/>
        <n v="107.61"/>
        <n v="2000"/>
        <n v="2250"/>
        <n v="1100"/>
        <n v="2500"/>
        <n v="1119.5899999999999"/>
        <n v="326.83"/>
        <n v="151"/>
        <n v="583.9"/>
        <n v="113"/>
        <n v="260.5"/>
        <n v="159.1"/>
        <n v="51.49"/>
        <n v="107.31"/>
        <n v="58.72"/>
        <n v="339.22"/>
        <n v="61.65"/>
        <n v="1340"/>
        <n v="79.900000000000006"/>
        <n v="142.38"/>
        <n v="43.63"/>
        <n v="124.08"/>
        <n v="400"/>
        <n v="180.6"/>
        <n v="1300"/>
        <n v="18"/>
        <n v="71.959999999999994"/>
        <n v="16.05"/>
        <n v="272.39"/>
        <n v="100"/>
        <n v="27.38"/>
        <n v="164.98"/>
        <n v="372"/>
        <n v="198.52"/>
        <n v="173.96"/>
        <n v="92.47"/>
        <n v="336.05"/>
        <n v="63"/>
        <n v="140"/>
        <n v="764.07"/>
        <n v="100.05"/>
        <n v="91.37"/>
        <n v="451.53"/>
        <n v="409"/>
        <n v="168.61"/>
        <n v="95.34"/>
        <n v="531"/>
        <n v="167.15"/>
        <n v="155.63999999999999"/>
        <n v="238.84"/>
        <n v="35.450000000000003"/>
        <n v="49.07"/>
        <n v="538.62"/>
        <n v="42.61"/>
        <n v="72.98"/>
        <n v="1890"/>
        <n v="640"/>
        <n v="92.75"/>
        <n v="30"/>
        <n v="137.86000000000001"/>
        <n v="750"/>
        <n v="304"/>
        <n v="160.80000000000001"/>
        <n v="29.5"/>
        <n v="259.58"/>
        <n v="29.62"/>
        <n v="9.41"/>
        <n v="675"/>
        <n v="377"/>
        <n v="218.56"/>
        <n v="32.200000000000003"/>
        <n v="1250"/>
        <n v="1160"/>
        <n v="111.1"/>
        <n v="688"/>
        <n v="1298.48"/>
        <n v="133.22999999999999"/>
        <n v="157.6"/>
        <n v="931"/>
        <n v="19"/>
        <n v="39"/>
        <n v="40.090000000000003"/>
        <n v="69.92"/>
        <n v="388"/>
        <n v="73.37"/>
        <n v="53.85"/>
        <n v="104.53"/>
        <n v="49.78"/>
        <n v="87"/>
        <n v="494.09"/>
        <n v="128.80000000000001"/>
        <n v="8.81"/>
        <n v="4.9800000000000004"/>
        <n v="287.95"/>
        <n v="123.57"/>
        <n v="113.71"/>
        <n v="99.92"/>
        <n v="61.55"/>
        <n v="49.03"/>
        <n v="154.59"/>
        <n v="261.79000000000002"/>
        <n v="568.89"/>
        <n v="517.38"/>
        <n v="404.67"/>
        <n v="1261.6400000000001"/>
        <n v="90.26"/>
        <n v="127.17"/>
        <n v="741.1"/>
        <n v="67.569999999999993"/>
        <n v="144.46"/>
        <n v="127.5"/>
        <n v="112.16"/>
        <n v="78.7"/>
        <n v="7.38"/>
        <n v="47.02"/>
        <n v="2.69"/>
        <n v="12.07"/>
        <n v="6.71"/>
        <n v="12.06"/>
        <n v="8.2100000000000009"/>
        <n v="12.58"/>
        <n v="17.37"/>
        <n v="0.06"/>
        <n v="0.01"/>
        <n v="28.89"/>
        <n v="139.04"/>
        <n v="218"/>
        <n v="278.39999999999998"/>
        <n v="69.680000000000007"/>
        <n v="64.77"/>
        <n v="365"/>
        <n v="1813.96"/>
        <n v="151.38"/>
        <n v="181.5"/>
        <n v="692"/>
        <n v="220"/>
        <n v="75.569999999999993"/>
        <n v="654.02"/>
        <n v="117.38"/>
        <n v="0.6"/>
        <n v="127.98"/>
        <n v="131.33000000000001"/>
        <n v="23.14"/>
        <n v="48.4"/>
        <n v="64.19"/>
        <n v="221.7"/>
        <n v="65.5"/>
        <n v="111"/>
        <n v="715"/>
        <n v="120.8"/>
        <n v="140.65"/>
        <n v="111.28"/>
        <n v="62.37"/>
        <n v="73.459999999999994"/>
        <n v="2005"/>
        <n v="1200"/>
        <n v="803"/>
        <n v="433.05"/>
        <n v="471.73"/>
        <n v="82.22"/>
        <n v="76.98"/>
        <n v="509.27"/>
        <n v="249.05"/>
        <n v="153.41"/>
        <n v="2.64"/>
        <n v="20.88"/>
        <n v="103.91"/>
        <n v="286"/>
        <n v="305"/>
        <n v="297.73"/>
        <n v="406.54"/>
        <n v="51.74"/>
        <n v="53.37"/>
        <n v="340"/>
        <n v="341.4"/>
        <n v="7.17"/>
        <n v="165.02"/>
        <n v="50.87"/>
        <n v="70.11"/>
        <n v="75"/>
        <n v="93.62"/>
        <n v="600"/>
        <n v="54.32"/>
        <n v="345.19"/>
        <n v="51.64"/>
        <n v="128.79"/>
        <n v="731"/>
        <n v="1671.51"/>
        <n v="137.62"/>
      </sharedItems>
    </cacheField>
    <cacheField name="Exit Value (EUR mn)" numFmtId="0">
      <sharedItems containsString="0" containsBlank="1" containsNumber="1" minValue="0.01" maxValue="6414.68"/>
    </cacheField>
    <cacheField name="Acquiror (Exit)" numFmtId="0">
      <sharedItems containsBlank="1"/>
    </cacheField>
    <cacheField name="Buyout Industry Classification" numFmtId="0">
      <sharedItems count="11">
        <s v="Healthcare"/>
        <s v="Telecoms &amp; Media"/>
        <s v="Energy &amp; Utilities"/>
        <s v="Industrials"/>
        <s v="Consumer &amp; Retail"/>
        <s v="Business Services"/>
        <s v="Materials"/>
        <s v="Clean Technology"/>
        <s v="Information Technology"/>
        <s v="Real Estate"/>
        <s v="Food &amp; Agriculture"/>
      </sharedItems>
    </cacheField>
    <cacheField name="Primary Industry" numFmtId="0">
      <sharedItems/>
    </cacheField>
    <cacheField name="Sub-Industries" numFmtId="0">
      <sharedItems containsBlank="1"/>
    </cacheField>
    <cacheField name="State" numFmtId="0">
      <sharedItems containsNonDate="0" containsString="0" containsBlank="1"/>
    </cacheField>
    <cacheField name="Location" numFmtId="0">
      <sharedItems/>
    </cacheField>
    <cacheField name="Region" numFmtId="0">
      <sharedItems/>
    </cacheField>
    <cacheField name="Partially Exited" numFmtId="0">
      <sharedItems/>
    </cacheField>
    <cacheField name="Exit Multiple" numFmtId="0">
      <sharedItems containsString="0" containsBlank="1" containsNumber="1" minValue="1.3" maxValue="16.5"/>
    </cacheField>
    <cacheField name="Exit IRR" numFmtId="0">
      <sharedItems containsString="0" containsBlank="1" containsNumber="1" minValue="8.5" maxValue="50"/>
    </cacheField>
    <cacheField name="Lead Partners" numFmtId="0">
      <sharedItems containsBlank="1"/>
    </cacheField>
    <cacheField name="Board Representatives" numFmtId="0">
      <sharedItems containsBlank="1"/>
    </cacheField>
    <cacheField name="Holding period monthly" numFmtId="0">
      <sharedItems containsSemiMixedTypes="0" containsString="0" containsNumber="1" containsInteger="1" minValue="0" maxValue="127"/>
    </cacheField>
    <cacheField name="Holding period yearly" numFmtId="2">
      <sharedItems containsSemiMixedTypes="0" containsString="0" containsNumber="1" minValue="0" maxValue="10.583333333333334"/>
    </cacheField>
    <cacheField name="Exit Year2" numFmtId="0">
      <sharedItems containsSemiMixedTypes="0" containsString="0" containsNumber="1" containsInteger="1" minValue="2007" maxValue="20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">
  <r>
    <x v="0"/>
    <n v="31071"/>
    <s v="Xcel Telecom"/>
    <d v="2006-06-17T00:00:00"/>
    <x v="0"/>
    <s v="Buyout"/>
    <x v="0"/>
    <s v="Q Investments"/>
    <d v="2009-11-10T00:00:00"/>
    <s v="2009"/>
    <s v="Trade Sale"/>
    <n v="136"/>
    <n v="136"/>
    <x v="0"/>
    <s v="Telecoms"/>
    <s v="Telecom Media, Telecoms"/>
    <s v="No"/>
    <n v="41"/>
    <n v="3.4166666666666665"/>
  </r>
  <r>
    <x v="1"/>
    <n v="54612"/>
    <s v="ABECL"/>
    <d v="2010-11-11T00:00:00"/>
    <x v="1"/>
    <s v="Buyout"/>
    <x v="0"/>
    <s v="QInvest"/>
    <d v="2012-12-05T00:00:00"/>
    <s v="2012"/>
    <s v="Trade Sale"/>
    <n v="21.85"/>
    <n v="21.85"/>
    <x v="1"/>
    <s v="Business Services"/>
    <s v="Business Services"/>
    <s v="No"/>
    <n v="25"/>
    <n v="2.0833333333333335"/>
  </r>
  <r>
    <x v="2"/>
    <n v="140576"/>
    <s v="ABG Shipyard"/>
    <d v="2005-05-31T00:00:00"/>
    <x v="2"/>
    <s v="Buyout"/>
    <x v="1"/>
    <s v="IL&amp;FS Investment Managers, Standard Chartered Private Equity"/>
    <d v="2005-11-28T00:00:00"/>
    <s v="2005"/>
    <s v="IPO"/>
    <n v="34.979999999999997"/>
    <n v="2.7999999999999972"/>
    <x v="2"/>
    <s v="Industrial"/>
    <s v="Shipping"/>
    <s v="Yes"/>
    <n v="6"/>
    <n v="0.5"/>
  </r>
  <r>
    <x v="2"/>
    <n v="140576"/>
    <s v="ABG Shipyard"/>
    <d v="2005-05-31T00:00:00"/>
    <x v="2"/>
    <s v="Buyout"/>
    <x v="1"/>
    <s v="IL&amp;FS Investment Managers, Standard Chartered Private Equity"/>
    <d v="2010-11-01T00:00:00"/>
    <s v="2010"/>
    <s v="Private Placement"/>
    <n v="28.35"/>
    <n v="-3.8299999999999983"/>
    <x v="2"/>
    <s v="Industrial"/>
    <s v="Shipping"/>
    <s v="No"/>
    <n v="66"/>
    <n v="5.5"/>
  </r>
  <r>
    <x v="3"/>
    <n v="59216"/>
    <s v="ACE Refractories"/>
    <d v="2005-07-13T00:00:00"/>
    <x v="2"/>
    <s v="Buyout"/>
    <x v="2"/>
    <s v="ICICI Venture Funds Management"/>
    <d v="2007-08-02T00:00:00"/>
    <s v="2007"/>
    <s v="Trade Sale"/>
    <n v="135.53"/>
    <n v="76.460000000000008"/>
    <x v="2"/>
    <s v="Industrial"/>
    <s v="Industrial"/>
    <s v="No"/>
    <n v="25"/>
    <n v="2.0833333333333335"/>
  </r>
  <r>
    <x v="4"/>
    <n v="31801"/>
    <s v="WNS Global Services"/>
    <d v="2002-06-01T00:00:00"/>
    <x v="3"/>
    <s v="Buyout"/>
    <x v="3"/>
    <s v="Warburg Pincus"/>
    <d v="2013-02-11T00:00:00"/>
    <s v="2013"/>
    <s v="Private Placement"/>
    <n v="160.65"/>
    <n v="120.65"/>
    <x v="1"/>
    <s v="Outsourcing"/>
    <s v="BPO Services"/>
    <s v="No"/>
    <n v="128"/>
    <n v="10.666666666666666"/>
  </r>
  <r>
    <x v="4"/>
    <n v="31801"/>
    <s v="WNS Global Services"/>
    <d v="2002-06-01T00:00:00"/>
    <x v="3"/>
    <s v="Buyout"/>
    <x v="3"/>
    <s v="Warburg Pincus"/>
    <d v="2012-03-01T00:00:00"/>
    <s v="2012"/>
    <s v="Private Placement"/>
    <n v="110"/>
    <n v="70"/>
    <x v="1"/>
    <s v="Outsourcing"/>
    <s v="BPO Services"/>
    <s v="Yes"/>
    <n v="117"/>
    <n v="9.75"/>
  </r>
  <r>
    <x v="4"/>
    <n v="31801"/>
    <s v="WNS Global Services"/>
    <d v="2002-06-01T00:00:00"/>
    <x v="3"/>
    <s v="Buyout"/>
    <x v="3"/>
    <s v="Warburg Pincus"/>
    <d v="2006-07-26T00:00:00"/>
    <s v="2006"/>
    <s v="IPO"/>
    <n v="212.86"/>
    <n v="172.86"/>
    <x v="1"/>
    <s v="Outsourcing"/>
    <s v="BPO Services"/>
    <s v="Yes"/>
    <n v="49"/>
    <n v="4.083333333333333"/>
  </r>
  <r>
    <x v="5"/>
    <n v="47918"/>
    <s v="Viom Networks"/>
    <d v="2007-03-01T00:00:00"/>
    <x v="4"/>
    <s v="Buyout"/>
    <x v="4"/>
    <s v="GIC, IDFC Alternatives"/>
    <d v="2014-12-01T00:00:00"/>
    <s v="2014"/>
    <s v="Trade Sale"/>
    <n v="1000"/>
    <n v="965.2"/>
    <x v="0"/>
    <s v="Telecoms"/>
    <s v="Construction, Telecoms Towers &amp; Infrastructure"/>
    <s v="Yes"/>
    <n v="93"/>
    <n v="7.75"/>
  </r>
  <r>
    <x v="5"/>
    <n v="47918"/>
    <s v="Viom Networks"/>
    <d v="2007-03-01T00:00:00"/>
    <x v="4"/>
    <s v="Buyout"/>
    <x v="4"/>
    <s v="GIC, IDFC Alternatives"/>
    <d v="2009-01-01T00:00:00"/>
    <s v="2009"/>
    <s v="Merger"/>
    <n v="762.87"/>
    <n v="728.07"/>
    <x v="0"/>
    <s v="Telecoms"/>
    <s v="Construction, Telecoms Towers &amp; Infrastructure"/>
    <s v="Yes"/>
    <n v="22"/>
    <n v="1.8333333333333333"/>
  </r>
  <r>
    <x v="6"/>
    <n v="117730"/>
    <s v="Agile Electric Sub-assembly Limited"/>
    <d v="2013-07-18T00:00:00"/>
    <x v="5"/>
    <s v="Buyout"/>
    <x v="5"/>
    <s v="Blackstone Group"/>
    <d v="2015-01-23T00:00:00"/>
    <s v="2015"/>
    <s v="Trade Sale"/>
    <n v="106.4"/>
    <n v="-0.36999999999999034"/>
    <x v="3"/>
    <s v="Power"/>
    <s v="Automobile and Parts Manufacturing, Manufacturing, Motors &amp; Generators"/>
    <s v="No"/>
    <n v="18"/>
    <n v="1.5"/>
  </r>
  <r>
    <x v="7"/>
    <n v="64476"/>
    <s v="AGS Transact Technologies"/>
    <d v="2011-06-09T00:00:00"/>
    <x v="6"/>
    <s v="Buyout"/>
    <x v="6"/>
    <s v="TPG Biotech"/>
    <d v="2012-08-21T00:00:00"/>
    <s v="2012"/>
    <s v="Sale to GP"/>
    <n v="40"/>
    <n v="6.990000000000002"/>
    <x v="1"/>
    <s v="Financial Services"/>
    <s v="Banks, Consumer Finance"/>
    <s v="Yes"/>
    <n v="14"/>
    <n v="1.1666666666666667"/>
  </r>
  <r>
    <x v="8"/>
    <n v="95465"/>
    <s v="Vikram Hospital Private Limited"/>
    <d v="2007-09-01T00:00:00"/>
    <x v="4"/>
    <s v="Buyout"/>
    <x v="7"/>
    <s v="ICICI Venture Funds Management"/>
    <d v="2013-07-26T00:00:00"/>
    <s v="2013"/>
    <s v="Sale to GP"/>
    <n v="29.71"/>
    <n v="15.71"/>
    <x v="4"/>
    <s v="Healthcare"/>
    <s v="Healthcare"/>
    <s v="Yes"/>
    <n v="70"/>
    <n v="5.833333333333333"/>
  </r>
  <r>
    <x v="9"/>
    <n v="124884"/>
    <s v="Unimark Remedies"/>
    <d v="2007-12-03T00:00:00"/>
    <x v="4"/>
    <s v="Buyout"/>
    <x v="8"/>
    <s v="Citi Venture Capital International"/>
    <d v="2011-04-15T00:00:00"/>
    <s v="2011"/>
    <s v="Trade Sale"/>
    <n v="33.299999999999997"/>
    <n v="5.2999999999999972"/>
    <x v="4"/>
    <s v="Medical Technologies"/>
    <s v="Medical Diagnostics"/>
    <s v="No"/>
    <n v="40"/>
    <n v="3.3333333333333335"/>
  </r>
  <r>
    <x v="10"/>
    <n v="96775"/>
    <s v="Unibic Biscuits India Pvt Ltd"/>
    <d v="2007-06-01T00:00:00"/>
    <x v="4"/>
    <s v="Buyout"/>
    <x v="9"/>
    <s v="Lighthouse Funds"/>
    <d v="2017-02-10T00:00:00"/>
    <s v="2017"/>
    <s v="Sale to GP"/>
    <n v="69.099999999999994"/>
    <n v="54.399999999999991"/>
    <x v="5"/>
    <s v="Food"/>
    <s v="Bakery Products, Dairy Products"/>
    <s v="No"/>
    <n v="116"/>
    <n v="9.6666666666666661"/>
  </r>
  <r>
    <x v="11"/>
    <n v="96775"/>
    <s v="Unibic Biscuits India Pvt Ltd"/>
    <d v="2011-06-01T00:00:00"/>
    <x v="6"/>
    <s v="Buyout"/>
    <x v="0"/>
    <s v="Tanarra Capital"/>
    <d v="2012-08-31T00:00:00"/>
    <s v="2012"/>
    <s v="Sale to GP"/>
    <n v="18.059999999999999"/>
    <n v="18.059999999999999"/>
    <x v="5"/>
    <s v="Food"/>
    <s v="Bakery Products, Dairy Products"/>
    <s v="No"/>
    <n v="14"/>
    <n v="1.1666666666666667"/>
  </r>
  <r>
    <x v="12"/>
    <n v="84019"/>
    <s v="Amar Ujala"/>
    <d v="2006-12-18T00:00:00"/>
    <x v="0"/>
    <s v="Buyout"/>
    <x v="10"/>
    <s v="D.E. Shaw Direct Capital"/>
    <d v="2012-11-25T00:00:00"/>
    <s v="2012"/>
    <s v="Trade Sale"/>
    <n v="34.22"/>
    <n v="7.6999999999999993"/>
    <x v="6"/>
    <s v="Publishing"/>
    <s v="Newspapers and News Organisations"/>
    <s v="No"/>
    <n v="71"/>
    <n v="5.916666666666667"/>
  </r>
  <r>
    <x v="13"/>
    <n v="34534"/>
    <s v="Titagarh Wagons Ltd."/>
    <d v="2008-03-13T00:00:00"/>
    <x v="7"/>
    <s v="Buyout"/>
    <x v="11"/>
    <s v="Blackstone Group"/>
    <d v="2012-04-11T00:00:00"/>
    <s v="2012"/>
    <s v="Private Placement"/>
    <n v="5.12"/>
    <n v="1.1200000000000001"/>
    <x v="2"/>
    <s v="Manufacturing"/>
    <s v="Infrastructure, Machine Tool Manufacture"/>
    <s v="Yes"/>
    <n v="49"/>
    <n v="4.083333333333333"/>
  </r>
  <r>
    <x v="14"/>
    <n v="39053"/>
    <s v="Ambuja Cements"/>
    <d v="2000-06-01T00:00:00"/>
    <x v="8"/>
    <s v="Buyout"/>
    <x v="12"/>
    <s v="EMP Global"/>
    <d v="2006-02-14T00:00:00"/>
    <s v="2006"/>
    <s v="Unspecified Exit"/>
    <n v="175.87"/>
    <n v="85.4"/>
    <x v="2"/>
    <s v="Industrial"/>
    <s v="Cement, Industrial, Manufacturing"/>
    <s v="No"/>
    <n v="0"/>
    <n v="0"/>
  </r>
  <r>
    <x v="15"/>
    <n v="87356"/>
    <s v="Tecpro Systems Limited"/>
    <d v="2008-06-01T00:00:00"/>
    <x v="7"/>
    <s v="Buyout"/>
    <x v="0"/>
    <s v="Avigo Capital Partners, Credit Suisse, ROC Partners"/>
    <d v="2012-04-20T00:00:00"/>
    <s v="2012"/>
    <s v="Sale to GP"/>
    <n v="3.02"/>
    <n v="3.02"/>
    <x v="2"/>
    <s v="Industrial"/>
    <s v="Distribution, Industrial Machinery Manufacturing, Machine Tool Manufacture"/>
    <s v="Yes"/>
    <n v="46"/>
    <n v="3.8333333333333335"/>
  </r>
  <r>
    <x v="15"/>
    <n v="87356"/>
    <s v="Tecpro Systems Limited"/>
    <d v="2008-06-01T00:00:00"/>
    <x v="7"/>
    <s v="Buyout"/>
    <x v="0"/>
    <s v="Avigo Capital Partners, Credit Suisse, ROC Partners"/>
    <d v="2010-09-28T00:00:00"/>
    <s v="2010"/>
    <s v="IPO"/>
    <n v="57.85"/>
    <n v="57.85"/>
    <x v="2"/>
    <s v="Industrial"/>
    <s v="Distribution, Industrial Machinery Manufacturing, Machine Tool Manufacture"/>
    <s v="Yes"/>
    <n v="27"/>
    <n v="2.25"/>
  </r>
  <r>
    <x v="16"/>
    <n v="101302"/>
    <s v="Syngene International"/>
    <d v="2014-09-19T00:00:00"/>
    <x v="9"/>
    <s v="Buyout"/>
    <x v="13"/>
    <s v="True North"/>
    <d v="2015-07-30T00:00:00"/>
    <s v="2015"/>
    <s v="IPO"/>
    <n v="85.84"/>
    <n v="23.430000000000007"/>
    <x v="4"/>
    <s v="Medical Technologies"/>
    <s v="Medical Research, Pharmaceuticals"/>
    <s v="Yes"/>
    <n v="10"/>
    <n v="0.83333333333333337"/>
  </r>
  <r>
    <x v="17"/>
    <n v="44697"/>
    <s v="Sula Wines"/>
    <d v="2007-08-01T00:00:00"/>
    <x v="4"/>
    <s v="Buyout"/>
    <x v="14"/>
    <s v="Everstone Capital"/>
    <d v="2014-05-22T00:00:00"/>
    <s v="2014"/>
    <s v="Sale to GP"/>
    <n v="4.59"/>
    <n v="-7.91"/>
    <x v="2"/>
    <s v="Manufacturing"/>
    <s v="Alcohol Distributors, Alcohol Production, Beverage Manufacture and Bottling"/>
    <s v="No"/>
    <n v="81"/>
    <n v="6.75"/>
  </r>
  <r>
    <x v="18"/>
    <n v="44752"/>
    <s v="Spykar"/>
    <d v="2007-06-08T00:00:00"/>
    <x v="4"/>
    <s v="Buyout"/>
    <x v="15"/>
    <s v="Avigo Capital Partners"/>
    <d v="2014-08-20T00:00:00"/>
    <s v="2014"/>
    <s v="Trade Sale"/>
    <n v="49.03"/>
    <n v="42.870000000000005"/>
    <x v="2"/>
    <s v="Manufacturing"/>
    <s v="Clothes Manufacturing, Clothing Stores, Consumer Products"/>
    <s v="No"/>
    <n v="86"/>
    <n v="7.166666666666667"/>
  </r>
  <r>
    <x v="19"/>
    <n v="40094"/>
    <s v="Sky Gourmet"/>
    <d v="2004-09-01T00:00:00"/>
    <x v="10"/>
    <s v="Buyout"/>
    <x v="0"/>
    <s v="Navis Capital Partners"/>
    <d v="2007-06-19T00:00:00"/>
    <s v="2007"/>
    <s v="Trade Sale"/>
    <n v="110"/>
    <n v="110"/>
    <x v="5"/>
    <s v="Food"/>
    <s v="Food"/>
    <s v="No"/>
    <n v="33"/>
    <n v="2.75"/>
  </r>
  <r>
    <x v="20"/>
    <n v="32436"/>
    <s v="Shriram Transport Finance Company"/>
    <d v="2005-01-06T00:00:00"/>
    <x v="2"/>
    <s v="Buyout"/>
    <x v="0"/>
    <s v="ChrysCapital"/>
    <d v="2009-11-06T00:00:00"/>
    <s v="2009"/>
    <s v="Private Placement"/>
    <n v="37.71"/>
    <n v="37.71"/>
    <x v="1"/>
    <s v="Financial Services"/>
    <s v="Finance and Insurance Sector"/>
    <s v="No"/>
    <n v="58"/>
    <n v="4.833333333333333"/>
  </r>
  <r>
    <x v="21"/>
    <n v="37674"/>
    <s v="Andromeda Sales and Distribution"/>
    <d v="2007-12-01T00:00:00"/>
    <x v="4"/>
    <s v="Buyout"/>
    <x v="16"/>
    <s v="Navis Capital Partners"/>
    <d v="2012-07-16T00:00:00"/>
    <s v="2012"/>
    <s v="Trade Sale"/>
    <n v="55.8"/>
    <n v="12.699999999999996"/>
    <x v="0"/>
    <s v="Marketing"/>
    <s v="Direct Marketing Services, Outsourcing"/>
    <s v="No"/>
    <n v="55"/>
    <n v="4.583333333333333"/>
  </r>
  <r>
    <x v="20"/>
    <n v="32436"/>
    <s v="Shriram Transport Finance Company"/>
    <d v="2005-01-06T00:00:00"/>
    <x v="2"/>
    <s v="Buyout"/>
    <x v="0"/>
    <s v="ChrysCapital"/>
    <d v="2009-05-21T00:00:00"/>
    <s v="2009"/>
    <s v="Private Placement"/>
    <n v="59.9"/>
    <n v="59.9"/>
    <x v="1"/>
    <s v="Financial Services"/>
    <s v="Finance and Insurance Sector"/>
    <s v="Yes"/>
    <n v="52"/>
    <n v="4.333333333333333"/>
  </r>
  <r>
    <x v="20"/>
    <n v="32436"/>
    <s v="Shriram Transport Finance Company"/>
    <d v="2005-01-06T00:00:00"/>
    <x v="2"/>
    <s v="Buyout"/>
    <x v="0"/>
    <s v="ChrysCapital"/>
    <d v="2008-02-22T00:00:00"/>
    <s v="2008"/>
    <s v="IPO"/>
    <n v="41.23"/>
    <n v="41.23"/>
    <x v="1"/>
    <s v="Financial Services"/>
    <s v="Finance and Insurance Sector"/>
    <s v="Yes"/>
    <n v="37"/>
    <n v="3.0833333333333335"/>
  </r>
  <r>
    <x v="22"/>
    <n v="33838"/>
    <s v="ShareKhan"/>
    <d v="2007-05-21T00:00:00"/>
    <x v="4"/>
    <s v="Buyout"/>
    <x v="17"/>
    <s v="Citi Venture Capital International, IDFC"/>
    <d v="2008-03-18T00:00:00"/>
    <s v="2008"/>
    <s v="Sale to GP"/>
    <n v="59.97"/>
    <n v="-58.31"/>
    <x v="1"/>
    <s v="Financial Services"/>
    <s v="Consumer Finance, Securities Brokers"/>
    <s v="Yes"/>
    <n v="10"/>
    <n v="0.83333333333333337"/>
  </r>
  <r>
    <x v="23"/>
    <n v="32954"/>
    <s v="Shalivahana Green Energy"/>
    <d v="2009-06-08T00:00:00"/>
    <x v="11"/>
    <s v="Buyout"/>
    <x v="18"/>
    <s v="Axis Private Equity, IL&amp;FS Investment Managers"/>
    <d v="2012-06-06T00:00:00"/>
    <s v="2012"/>
    <s v="Sale to GP"/>
    <n v="29"/>
    <n v="11"/>
    <x v="7"/>
    <s v="Renewable Energy"/>
    <s v="Hydro Power, Wind Power"/>
    <s v="No"/>
    <n v="36"/>
    <n v="3"/>
  </r>
  <r>
    <x v="24"/>
    <n v="136802"/>
    <s v="Servion Global Solutions"/>
    <d v="2011-03-02T00:00:00"/>
    <x v="6"/>
    <s v="Buyout"/>
    <x v="0"/>
    <s v="Basil Partners"/>
    <d v="2014-11-20T00:00:00"/>
    <s v="2014"/>
    <s v="Sale to GP"/>
    <n v="65.45"/>
    <n v="65.45"/>
    <x v="8"/>
    <s v="Software"/>
    <s v="Sales &amp; Marketing Software"/>
    <s v="No"/>
    <n v="44"/>
    <n v="3.6666666666666665"/>
  </r>
  <r>
    <x v="25"/>
    <n v="32054"/>
    <s v="S Tel Limited"/>
    <d v="2009-01-18T00:00:00"/>
    <x v="11"/>
    <s v="Buyout"/>
    <x v="19"/>
    <s v="Batelco, Millennium Private Equity"/>
    <d v="2012-02-08T00:00:00"/>
    <s v="2012"/>
    <s v="Trade Sale"/>
    <n v="174.5"/>
    <n v="-50.5"/>
    <x v="0"/>
    <s v="Telecom Media"/>
    <s v="Telecom Media"/>
    <s v="Yes"/>
    <n v="37"/>
    <n v="3.0833333333333335"/>
  </r>
  <r>
    <x v="26"/>
    <n v="32681"/>
    <s v="RFCL Limited"/>
    <d v="2005-12-01T00:00:00"/>
    <x v="2"/>
    <s v="Buyout"/>
    <x v="20"/>
    <s v="ICICI Venture Funds Management"/>
    <d v="2011-03-01T00:00:00"/>
    <s v="2011"/>
    <s v="Trade Sale"/>
    <n v="109.13"/>
    <n v="81.319999999999993"/>
    <x v="4"/>
    <s v="Healthcare"/>
    <m/>
    <s v="No"/>
    <n v="63"/>
    <n v="5.25"/>
  </r>
  <r>
    <x v="26"/>
    <n v="32681"/>
    <s v="RFCL Limited"/>
    <d v="2005-12-01T00:00:00"/>
    <x v="2"/>
    <s v="Buyout"/>
    <x v="20"/>
    <s v="ICICI Venture Funds Management"/>
    <d v="2009-06-10T00:00:00"/>
    <s v="2009"/>
    <s v="Trade Sale"/>
    <n v="77.319999999999993"/>
    <n v="49.509999999999991"/>
    <x v="4"/>
    <s v="Healthcare"/>
    <m/>
    <s v="Yes"/>
    <n v="42"/>
    <n v="3.5"/>
  </r>
  <r>
    <x v="27"/>
    <n v="72695"/>
    <s v="Repco Home Finance"/>
    <d v="2013-02-08T00:00:00"/>
    <x v="5"/>
    <s v="Buyout"/>
    <x v="21"/>
    <s v="Creador Management Company"/>
    <d v="2014-10-31T00:00:00"/>
    <s v="2014"/>
    <s v="Private Placement"/>
    <n v="23.55"/>
    <n v="10"/>
    <x v="1"/>
    <s v="Financial Services"/>
    <s v="Consumer Finance, Finance and Insurance Sector"/>
    <s v="Yes"/>
    <n v="20"/>
    <n v="1.6666666666666667"/>
  </r>
  <r>
    <x v="28"/>
    <n v="71926"/>
    <s v="ReNew Wind Power Pvt. Ltd."/>
    <d v="2011-09-26T00:00:00"/>
    <x v="6"/>
    <s v="Buyout"/>
    <x v="22"/>
    <s v="Goldman Sachs Merchant Banking Division"/>
    <d v="2017-02-14T00:00:00"/>
    <s v="2017"/>
    <s v="Trade Sale"/>
    <n v="200"/>
    <n v="-11.039999999999992"/>
    <x v="7"/>
    <s v="Renewable Energy"/>
    <s v="Energy, Solar Power, Wind Power"/>
    <s v="Yes"/>
    <n v="65"/>
    <n v="5.416666666666667"/>
  </r>
  <r>
    <x v="29"/>
    <n v="49225"/>
    <s v="Asianet Communications"/>
    <d v="2005-06-01T00:00:00"/>
    <x v="2"/>
    <s v="Buyout"/>
    <x v="23"/>
    <s v="Americorp Ventures"/>
    <d v="2010-09-07T00:00:00"/>
    <s v="2010"/>
    <s v="Sale to GP"/>
    <n v="36.26"/>
    <n v="34.739999999999995"/>
    <x v="0"/>
    <s v="Media"/>
    <s v="Communications, Digital Media, Media, Telecom Media"/>
    <s v="No"/>
    <n v="63"/>
    <n v="5.25"/>
  </r>
  <r>
    <x v="30"/>
    <n v="49225"/>
    <s v="Asianet Communications"/>
    <d v="2007-02-05T00:00:00"/>
    <x v="4"/>
    <s v="Buyout"/>
    <x v="24"/>
    <s v="Providence Equity Partners"/>
    <d v="2008-06-01T00:00:00"/>
    <s v="2008"/>
    <s v="Trade Sale"/>
    <n v="69.8"/>
    <n v="1.789999999999992"/>
    <x v="0"/>
    <s v="Media"/>
    <s v="Communications, Digital Media, Media, Telecom Media"/>
    <s v="Yes"/>
    <n v="16"/>
    <n v="1.3333333333333333"/>
  </r>
  <r>
    <x v="30"/>
    <n v="49225"/>
    <s v="Asianet Communications"/>
    <d v="2007-02-05T00:00:00"/>
    <x v="4"/>
    <s v="Buyout"/>
    <x v="24"/>
    <s v="Providence Equity Partners"/>
    <d v="2014-03-14T00:00:00"/>
    <s v="2014"/>
    <s v="Trade Sale"/>
    <n v="71.400000000000006"/>
    <n v="3.3900000000000006"/>
    <x v="0"/>
    <s v="Media"/>
    <s v="Communications, Digital Media, Media, Telecom Media"/>
    <s v="No"/>
    <n v="85"/>
    <n v="7.083333333333333"/>
  </r>
  <r>
    <x v="31"/>
    <n v="124883"/>
    <s v="Aster Infrastructure"/>
    <d v="2007-09-10T00:00:00"/>
    <x v="4"/>
    <s v="Buyout"/>
    <x v="25"/>
    <s v="New Silk Route Growth Capital"/>
    <d v="2011-03-01T00:00:00"/>
    <s v="2011"/>
    <s v="Merger"/>
    <n v="86.4"/>
    <n v="29.700000000000003"/>
    <x v="0"/>
    <s v="Telecoms"/>
    <s v="Telecoms Towers &amp; Infrastructure"/>
    <s v="Yes"/>
    <n v="42"/>
    <n v="3.5"/>
  </r>
  <r>
    <x v="32"/>
    <n v="44242"/>
    <s v="Atria Convergence Technologies"/>
    <d v="2008-06-01T00:00:00"/>
    <x v="7"/>
    <s v="Buyout"/>
    <x v="26"/>
    <s v="True North"/>
    <d v="2015-07-01T00:00:00"/>
    <s v="2015"/>
    <s v="Sale to GP"/>
    <n v="500"/>
    <n v="453.40999999999997"/>
    <x v="0"/>
    <s v="Telecoms"/>
    <s v="Telecoms Equipment, Telecoms Services, Wireless Telecoms Services &amp; Equipment, Wire-line Telecoms Services &amp; Equipment"/>
    <s v="No"/>
    <n v="85"/>
    <n v="7.083333333333333"/>
  </r>
  <r>
    <x v="33"/>
    <n v="66034"/>
    <s v="Redington India Limited"/>
    <d v="2008-11-01T00:00:00"/>
    <x v="7"/>
    <s v="Buyout"/>
    <x v="27"/>
    <s v="Investcorp"/>
    <d v="2012-02-13T00:00:00"/>
    <s v="2012"/>
    <s v="Unspecified Exit"/>
    <n v="115"/>
    <n v="48.790000000000006"/>
    <x v="2"/>
    <s v="Distribution"/>
    <s v="Electrical, Plumbing, and Hardware Distributors, Electronic Components &amp; Semiconductor Wholesalers, IT, IT Infrastructure, Logistics, Warehouses"/>
    <s v="No"/>
    <n v="39"/>
    <n v="3.25"/>
  </r>
  <r>
    <x v="34"/>
    <n v="25807"/>
    <s v="Ramky Infrastructure"/>
    <d v="2008-12-01T00:00:00"/>
    <x v="7"/>
    <s v="Buyout"/>
    <x v="0"/>
    <s v="The Abraaj Group"/>
    <d v="2010-09-23T00:00:00"/>
    <s v="2010"/>
    <s v="IPO"/>
    <n v="75.55"/>
    <n v="75.55"/>
    <x v="9"/>
    <s v="Infrastructure"/>
    <s v="Construction, Engineering, Infrastructure, Water and Sewer Utilities"/>
    <s v="Yes"/>
    <n v="21"/>
    <n v="1.75"/>
  </r>
  <r>
    <x v="35"/>
    <n v="81009"/>
    <s v="Au Financiers"/>
    <d v="2010-06-01T00:00:00"/>
    <x v="1"/>
    <s v="Buyout"/>
    <x v="28"/>
    <s v="IFC Asset Management Company, Motilal Oswal Private Equity Advisors"/>
    <d v="2016-07-01T00:00:00"/>
    <s v="2016"/>
    <s v="Private Placement"/>
    <n v="47.2"/>
    <n v="35.46"/>
    <x v="1"/>
    <s v="Financial Services"/>
    <s v="Banks, Credit Collections and Services, Finance and Insurance Sector"/>
    <s v="Yes"/>
    <n v="73"/>
    <n v="6.083333333333333"/>
  </r>
  <r>
    <x v="36"/>
    <n v="195359"/>
    <s v="Ramesh Hospitals"/>
    <d v="2013-05-01T00:00:00"/>
    <x v="5"/>
    <s v="Buyout"/>
    <x v="29"/>
    <s v="India Venture Advisors"/>
    <d v="2016-05-31T00:00:00"/>
    <s v="2016"/>
    <s v="Trade Sale"/>
    <n v="16.309999999999999"/>
    <n v="7.1899999999999995"/>
    <x v="4"/>
    <s v="Healthcare"/>
    <s v="Hospitals"/>
    <s v="No"/>
    <n v="36"/>
    <n v="3"/>
  </r>
  <r>
    <x v="37"/>
    <n v="137142"/>
    <s v="PNB Housing Finance Ltd."/>
    <d v="2015-02-25T00:00:00"/>
    <x v="12"/>
    <s v="Buyout"/>
    <x v="30"/>
    <s v="Carlyle Group"/>
    <d v="2016-11-07T00:00:00"/>
    <s v="2016"/>
    <s v="IPO"/>
    <n v="449.66"/>
    <n v="199.66000000000003"/>
    <x v="1"/>
    <s v="Financial Services"/>
    <s v="Consumer Finance, Mortgage Banking"/>
    <s v="Yes"/>
    <n v="21"/>
    <n v="1.75"/>
  </r>
  <r>
    <x v="38"/>
    <n v="170736"/>
    <s v="Patni Computer Systems Ltd."/>
    <d v="2002-09-13T00:00:00"/>
    <x v="3"/>
    <s v="Buyout"/>
    <x v="31"/>
    <s v="General Atlantic"/>
    <d v="2005-12-08T00:00:00"/>
    <s v="2005"/>
    <s v="IPO"/>
    <n v="140"/>
    <n v="40"/>
    <x v="8"/>
    <s v="Software"/>
    <s v="Accounting/Finance Software, Application Integration Software, BPO Services, Content Management Software, Web Development"/>
    <s v="Yes"/>
    <n v="39"/>
    <n v="3.25"/>
  </r>
  <r>
    <x v="39"/>
    <n v="26720"/>
    <s v="Paras Pharmaceuticals Ltd"/>
    <d v="2006-09-07T00:00:00"/>
    <x v="0"/>
    <s v="Buyout"/>
    <x v="32"/>
    <s v="Actis, Sequoia Capital"/>
    <d v="2010-12-13T00:00:00"/>
    <s v="2010"/>
    <s v="Trade Sale"/>
    <n v="457.4"/>
    <n v="401.4"/>
    <x v="6"/>
    <s v="Consumer Products"/>
    <s v="Perfumes, Cosmetics &amp; Toiletries, Pharmaceuticals"/>
    <s v="No"/>
    <n v="51"/>
    <n v="4.25"/>
  </r>
  <r>
    <x v="40"/>
    <n v="151057"/>
    <s v="Ortel Communications Ltd."/>
    <d v="2008-02-01T00:00:00"/>
    <x v="7"/>
    <s v="Buyout"/>
    <x v="33"/>
    <s v="New Silk Route Growth Capital"/>
    <d v="2015-03-05T00:00:00"/>
    <s v="2015"/>
    <s v="IPO"/>
    <n v="34.57"/>
    <n v="19.3"/>
    <x v="0"/>
    <s v="Media"/>
    <s v="Television Broadcasting and Programming"/>
    <s v="Yes"/>
    <n v="85"/>
    <n v="7.083333333333333"/>
  </r>
  <r>
    <x v="41"/>
    <n v="151057"/>
    <s v="Ortel Communications Ltd."/>
    <d v="1999-06-01T00:00:00"/>
    <x v="13"/>
    <s v="Buyout"/>
    <x v="34"/>
    <s v="Actis"/>
    <d v="2008-02-01T00:00:00"/>
    <s v="2008"/>
    <s v="Sale to GP"/>
    <n v="5.63"/>
    <n v="3.67"/>
    <x v="0"/>
    <s v="Media"/>
    <s v="Television Broadcasting and Programming"/>
    <s v="Yes"/>
    <n v="104"/>
    <n v="8.6666666666666661"/>
  </r>
  <r>
    <x v="42"/>
    <n v="64594"/>
    <s v="Nov Sara"/>
    <d v="2011-06-10T00:00:00"/>
    <x v="6"/>
    <s v="Buyout"/>
    <x v="35"/>
    <s v="Multiples Alternate Asset Management"/>
    <d v="2017-01-23T00:00:00"/>
    <s v="2017"/>
    <s v="Trade Sale"/>
    <n v="6.74"/>
    <n v="-23.259999999999998"/>
    <x v="3"/>
    <s v="Oil &amp; Gas"/>
    <s v="Oil and Gas Field Services"/>
    <s v="No"/>
    <n v="67"/>
    <n v="5.583333333333333"/>
  </r>
  <r>
    <x v="43"/>
    <n v="157822"/>
    <s v="Bill Forge"/>
    <d v="2014-12-16T00:00:00"/>
    <x v="9"/>
    <s v="Buyout"/>
    <x v="36"/>
    <s v="Kedaara Capital Advisors"/>
    <d v="2016-09-13T00:00:00"/>
    <s v="2016"/>
    <s v="Trade Sale"/>
    <n v="198.57"/>
    <n v="150.70999999999998"/>
    <x v="2"/>
    <s v="Manufacturing"/>
    <s v="Machine Tool Manufacture"/>
    <s v="No"/>
    <n v="21"/>
    <n v="1.75"/>
  </r>
  <r>
    <x v="44"/>
    <n v="107856"/>
    <s v="Nobel Hygiene Ltd."/>
    <d v="2013-02-19T00:00:00"/>
    <x v="5"/>
    <s v="Buyout"/>
    <x v="37"/>
    <s v="Access Asset Managers"/>
    <d v="2015-02-26T00:00:00"/>
    <s v="2015"/>
    <s v="Sale to GP"/>
    <n v="10"/>
    <n v="-1.5"/>
    <x v="6"/>
    <s v="Consumer Products"/>
    <s v="Consumer Products"/>
    <s v="Yes"/>
    <n v="24"/>
    <n v="2"/>
  </r>
  <r>
    <x v="45"/>
    <n v="26809"/>
    <s v="Nilgiri's Group"/>
    <d v="2006-10-16T00:00:00"/>
    <x v="0"/>
    <s v="Buyout"/>
    <x v="38"/>
    <s v="Actis"/>
    <d v="2014-11-21T00:00:00"/>
    <s v="2014"/>
    <s v="Sale to GP"/>
    <n v="48.72"/>
    <n v="-16.28"/>
    <x v="5"/>
    <s v="Food"/>
    <s v="Bakery Products, Dairy Products, Snack Foods"/>
    <s v="No"/>
    <n v="97"/>
    <n v="8.0833333333333339"/>
  </r>
  <r>
    <x v="46"/>
    <n v="56721"/>
    <s v="Newgen Imaging Systems Pvt Ltd"/>
    <d v="2011-07-04T00:00:00"/>
    <x v="6"/>
    <s v="Buyout"/>
    <x v="39"/>
    <s v="Darby Private Equity, ePlanet Capital, The Abraaj Group"/>
    <d v="2014-12-09T00:00:00"/>
    <s v="2014"/>
    <s v="Sale to GP"/>
    <n v="32.799999999999997"/>
    <n v="22.779999999999998"/>
    <x v="6"/>
    <s v="Publishing"/>
    <s v="Publishing"/>
    <s v="No"/>
    <n v="41"/>
    <n v="3.4166666666666665"/>
  </r>
  <r>
    <x v="47"/>
    <n v="56721"/>
    <s v="Newgen Imaging Systems Pvt Ltd"/>
    <d v="2004-10-29T00:00:00"/>
    <x v="10"/>
    <s v="Buyout"/>
    <x v="40"/>
    <s v="Carlyle Group"/>
    <d v="2011-07-04T00:00:00"/>
    <s v="2011"/>
    <s v="Sale to GP"/>
    <n v="22.26"/>
    <n v="12.860000000000001"/>
    <x v="6"/>
    <s v="Publishing"/>
    <s v="Publishing"/>
    <s v="No"/>
    <n v="81"/>
    <n v="6.75"/>
  </r>
  <r>
    <x v="48"/>
    <n v="120679"/>
    <s v="CARE Ratings"/>
    <d v="2010-08-31T00:00:00"/>
    <x v="1"/>
    <s v="Buyout"/>
    <x v="41"/>
    <s v="Aditya Birla Capital Advisors, Milestone Religare Investment Advisors Private Limited."/>
    <d v="2012-12-26T00:00:00"/>
    <s v="2012"/>
    <s v="IPO"/>
    <n v="99.31"/>
    <n v="82.31"/>
    <x v="1"/>
    <s v="Financial Services"/>
    <s v="Credit Collections and Services"/>
    <s v="No"/>
    <n v="28"/>
    <n v="2.3333333333333335"/>
  </r>
  <r>
    <x v="48"/>
    <n v="120679"/>
    <s v="CARE Ratings"/>
    <d v="2010-08-31T00:00:00"/>
    <x v="1"/>
    <s v="Buyout"/>
    <x v="41"/>
    <s v="Aditya Birla Capital Advisors, Milestone Religare Investment Advisors Private Limited."/>
    <d v="2013-01-11T00:00:00"/>
    <s v="2013"/>
    <s v="Private Placement"/>
    <n v="5.65"/>
    <n v="-11.35"/>
    <x v="1"/>
    <s v="Financial Services"/>
    <s v="Credit Collections and Services"/>
    <s v="Yes"/>
    <n v="29"/>
    <n v="2.4166666666666665"/>
  </r>
  <r>
    <x v="49"/>
    <n v="90406"/>
    <s v="Monte Carlo Fashions Limited"/>
    <d v="2012-06-01T00:00:00"/>
    <x v="14"/>
    <s v="Buyout"/>
    <x v="42"/>
    <s v="Samara Capital"/>
    <d v="2014-12-22T00:00:00"/>
    <s v="2014"/>
    <s v="IPO"/>
    <n v="55.84"/>
    <n v="24.430000000000003"/>
    <x v="2"/>
    <s v="Manufacturing"/>
    <s v="Clothes Manufacturing"/>
    <s v="Yes"/>
    <n v="30"/>
    <n v="2.5"/>
  </r>
  <r>
    <x v="50"/>
    <n v="49997"/>
    <s v="Minacs Worldwide"/>
    <d v="2014-01-31T00:00:00"/>
    <x v="9"/>
    <s v="Buyout"/>
    <x v="43"/>
    <s v="Capital Square Partners, CX Partners"/>
    <d v="2016-07-11T00:00:00"/>
    <s v="2016"/>
    <s v="Trade Sale"/>
    <n v="420"/>
    <n v="162.74"/>
    <x v="1"/>
    <s v="Outsourcing"/>
    <s v="Business Services, Customer Relationship Management, IT, Outsourcing, Software"/>
    <s v="No"/>
    <n v="30"/>
    <n v="2.5"/>
  </r>
  <r>
    <x v="51"/>
    <n v="49997"/>
    <s v="Minacs Worldwide"/>
    <d v="2006-06-23T00:00:00"/>
    <x v="0"/>
    <s v="Buyout"/>
    <x v="44"/>
    <s v="Aditya Birla Group, ReichmannHauer Capital Partners Inc., TransWorks"/>
    <d v="2014-01-21T00:00:00"/>
    <s v="2014"/>
    <s v="Sale to GP"/>
    <n v="270"/>
    <n v="145"/>
    <x v="1"/>
    <s v="Outsourcing"/>
    <s v="Business Services, Customer Relationship Management, IT, Outsourcing, Software"/>
    <s v="No"/>
    <n v="91"/>
    <n v="7.583333333333333"/>
  </r>
  <r>
    <x v="52"/>
    <n v="31486"/>
    <s v="Mars Restaurants"/>
    <d v="2005-10-01T00:00:00"/>
    <x v="2"/>
    <s v="Buyout"/>
    <x v="0"/>
    <s v="Navis Capital Partners"/>
    <d v="2007-08-15T00:00:00"/>
    <s v="2007"/>
    <s v="Trade Sale"/>
    <n v="110"/>
    <n v="110"/>
    <x v="6"/>
    <s v="Restaurants"/>
    <s v="Hotels"/>
    <s v="No"/>
    <n v="22"/>
    <n v="1.8333333333333333"/>
  </r>
  <r>
    <x v="53"/>
    <n v="69234"/>
    <s v="Manpasand Beverages Ltd"/>
    <d v="2014-08-25T00:00:00"/>
    <x v="9"/>
    <s v="Buyout"/>
    <x v="45"/>
    <s v="Aditya Birla Capital Advisors, SAIF Partners India"/>
    <d v="2016-07-08T00:00:00"/>
    <s v="2016"/>
    <s v="Private Placement"/>
    <n v="10"/>
    <n v="-1.4399999999999995"/>
    <x v="5"/>
    <s v="Beverages"/>
    <s v="Beverage Manufacture and Bottling, Soft Drinks &amp; Carbonated Waters"/>
    <s v="Yes"/>
    <n v="23"/>
    <n v="1.9166666666666667"/>
  </r>
  <r>
    <x v="54"/>
    <n v="69234"/>
    <s v="Manpasand Beverages Ltd"/>
    <d v="2011-08-19T00:00:00"/>
    <x v="6"/>
    <s v="Buyout"/>
    <x v="46"/>
    <s v="SAIF Partners India"/>
    <d v="2015-07-09T00:00:00"/>
    <s v="2015"/>
    <s v="IPO"/>
    <n v="47.29"/>
    <n v="37.29"/>
    <x v="5"/>
    <s v="Beverages"/>
    <s v="Beverage Manufacture and Bottling, Soft Drinks &amp; Carbonated Waters"/>
    <s v="Yes"/>
    <n v="47"/>
    <n v="3.9166666666666665"/>
  </r>
  <r>
    <x v="55"/>
    <n v="123651"/>
    <s v="Mankind Pharma"/>
    <d v="2007-04-30T00:00:00"/>
    <x v="4"/>
    <s v="Buyout"/>
    <x v="47"/>
    <s v="ChrysCapital"/>
    <d v="2015-05-28T00:00:00"/>
    <s v="2015"/>
    <s v="Sale to GP"/>
    <n v="200"/>
    <n v="176"/>
    <x v="4"/>
    <s v="Pharmaceuticals"/>
    <s v="Pharmaceutical Development, Pharmaceutical Manufacturing"/>
    <s v="No"/>
    <n v="97"/>
    <n v="8.0833333333333339"/>
  </r>
  <r>
    <x v="56"/>
    <n v="50244"/>
    <s v="Iqara Technologies"/>
    <d v="2006-08-17T00:00:00"/>
    <x v="0"/>
    <s v="Buyout"/>
    <x v="0"/>
    <s v="Citi Venture Capital International"/>
    <d v="2008-12-09T00:00:00"/>
    <s v="2008"/>
    <s v="Trade Sale"/>
    <n v="20.11"/>
    <n v="20.11"/>
    <x v="8"/>
    <s v="Technology"/>
    <s v="Internet"/>
    <s v="No"/>
    <n v="28"/>
    <n v="2.3333333333333335"/>
  </r>
  <r>
    <x v="57"/>
    <n v="37637"/>
    <s v="Intelenet Global Services"/>
    <d v="2007-06-18T00:00:00"/>
    <x v="4"/>
    <s v="Buyout"/>
    <x v="48"/>
    <s v="Blackstone Group"/>
    <d v="2011-05-31T00:00:00"/>
    <s v="2011"/>
    <s v="Trade Sale"/>
    <n v="631.04"/>
    <n v="431.03999999999996"/>
    <x v="1"/>
    <s v="Business Services"/>
    <s v="Business Services, Outsourcing"/>
    <s v="No"/>
    <n v="47"/>
    <n v="3.9166666666666665"/>
  </r>
  <r>
    <x v="58"/>
    <n v="58958"/>
    <s v="Innoventive Industries Limited"/>
    <d v="2011-02-23T00:00:00"/>
    <x v="6"/>
    <s v="Buyout"/>
    <x v="49"/>
    <s v="Standard Chartered Private Equity"/>
    <d v="2011-04-29T00:00:00"/>
    <s v="2011"/>
    <s v="IPO"/>
    <n v="48.8"/>
    <n v="38.76"/>
    <x v="2"/>
    <s v="Manufacturing"/>
    <s v="Distribution, Steel &amp; Metal Manufacturing"/>
    <s v="Yes"/>
    <n v="2"/>
    <n v="0.16666666666666666"/>
  </r>
  <r>
    <x v="59"/>
    <n v="41875"/>
    <s v="iGATE"/>
    <d v="2002-09-13T00:00:00"/>
    <x v="3"/>
    <s v="Buyout"/>
    <x v="31"/>
    <s v="General Atlantic"/>
    <d v="2005-12-08T00:00:00"/>
    <s v="2005"/>
    <s v="IPO"/>
    <n v="140"/>
    <n v="40"/>
    <x v="8"/>
    <s v="Software"/>
    <s v="Accounting/Finance Software, Application Integration Software, BPO Services, Cloud Computing &amp; Solutions, Content Management Software, Web Development"/>
    <s v="Yes"/>
    <n v="39"/>
    <n v="3.25"/>
  </r>
  <r>
    <x v="60"/>
    <n v="137230"/>
    <s v="IFMR Capital Finance Private Limited"/>
    <d v="2014-03-31T00:00:00"/>
    <x v="9"/>
    <s v="Buyout"/>
    <x v="50"/>
    <s v="LeapFrog Investments"/>
    <d v="2016-12-20T00:00:00"/>
    <s v="2016"/>
    <s v="Sale to GP"/>
    <n v="50"/>
    <n v="21"/>
    <x v="1"/>
    <s v="Financial Services"/>
    <s v="Consulting Services, Credit Collections and Services, Finance and Insurance Sector, Investment Banking"/>
    <s v="Yes"/>
    <n v="33"/>
    <n v="2.75"/>
  </r>
  <r>
    <x v="60"/>
    <n v="137230"/>
    <s v="IFMR Capital Finance Private Limited"/>
    <d v="2014-03-31T00:00:00"/>
    <x v="9"/>
    <s v="Buyout"/>
    <x v="50"/>
    <s v="LeapFrog Investments"/>
    <d v="2016-11-11T00:00:00"/>
    <s v="2016"/>
    <s v="Sale to GP"/>
    <n v="25"/>
    <n v="-4"/>
    <x v="1"/>
    <s v="Financial Services"/>
    <s v="Consulting Services, Credit Collections and Services, Finance and Insurance Sector, Investment Banking"/>
    <s v="Yes"/>
    <n v="32"/>
    <n v="2.6666666666666665"/>
  </r>
  <r>
    <x v="61"/>
    <n v="42942"/>
    <s v="IBS Software Services"/>
    <d v="2007-07-25T00:00:00"/>
    <x v="4"/>
    <s v="Buyout"/>
    <x v="51"/>
    <s v="General Atlantic"/>
    <d v="2015-12-16T00:00:00"/>
    <s v="2015"/>
    <s v="Sale to GP"/>
    <n v="170"/>
    <n v="110"/>
    <x v="8"/>
    <s v="IT"/>
    <s v="Cloud Computing &amp; Solutions, Systems Management Software"/>
    <s v="No"/>
    <n v="101"/>
    <n v="8.4166666666666661"/>
  </r>
  <r>
    <x v="62"/>
    <n v="37309"/>
    <s v="Gokaldas Exports"/>
    <d v="2007-08-20T00:00:00"/>
    <x v="4"/>
    <s v="Buyout"/>
    <x v="52"/>
    <s v="Blackstone Group"/>
    <d v="2016-07-20T00:00:00"/>
    <s v="2016"/>
    <s v="Private Placement"/>
    <n v="4.34"/>
    <n v="-111.66"/>
    <x v="2"/>
    <s v="Manufacturing"/>
    <s v="Clothes Manufacturing, Warehouses"/>
    <s v="Yes"/>
    <n v="107"/>
    <n v="8.9166666666666661"/>
  </r>
  <r>
    <x v="62"/>
    <n v="37309"/>
    <s v="Gokaldas Exports"/>
    <d v="2007-08-20T00:00:00"/>
    <x v="4"/>
    <s v="Buyout"/>
    <x v="52"/>
    <s v="Blackstone Group"/>
    <d v="2016-06-01T00:00:00"/>
    <s v="2016"/>
    <s v="Private Placement"/>
    <n v="6.45"/>
    <n v="-109.55"/>
    <x v="2"/>
    <s v="Manufacturing"/>
    <s v="Clothes Manufacturing, Warehouses"/>
    <s v="Yes"/>
    <n v="106"/>
    <n v="8.8333333333333339"/>
  </r>
  <r>
    <x v="63"/>
    <n v="65502"/>
    <s v="Classic Stripes Private Limited"/>
    <d v="2011-06-27T00:00:00"/>
    <x v="6"/>
    <s v="Buyout"/>
    <x v="31"/>
    <s v="Navis Capital Partners"/>
    <d v="2016-04-22T00:00:00"/>
    <s v="2016"/>
    <s v="Sale to Management"/>
    <n v="54.22"/>
    <n v="-45.78"/>
    <x v="2"/>
    <s v="Manufacturing"/>
    <s v="Paint and Coating Manufacturing"/>
    <s v="No"/>
    <n v="58"/>
    <n v="4.833333333333333"/>
  </r>
  <r>
    <x v="64"/>
    <n v="30231"/>
    <s v="CMS Info Systems Pvt. Ltd."/>
    <d v="2008-11-27T00:00:00"/>
    <x v="7"/>
    <s v="Buyout"/>
    <x v="38"/>
    <s v="Blackstone Group"/>
    <d v="2015-03-02T00:00:00"/>
    <s v="2015"/>
    <s v="Sale to GP"/>
    <n v="318.33"/>
    <n v="253.32999999999998"/>
    <x v="1"/>
    <s v="Financial Services"/>
    <s v="Accounting/Finance Software, Billing, Payments and Procurement Software, Consumer Finance, Finance and Insurance Sector, IT"/>
    <s v="No"/>
    <n v="76"/>
    <n v="6.333333333333333"/>
  </r>
  <r>
    <x v="62"/>
    <n v="37309"/>
    <s v="Gokaldas Exports"/>
    <d v="2007-08-20T00:00:00"/>
    <x v="4"/>
    <s v="Buyout"/>
    <x v="52"/>
    <s v="Blackstone Group"/>
    <d v="2014-12-02T00:00:00"/>
    <s v="2014"/>
    <s v="Private Placement"/>
    <n v="1.68"/>
    <n v="-114.32"/>
    <x v="2"/>
    <s v="Manufacturing"/>
    <s v="Clothes Manufacturing, Warehouses"/>
    <s v="Yes"/>
    <n v="88"/>
    <n v="7.333333333333333"/>
  </r>
  <r>
    <x v="62"/>
    <n v="37309"/>
    <s v="Gokaldas Exports"/>
    <d v="2007-08-20T00:00:00"/>
    <x v="4"/>
    <s v="Buyout"/>
    <x v="52"/>
    <s v="Blackstone Group"/>
    <d v="2014-06-01T00:00:00"/>
    <s v="2014"/>
    <s v="Private Placement"/>
    <n v="2.73"/>
    <n v="-113.27"/>
    <x v="2"/>
    <s v="Manufacturing"/>
    <s v="Clothes Manufacturing, Warehouses"/>
    <s v="Yes"/>
    <n v="82"/>
    <n v="6.833333333333333"/>
  </r>
  <r>
    <x v="65"/>
    <n v="125456"/>
    <s v="Godrej Hershey Limited"/>
    <d v="2006-06-01T00:00:00"/>
    <x v="0"/>
    <s v="Buyout"/>
    <x v="53"/>
    <s v="IL&amp;FS Investment Managers"/>
    <d v="2007-05-01T00:00:00"/>
    <s v="2007"/>
    <s v="Trade Sale"/>
    <n v="28.3"/>
    <n v="11.600000000000001"/>
    <x v="5"/>
    <s v="Food"/>
    <s v="Bakery Products, Snack Foods, Soft Drinks &amp; Carbonated Waters"/>
    <s v="No"/>
    <n v="11"/>
    <n v="0.91666666666666663"/>
  </r>
  <r>
    <x v="66"/>
    <n v="50850"/>
    <s v="General Lighting Business of Halonix"/>
    <d v="2013-07-23T00:00:00"/>
    <x v="5"/>
    <s v="Buyout"/>
    <x v="0"/>
    <s v="Actis"/>
    <d v="2015-05-07T00:00:00"/>
    <s v="2015"/>
    <s v="Trade Sale"/>
    <n v="19.899999999999999"/>
    <n v="19.899999999999999"/>
    <x v="8"/>
    <s v="Electronics"/>
    <s v="Automobile and Parts Manufacturing, Electronic Components, Household Appliances"/>
    <s v="No"/>
    <n v="22"/>
    <n v="1.8333333333333333"/>
  </r>
  <r>
    <x v="67"/>
    <n v="109726"/>
    <s v="Flexituff International"/>
    <d v="2007-06-01T00:00:00"/>
    <x v="4"/>
    <s v="Buyout"/>
    <x v="54"/>
    <s v="Clearwater Capital Partners"/>
    <d v="2013-03-18T00:00:00"/>
    <s v="2013"/>
    <s v="Sale to GP"/>
    <n v="4.96"/>
    <n v="-6.38"/>
    <x v="2"/>
    <s v="Manufacturing"/>
    <s v="Manufacturing"/>
    <s v="Yes"/>
    <n v="69"/>
    <n v="5.75"/>
  </r>
  <r>
    <x v="68"/>
    <n v="50483"/>
    <s v="Cremica Foods"/>
    <d v="2010-09-28T00:00:00"/>
    <x v="1"/>
    <s v="Buyout"/>
    <x v="55"/>
    <s v="Motilal Oswal Private Equity Advisors"/>
    <d v="2015-08-21T00:00:00"/>
    <s v="2015"/>
    <s v="Sale to GP"/>
    <n v="68.819999999999993"/>
    <n v="53.819999999999993"/>
    <x v="5"/>
    <s v="Food"/>
    <s v="Food"/>
    <s v="No"/>
    <n v="59"/>
    <n v="4.916666666666667"/>
  </r>
  <r>
    <x v="67"/>
    <n v="109726"/>
    <s v="Flexituff International"/>
    <d v="2007-06-01T00:00:00"/>
    <x v="4"/>
    <s v="Buyout"/>
    <x v="54"/>
    <s v="Clearwater Capital Partners"/>
    <d v="2011-10-01T00:00:00"/>
    <s v="2011"/>
    <s v="IPO"/>
    <n v="6.04"/>
    <n v="-5.3"/>
    <x v="2"/>
    <s v="Manufacturing"/>
    <s v="Manufacturing"/>
    <s v="Yes"/>
    <n v="52"/>
    <n v="4.333333333333333"/>
  </r>
  <r>
    <x v="69"/>
    <n v="42865"/>
    <s v="Fabindia"/>
    <d v="2012-02-15T00:00:00"/>
    <x v="14"/>
    <s v="Buyout"/>
    <x v="0"/>
    <s v="L Catterton"/>
    <d v="2016-11-03T00:00:00"/>
    <s v="2016"/>
    <s v="Sale to GP"/>
    <n v="109.42"/>
    <n v="109.42"/>
    <x v="6"/>
    <s v="Retail"/>
    <s v="Clothing Stores, Consumer Services, Household Appliances, Textiles"/>
    <s v="No"/>
    <n v="57"/>
    <n v="4.75"/>
  </r>
  <r>
    <x v="69"/>
    <n v="42865"/>
    <s v="Fabindia"/>
    <d v="2012-02-15T00:00:00"/>
    <x v="14"/>
    <s v="Buyout"/>
    <x v="0"/>
    <s v="L Catterton"/>
    <d v="2016-02-12T00:00:00"/>
    <s v="2016"/>
    <s v="Sale to GP"/>
    <n v="52.53"/>
    <n v="52.53"/>
    <x v="6"/>
    <s v="Retail"/>
    <s v="Clothing Stores, Consumer Services, Household Appliances, Textiles"/>
    <s v="Yes"/>
    <n v="48"/>
    <n v="4"/>
  </r>
  <r>
    <x v="70"/>
    <n v="37610"/>
    <s v="Excelsoft Technologies"/>
    <d v="2001-06-01T00:00:00"/>
    <x v="15"/>
    <s v="Buyout"/>
    <x v="56"/>
    <s v="Ascent Capital"/>
    <d v="2008-05-06T00:00:00"/>
    <s v="2008"/>
    <s v="Trade Sale"/>
    <n v="31.23"/>
    <n v="30.7"/>
    <x v="1"/>
    <s v="Business Services"/>
    <m/>
    <s v="No"/>
    <n v="83"/>
    <n v="6.916666666666667"/>
  </r>
  <r>
    <x v="71"/>
    <n v="51371"/>
    <s v="Edelweiss Capital"/>
    <d v="2005-12-02T00:00:00"/>
    <x v="2"/>
    <s v="Buyout"/>
    <x v="57"/>
    <s v="Greater Pacific Capital"/>
    <d v="2017-03-13T00:00:00"/>
    <s v="2017"/>
    <s v="Private Placement"/>
    <n v="130"/>
    <n v="102.3"/>
    <x v="1"/>
    <s v="Financial Services"/>
    <s v="Investment Banking, Securities Brokers"/>
    <s v="No"/>
    <n v="135"/>
    <n v="11.25"/>
  </r>
  <r>
    <x v="71"/>
    <n v="51371"/>
    <s v="Edelweiss Capital"/>
    <d v="2005-12-02T00:00:00"/>
    <x v="2"/>
    <s v="Buyout"/>
    <x v="57"/>
    <s v="Greater Pacific Capital"/>
    <d v="2014-06-09T00:00:00"/>
    <s v="2014"/>
    <s v="Private Placement"/>
    <n v="11.95"/>
    <n v="-15.75"/>
    <x v="1"/>
    <s v="Financial Services"/>
    <s v="Investment Banking, Securities Brokers"/>
    <s v="Yes"/>
    <n v="102"/>
    <n v="8.5"/>
  </r>
  <r>
    <x v="72"/>
    <n v="105215"/>
    <s v="DTDC Courier &amp; Cargo Group"/>
    <d v="2006-02-14T00:00:00"/>
    <x v="0"/>
    <s v="Buyout"/>
    <x v="58"/>
    <s v="Fairwinds Private Equity"/>
    <d v="2013-07-09T00:00:00"/>
    <s v="2013"/>
    <s v="Trade Sale"/>
    <n v="24.55"/>
    <n v="11.200000000000001"/>
    <x v="2"/>
    <s v="Logistics"/>
    <s v="Logistics"/>
    <s v="No"/>
    <n v="89"/>
    <n v="7.416666666666667"/>
  </r>
  <r>
    <x v="73"/>
    <n v="44169"/>
    <s v="DQ Entertainment"/>
    <d v="2004-07-01T00:00:00"/>
    <x v="10"/>
    <s v="Buyout"/>
    <x v="0"/>
    <s v="True North"/>
    <d v="2007-12-18T00:00:00"/>
    <s v="2007"/>
    <s v="IPO"/>
    <n v="53.18"/>
    <n v="53.18"/>
    <x v="6"/>
    <s v="Entertainment"/>
    <s v="Consumer Services, Entertainment"/>
    <s v="No"/>
    <n v="41"/>
    <n v="3.4166666666666665"/>
  </r>
  <r>
    <x v="74"/>
    <n v="38160"/>
    <s v="DB Corp"/>
    <d v="2006-04-03T00:00:00"/>
    <x v="0"/>
    <s v="Buyout"/>
    <x v="59"/>
    <s v="Warburg Pincus"/>
    <d v="2010-01-06T00:00:00"/>
    <s v="2010"/>
    <s v="IPO"/>
    <n v="82.47"/>
    <n v="48.75"/>
    <x v="6"/>
    <s v="Publishing"/>
    <s v="Newspapers and News Organisations"/>
    <s v="Yes"/>
    <n v="45"/>
    <n v="3.75"/>
  </r>
  <r>
    <x v="74"/>
    <n v="38160"/>
    <s v="DB Corp"/>
    <d v="2006-04-03T00:00:00"/>
    <x v="0"/>
    <s v="Buyout"/>
    <x v="59"/>
    <s v="Warburg Pincus"/>
    <d v="2011-08-12T00:00:00"/>
    <s v="2011"/>
    <s v="Private Placement"/>
    <n v="34.520000000000003"/>
    <n v="0.80000000000000426"/>
    <x v="6"/>
    <s v="Publishing"/>
    <s v="Newspapers and News Organisations"/>
    <s v="No"/>
    <n v="64"/>
    <n v="5.333333333333333"/>
  </r>
  <r>
    <x v="75"/>
    <n v="133899"/>
    <s v="Destimoney Enterprises Pvt. Ltd"/>
    <d v="2008-08-01T00:00:00"/>
    <x v="7"/>
    <s v="Buyout"/>
    <x v="47"/>
    <s v="New Silk Route Growth Capital"/>
    <d v="2015-02-10T00:00:00"/>
    <s v="2015"/>
    <s v="Sale to GP"/>
    <n v="200"/>
    <n v="176"/>
    <x v="1"/>
    <s v="Financial Services"/>
    <s v="Consumer Finance"/>
    <s v="No"/>
    <n v="78"/>
    <n v="6.5"/>
  </r>
  <r>
    <x v="76"/>
    <n v="176808"/>
    <s v="Delhi International Airport"/>
    <d v="2006-01-01T00:00:00"/>
    <x v="0"/>
    <s v="Buyout"/>
    <x v="60"/>
    <s v="Fraport AG, GMR Group, IDFC Alternatives, Malaysia Airports (Niaga) Sdn Bhd"/>
    <d v="2009-05-01T00:00:00"/>
    <s v="2009"/>
    <s v="Trade Sale"/>
    <n v="29.75"/>
    <n v="18.939999999999998"/>
    <x v="2"/>
    <s v="Aerospace"/>
    <s v="Aerospace, Airlines and Air Travel"/>
    <s v="No"/>
    <n v="40"/>
    <n v="3.3333333333333335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611">
  <r>
    <n v="30650"/>
    <n v="97814"/>
    <x v="0"/>
    <s v="www.3sbio.com"/>
    <d v="2013-02-01T00:00:00"/>
    <n v="2013"/>
    <x v="0"/>
    <s v="370.00 USD"/>
    <x v="0"/>
    <n v="276.45999999999998"/>
    <s v="CITIC Private Equity Funds Management"/>
    <d v="2015-05-26T00:00:00"/>
    <n v="2015"/>
    <s v="IPO"/>
    <s v="5510.00 HKD"/>
    <x v="0"/>
    <n v="650.95000000000005"/>
    <m/>
    <s v="Healthcare"/>
    <s v="Biotechnology"/>
    <s v="Biotechnology"/>
    <m/>
    <s v="China"/>
    <s v="Greater China"/>
    <s v="Yes"/>
    <m/>
    <m/>
    <m/>
    <m/>
    <n v="27"/>
    <n v="2.25"/>
    <n v="2015"/>
  </r>
  <r>
    <n v="40545"/>
    <n v="138768"/>
    <x v="1"/>
    <m/>
    <d v="2007-02-01T00:00:00"/>
    <n v="2007"/>
    <x v="1"/>
    <m/>
    <x v="1"/>
    <m/>
    <s v="Phillimore"/>
    <d v="2008-06-01T00:00:00"/>
    <n v="2008"/>
    <s v="Unspecified Exit"/>
    <m/>
    <x v="1"/>
    <m/>
    <m/>
    <s v="Telecoms &amp; Media"/>
    <s v="Media"/>
    <s v="Internet, Media"/>
    <m/>
    <s v="China"/>
    <s v="Greater China"/>
    <s v="No"/>
    <m/>
    <m/>
    <m/>
    <m/>
    <n v="16"/>
    <n v="1.3333333333333333"/>
    <n v="2008"/>
  </r>
  <r>
    <n v="31551"/>
    <n v="103114"/>
    <x v="2"/>
    <s v="www.asianamericangas.com"/>
    <d v="2008-03-10T00:00:00"/>
    <n v="2008"/>
    <x v="2"/>
    <s v="88.88 USD"/>
    <x v="2"/>
    <n v="56.24"/>
    <s v="Baring Private Equity Asia, Chengwei Capital"/>
    <d v="2015-06-23T00:00:00"/>
    <n v="2015"/>
    <s v="IPO"/>
    <s v="2284.20 HKD"/>
    <x v="2"/>
    <n v="263.07"/>
    <m/>
    <s v="Energy &amp; Utilities"/>
    <s v="Oil &amp; Gas"/>
    <s v="Natural Gas Production and Distribution"/>
    <m/>
    <s v="China"/>
    <s v="Greater China"/>
    <s v="No"/>
    <m/>
    <m/>
    <s v="Jean Eric Salata"/>
    <m/>
    <n v="87"/>
    <n v="7.25"/>
    <n v="2015"/>
  </r>
  <r>
    <n v="15744"/>
    <n v="49239"/>
    <x v="3"/>
    <s v="www.airtacworld.com"/>
    <d v="2006-11-08T00:00:00"/>
    <n v="2006"/>
    <x v="3"/>
    <s v="12.00 USD"/>
    <x v="3"/>
    <n v="9.4600000000000009"/>
    <s v="Baring Private Equity Asia"/>
    <d v="2010-12-13T00:00:00"/>
    <n v="2010"/>
    <s v="IPO"/>
    <s v="1890.00 TWD"/>
    <x v="3"/>
    <n v="47.44"/>
    <m/>
    <s v="Industrials"/>
    <s v="Manufacturing"/>
    <s v="Distribution, Industrial, Machine Tool Manufacture"/>
    <m/>
    <s v="China"/>
    <s v="Greater China"/>
    <s v="Yes"/>
    <m/>
    <m/>
    <s v="Gordon Shaw, Jean Eric Salata"/>
    <s v="Gordon Shaw"/>
    <n v="49"/>
    <n v="4.083333333333333"/>
    <n v="2010"/>
  </r>
  <r>
    <n v="15744"/>
    <n v="49239"/>
    <x v="3"/>
    <s v="www.airtacworld.com"/>
    <d v="2006-11-08T00:00:00"/>
    <n v="2006"/>
    <x v="3"/>
    <s v="12.00 USD"/>
    <x v="3"/>
    <n v="9.4600000000000009"/>
    <s v="Baring Private Equity Asia"/>
    <d v="2011-06-01T00:00:00"/>
    <n v="2011"/>
    <s v="Private Placement"/>
    <s v="2360.00 TWD"/>
    <x v="4"/>
    <n v="56.63"/>
    <m/>
    <s v="Industrials"/>
    <s v="Manufacturing"/>
    <s v="Distribution, Industrial, Machine Tool Manufacture"/>
    <m/>
    <s v="China"/>
    <s v="Greater China"/>
    <s v="Yes"/>
    <m/>
    <m/>
    <s v="Gordon Shaw, Jean Eric Salata"/>
    <s v="Gordon Shaw"/>
    <n v="55"/>
    <n v="4.583333333333333"/>
    <n v="2011"/>
  </r>
  <r>
    <n v="15744"/>
    <n v="49239"/>
    <x v="3"/>
    <s v="www.airtacworld.com"/>
    <d v="2006-11-08T00:00:00"/>
    <n v="2006"/>
    <x v="3"/>
    <s v="12.00 USD"/>
    <x v="3"/>
    <n v="9.4600000000000009"/>
    <s v="Baring Private Equity Asia"/>
    <d v="2013-02-05T00:00:00"/>
    <n v="2013"/>
    <s v="Private Placement"/>
    <s v="1890.00 TWD"/>
    <x v="5"/>
    <n v="47.42"/>
    <m/>
    <s v="Industrials"/>
    <s v="Manufacturing"/>
    <s v="Distribution, Industrial, Machine Tool Manufacture"/>
    <m/>
    <s v="China"/>
    <s v="Greater China"/>
    <s v="No"/>
    <m/>
    <m/>
    <s v="Gordon Shaw, Jean Eric Salata"/>
    <s v="Gordon Shaw"/>
    <n v="75"/>
    <n v="6.25"/>
    <n v="2013"/>
  </r>
  <r>
    <n v="51443"/>
    <n v="180544"/>
    <x v="4"/>
    <s v="www.aiyingshi.com"/>
    <d v="2007-06-01T00:00:00"/>
    <n v="2007"/>
    <x v="2"/>
    <s v="5.20 USD"/>
    <x v="4"/>
    <n v="3.85"/>
    <s v="China New Enterprise Investment"/>
    <d v="2015-11-23T00:00:00"/>
    <n v="2015"/>
    <s v="Sale to GP"/>
    <m/>
    <x v="1"/>
    <m/>
    <s v="Partners Group"/>
    <s v="Consumer &amp; Retail"/>
    <s v="Retail"/>
    <s v="Clothing Stores, e-Commerce, Toy &amp; Hobby Stores"/>
    <m/>
    <s v="China"/>
    <s v="Greater China"/>
    <s v="No"/>
    <m/>
    <m/>
    <m/>
    <m/>
    <n v="101"/>
    <n v="8.4166666666666661"/>
    <n v="2015"/>
  </r>
  <r>
    <n v="11024"/>
    <n v="42934"/>
    <x v="5"/>
    <s v="www.alchip.com"/>
    <d v="2010-05-20T00:00:00"/>
    <n v="2010"/>
    <x v="1"/>
    <s v="15.60 USD"/>
    <x v="5"/>
    <n v="12.56"/>
    <s v="Daiwa Quantum Capital, InveStar Capital, Smac Partners, Softbank Capital"/>
    <d v="2010-12-23T00:00:00"/>
    <n v="2010"/>
    <s v="IPO"/>
    <m/>
    <x v="1"/>
    <m/>
    <m/>
    <s v="Industrials"/>
    <s v="Manufacturing"/>
    <s v="Electronic Components &amp; Semiconductor Wholesalers, Manufacturing, Technology"/>
    <m/>
    <s v="Taiwan"/>
    <s v="Greater China"/>
    <s v="No"/>
    <m/>
    <m/>
    <m/>
    <m/>
    <n v="7"/>
    <n v="0.58333333333333337"/>
    <n v="2010"/>
  </r>
  <r>
    <n v="14337"/>
    <n v="47216"/>
    <x v="6"/>
    <s v="www.allyes.com"/>
    <d v="2010-07-30T00:00:00"/>
    <n v="2010"/>
    <x v="2"/>
    <s v="124.00 USD"/>
    <x v="6"/>
    <n v="95.53"/>
    <s v="Silver Lake"/>
    <d v="2014-05-31T00:00:00"/>
    <n v="2014"/>
    <s v="Unspecified Exit"/>
    <s v="130.00 USD"/>
    <x v="6"/>
    <n v="96.04"/>
    <m/>
    <s v="Telecoms &amp; Media"/>
    <s v="Marketing"/>
    <s v="Digital Media, eMarketing, Media"/>
    <m/>
    <s v="China"/>
    <s v="Greater China"/>
    <s v="Yes"/>
    <m/>
    <m/>
    <s v="Eric Chen"/>
    <m/>
    <n v="46"/>
    <n v="3.8333333333333335"/>
    <n v="2014"/>
  </r>
  <r>
    <n v="14337"/>
    <n v="47216"/>
    <x v="6"/>
    <s v="www.allyes.com"/>
    <d v="2010-07-30T00:00:00"/>
    <n v="2010"/>
    <x v="2"/>
    <s v="124.00 USD"/>
    <x v="6"/>
    <n v="95.53"/>
    <s v="Silver Lake"/>
    <d v="2014-06-01T00:00:00"/>
    <n v="2014"/>
    <s v="Unspecified Exit"/>
    <s v="60.00 USD"/>
    <x v="7"/>
    <n v="44.33"/>
    <m/>
    <s v="Telecoms &amp; Media"/>
    <s v="Marketing"/>
    <s v="Digital Media, eMarketing, Media"/>
    <m/>
    <s v="China"/>
    <s v="Greater China"/>
    <s v="Yes"/>
    <m/>
    <m/>
    <s v="Eric Chen"/>
    <m/>
    <n v="47"/>
    <n v="3.9166666666666665"/>
    <n v="2014"/>
  </r>
  <r>
    <n v="27497"/>
    <n v="63858"/>
    <x v="7"/>
    <s v="www.ambow.com"/>
    <d v="2012-01-06T00:00:00"/>
    <n v="2012"/>
    <x v="4"/>
    <s v="48.20 USD"/>
    <x v="7"/>
    <n v="37.86"/>
    <s v="Baring Private Equity Asia"/>
    <d v="2013-06-11T00:00:00"/>
    <n v="2013"/>
    <s v="Restructuring"/>
    <m/>
    <x v="1"/>
    <m/>
    <m/>
    <s v="Consumer &amp; Retail"/>
    <s v="Education / Training"/>
    <s v="Education &amp; Training Website, Education and Training Services, Schools"/>
    <m/>
    <s v="China"/>
    <s v="Greater China"/>
    <s v="No"/>
    <m/>
    <m/>
    <m/>
    <m/>
    <n v="17"/>
    <n v="1.4166666666666667"/>
    <n v="2013"/>
  </r>
  <r>
    <n v="27497"/>
    <n v="63858"/>
    <x v="7"/>
    <s v="www.ambow.com"/>
    <d v="2012-01-06T00:00:00"/>
    <n v="2012"/>
    <x v="4"/>
    <s v="48.20 USD"/>
    <x v="7"/>
    <n v="37.86"/>
    <s v="Baring Private Equity Asia"/>
    <d v="2013-06-11T00:00:00"/>
    <n v="2013"/>
    <s v="Write Off"/>
    <m/>
    <x v="1"/>
    <m/>
    <m/>
    <s v="Consumer &amp; Retail"/>
    <s v="Education / Training"/>
    <s v="Education &amp; Training Website, Education and Training Services, Schools"/>
    <m/>
    <s v="China"/>
    <s v="Greater China"/>
    <s v="Yes"/>
    <m/>
    <m/>
    <m/>
    <m/>
    <n v="17"/>
    <n v="1.4166666666666667"/>
    <n v="2013"/>
  </r>
  <r>
    <n v="44441"/>
    <n v="153741"/>
    <x v="8"/>
    <s v="www.amtd.com.hk"/>
    <d v="2014-10-21T00:00:00"/>
    <n v="2014"/>
    <x v="2"/>
    <m/>
    <x v="1"/>
    <m/>
    <s v="Morgan Stanley Private Equity Asia"/>
    <d v="2015-09-29T00:00:00"/>
    <n v="2015"/>
    <s v="Sale to GP"/>
    <m/>
    <x v="1"/>
    <m/>
    <s v="China Minsheng Investment Group, L.R. Capital Group"/>
    <s v="Business Services"/>
    <s v="Financial Services"/>
    <s v="Finance and Insurance Sector"/>
    <m/>
    <s v="Hong Kong"/>
    <s v="Greater China"/>
    <s v="Yes"/>
    <n v="4.5"/>
    <m/>
    <m/>
    <m/>
    <n v="11"/>
    <n v="0.91666666666666663"/>
    <n v="2015"/>
  </r>
  <r>
    <n v="42808"/>
    <n v="147411"/>
    <x v="9"/>
    <s v="www.jinheshiye.com"/>
    <d v="2010-06-29T00:00:00"/>
    <n v="2010"/>
    <x v="1"/>
    <s v="123.50 CNY"/>
    <x v="8"/>
    <n v="14.48"/>
    <s v="Ping An Caizhi Investment Management, Principle Capital"/>
    <d v="2011-07-07T00:00:00"/>
    <n v="2011"/>
    <s v="IPO"/>
    <s v="720.25 CNY"/>
    <x v="8"/>
    <n v="78.77"/>
    <m/>
    <s v="Materials"/>
    <s v="Chemicals"/>
    <s v="Chemicals"/>
    <m/>
    <s v="China"/>
    <s v="Greater China"/>
    <s v="Yes"/>
    <m/>
    <m/>
    <m/>
    <m/>
    <n v="13"/>
    <n v="1.0833333333333333"/>
    <n v="2011"/>
  </r>
  <r>
    <n v="44956"/>
    <n v="155538"/>
    <x v="10"/>
    <s v="www.300090.com.cn"/>
    <d v="2009-07-01T00:00:00"/>
    <n v="2009"/>
    <x v="1"/>
    <s v="39.00 CNY"/>
    <x v="9"/>
    <n v="4.08"/>
    <s v="CITIC Private Equity Funds Management"/>
    <d v="2010-06-25T00:00:00"/>
    <n v="2010"/>
    <s v="IPO"/>
    <m/>
    <x v="1"/>
    <m/>
    <m/>
    <s v="Clean Technology"/>
    <s v="Clean Technology"/>
    <s v="Efficiency Infrastructure, Emissions Control, Waste Management"/>
    <m/>
    <s v="China"/>
    <s v="Greater China"/>
    <s v="Yes"/>
    <m/>
    <m/>
    <m/>
    <m/>
    <n v="11"/>
    <n v="0.91666666666666663"/>
    <n v="2010"/>
  </r>
  <r>
    <n v="44956"/>
    <n v="155538"/>
    <x v="10"/>
    <s v="www.300090.com.cn"/>
    <d v="2009-07-01T00:00:00"/>
    <n v="2009"/>
    <x v="1"/>
    <s v="39.00 CNY"/>
    <x v="9"/>
    <n v="4.08"/>
    <s v="CITIC Private Equity Funds Management"/>
    <d v="2013-11-19T00:00:00"/>
    <n v="2013"/>
    <s v="Private Placement"/>
    <s v="111.42 CNY"/>
    <x v="9"/>
    <n v="13.57"/>
    <m/>
    <s v="Clean Technology"/>
    <s v="Clean Technology"/>
    <s v="Efficiency Infrastructure, Emissions Control, Waste Management"/>
    <m/>
    <s v="China"/>
    <s v="Greater China"/>
    <s v="Yes"/>
    <m/>
    <m/>
    <m/>
    <m/>
    <n v="52"/>
    <n v="4.333333333333333"/>
    <n v="2013"/>
  </r>
  <r>
    <n v="44956"/>
    <n v="155538"/>
    <x v="10"/>
    <s v="www.300090.com.cn"/>
    <d v="2009-07-01T00:00:00"/>
    <n v="2009"/>
    <x v="1"/>
    <s v="39.00 CNY"/>
    <x v="9"/>
    <n v="4.08"/>
    <s v="CITIC Private Equity Funds Management"/>
    <d v="2013-12-26T00:00:00"/>
    <n v="2013"/>
    <s v="Private Placement"/>
    <s v="78.90 CNY"/>
    <x v="10"/>
    <n v="9.3699999999999992"/>
    <m/>
    <s v="Clean Technology"/>
    <s v="Clean Technology"/>
    <s v="Efficiency Infrastructure, Emissions Control, Waste Management"/>
    <m/>
    <s v="China"/>
    <s v="Greater China"/>
    <s v="Yes"/>
    <m/>
    <m/>
    <m/>
    <m/>
    <n v="53"/>
    <n v="4.416666666666667"/>
    <n v="2013"/>
  </r>
  <r>
    <n v="42191"/>
    <n v="32131"/>
    <x v="11"/>
    <s v="www.yingliugroup.com"/>
    <d v="2010-12-27T00:00:00"/>
    <n v="2010"/>
    <x v="1"/>
    <s v="17.90 USD"/>
    <x v="10"/>
    <n v="13.5"/>
    <s v="CDH Investments, Everbright Private Equity"/>
    <d v="2014-01-22T00:00:00"/>
    <n v="2014"/>
    <s v="IPO"/>
    <s v="662.40 CNY"/>
    <x v="11"/>
    <n v="79.489999999999995"/>
    <m/>
    <s v="Industrials"/>
    <s v="Manufacturing"/>
    <s v="Steel &amp; Metal Manufacturing"/>
    <m/>
    <s v="China"/>
    <s v="Greater China"/>
    <s v="Yes"/>
    <m/>
    <m/>
    <m/>
    <m/>
    <n v="37"/>
    <n v="3.0833333333333335"/>
    <n v="2014"/>
  </r>
  <r>
    <n v="55073"/>
    <n v="197587"/>
    <x v="12"/>
    <s v="www.ahyht.cn"/>
    <d v="2012-07-01T00:00:00"/>
    <n v="2012"/>
    <x v="1"/>
    <s v="66.00 CNY"/>
    <x v="11"/>
    <n v="8.5299999999999994"/>
    <s v="China Galaxy Investment Management, Yuexiu Industrial Investment Funds Management"/>
    <d v="2015-09-02T00:00:00"/>
    <n v="2015"/>
    <s v="IPO"/>
    <m/>
    <x v="1"/>
    <m/>
    <m/>
    <s v="Healthcare"/>
    <s v="Pharmaceuticals"/>
    <s v="Specialty Pharmaceuticals"/>
    <m/>
    <s v="China"/>
    <s v="Greater China"/>
    <s v="Yes"/>
    <m/>
    <m/>
    <m/>
    <m/>
    <n v="38"/>
    <n v="3.1666666666666665"/>
    <n v="2015"/>
  </r>
  <r>
    <n v="40173"/>
    <n v="137648"/>
    <x v="13"/>
    <s v="www.aszkjqc.com"/>
    <d v="2010-06-29T00:00:00"/>
    <n v="2010"/>
    <x v="1"/>
    <s v="31.92 CNY"/>
    <x v="12"/>
    <n v="3.74"/>
    <s v="Haitong-Fortis Private Equity Fund Management"/>
    <d v="2012-03-29T00:00:00"/>
    <n v="2012"/>
    <s v="IPO"/>
    <s v="425.00 CNY"/>
    <x v="12"/>
    <n v="51.12"/>
    <m/>
    <s v="Industrials"/>
    <s v="Industrial"/>
    <s v="Industrial Machinery Manufacturing, Machine Tool Manufacture"/>
    <m/>
    <s v="China"/>
    <s v="Greater China"/>
    <s v="Yes"/>
    <m/>
    <m/>
    <m/>
    <m/>
    <n v="21"/>
    <n v="1.75"/>
    <n v="2012"/>
  </r>
  <r>
    <n v="16841"/>
    <n v="50785"/>
    <x v="14"/>
    <s v="www.asianetcom.com"/>
    <d v="2006-06-01T00:00:00"/>
    <n v="2006"/>
    <x v="2"/>
    <s v="402.00 USD"/>
    <x v="13"/>
    <n v="314.58"/>
    <s v="Ashmore Investment Management, Clearwater Capital Partners, Spinnaker Capital"/>
    <d v="2008-01-08T00:00:00"/>
    <n v="2008"/>
    <s v="Merger"/>
    <m/>
    <x v="1"/>
    <m/>
    <s v="Pacnet"/>
    <s v="Telecoms &amp; Media"/>
    <s v="Telecoms"/>
    <s v="Telecom Media, Telecoms"/>
    <m/>
    <s v="Hong Kong"/>
    <s v="Greater China"/>
    <s v="No"/>
    <m/>
    <m/>
    <m/>
    <m/>
    <n v="19"/>
    <n v="1.5833333333333333"/>
    <n v="2008"/>
  </r>
  <r>
    <n v="53379"/>
    <n v="71488"/>
    <x v="15"/>
    <s v="www.apmg.com.cn"/>
    <d v="2016-03-16T00:00:00"/>
    <n v="2016"/>
    <x v="2"/>
    <s v="150.00 USD"/>
    <x v="14"/>
    <n v="133.11000000000001"/>
    <s v="Bain Capital"/>
    <d v="2016-10-24T00:00:00"/>
    <n v="2016"/>
    <s v="Trade Sale"/>
    <s v="9.50 SGD"/>
    <x v="13"/>
    <n v="6.24"/>
    <s v="China Medical International Group"/>
    <s v="Healthcare"/>
    <s v="Healthcare"/>
    <s v="Elective/Aesthetic Medicine, Hospitals, Medical Technologies, Oncology/Cancer Treatment, Surgical Centres"/>
    <m/>
    <s v="Hong Kong"/>
    <s v="Greater China"/>
    <s v="Yes"/>
    <m/>
    <m/>
    <s v="Jonathan Jia Zhu, Lihong Wang"/>
    <m/>
    <n v="7"/>
    <n v="0.58333333333333337"/>
    <n v="2016"/>
  </r>
  <r>
    <n v="13820"/>
    <n v="46531"/>
    <x v="16"/>
    <s v="www.asimco.com"/>
    <d v="2010-07-20T00:00:00"/>
    <n v="2010"/>
    <x v="2"/>
    <s v="150.00 USD"/>
    <x v="14"/>
    <n v="119.24"/>
    <s v="Bain Capital"/>
    <d v="2015-09-29T00:00:00"/>
    <n v="2015"/>
    <s v="Trade Sale"/>
    <s v="616.00 CNY"/>
    <x v="14"/>
    <n v="85.94"/>
    <s v="Brembo"/>
    <s v="Industrials"/>
    <s v="Industrial"/>
    <s v="Distribution, Industrial, Manufacturing, Technology"/>
    <m/>
    <s v="China"/>
    <s v="Greater China"/>
    <s v="Yes"/>
    <m/>
    <m/>
    <s v="Jonathan Jia Zhu"/>
    <m/>
    <n v="62"/>
    <n v="5.166666666666667"/>
    <n v="2015"/>
  </r>
  <r>
    <n v="22729"/>
    <n v="46531"/>
    <x v="16"/>
    <s v="www.asimco.com"/>
    <d v="2004-03-04T00:00:00"/>
    <n v="2004"/>
    <x v="3"/>
    <m/>
    <x v="1"/>
    <m/>
    <s v="Cyprium Partners"/>
    <d v="2010-09-30T00:00:00"/>
    <n v="2010"/>
    <s v="Sale to GP"/>
    <s v="150.00 USD"/>
    <x v="15"/>
    <n v="107.73"/>
    <s v="Bain Capital"/>
    <s v="Industrials"/>
    <s v="Industrial"/>
    <s v="Distribution, Industrial, Manufacturing, Technology"/>
    <m/>
    <s v="China"/>
    <s v="Greater China"/>
    <s v="No"/>
    <m/>
    <m/>
    <s v="Leland Lewis"/>
    <m/>
    <n v="78"/>
    <n v="6.5"/>
    <n v="2010"/>
  </r>
  <r>
    <n v="37448"/>
    <n v="127644"/>
    <x v="17"/>
    <s v="www.autohome.com.cn"/>
    <d v="2008-06-27T00:00:00"/>
    <n v="2008"/>
    <x v="1"/>
    <m/>
    <x v="1"/>
    <m/>
    <s v="Orchid Asia Group"/>
    <d v="2013-12-10T00:00:00"/>
    <n v="2013"/>
    <s v="IPO"/>
    <s v="133.00 USD"/>
    <x v="16"/>
    <n v="96.58"/>
    <m/>
    <s v="Information Technology"/>
    <s v="Internet"/>
    <s v="Automobile Repair, Insurance, Search Engines, Web Applications"/>
    <m/>
    <s v="China"/>
    <s v="Greater China"/>
    <s v="Yes"/>
    <m/>
    <m/>
    <s v="Gabriel Li"/>
    <m/>
    <n v="66"/>
    <n v="5.5"/>
    <n v="2013"/>
  </r>
  <r>
    <n v="17862"/>
    <n v="52116"/>
    <x v="18"/>
    <s v="www.4007787878.com/"/>
    <d v="2007-07-01T00:00:00"/>
    <n v="2007"/>
    <x v="2"/>
    <m/>
    <x v="1"/>
    <m/>
    <s v="Carlyle Group"/>
    <d v="2012-02-01T00:00:00"/>
    <n v="2012"/>
    <s v="Sale to GP"/>
    <s v="40.00 USD"/>
    <x v="17"/>
    <n v="30.32"/>
    <s v="Unitas Capital"/>
    <s v="Consumer &amp; Retail"/>
    <s v="Restaurants"/>
    <s v="Restaurants"/>
    <m/>
    <s v="China"/>
    <s v="Greater China"/>
    <s v="No"/>
    <m/>
    <m/>
    <m/>
    <m/>
    <n v="55"/>
    <n v="4.583333333333333"/>
    <n v="2012"/>
  </r>
  <r>
    <n v="53142"/>
    <n v="187751"/>
    <x v="19"/>
    <m/>
    <d v="2014-06-01T00:00:00"/>
    <n v="2014"/>
    <x v="1"/>
    <s v="31.80 CNY"/>
    <x v="15"/>
    <n v="3.82"/>
    <s v="Haitong-Fortis Private Equity Fund Management"/>
    <d v="2016-08-18T00:00:00"/>
    <n v="2016"/>
    <s v="Trade Sale"/>
    <s v="960.00 CNY"/>
    <x v="18"/>
    <n v="127.91"/>
    <s v="Henan Haoxiangni Jujube Developing"/>
    <s v="Information Technology"/>
    <s v="Internet"/>
    <s v="e-Commerce, Snack Foods"/>
    <m/>
    <s v="China"/>
    <s v="Greater China"/>
    <s v="No"/>
    <m/>
    <m/>
    <m/>
    <m/>
    <n v="26"/>
    <n v="2.1666666666666665"/>
    <n v="2016"/>
  </r>
  <r>
    <n v="38553"/>
    <n v="131125"/>
    <x v="20"/>
    <s v="www.qdccb.com"/>
    <d v="2008-09-01T00:00:00"/>
    <n v="2008"/>
    <x v="1"/>
    <m/>
    <x v="1"/>
    <m/>
    <s v="IMI Fondi Chiusi, Rothschild Proprietary Investments "/>
    <d v="2015-11-25T00:00:00"/>
    <n v="2015"/>
    <s v="IPO"/>
    <s v="607.00 USD"/>
    <x v="19"/>
    <n v="571.85"/>
    <m/>
    <s v="Business Services"/>
    <s v="Financial Services"/>
    <s v="Banks"/>
    <m/>
    <s v="China"/>
    <s v="Greater China"/>
    <s v="Yes"/>
    <m/>
    <m/>
    <m/>
    <m/>
    <n v="86"/>
    <n v="7.166666666666667"/>
    <n v="2015"/>
  </r>
  <r>
    <n v="39332"/>
    <n v="133970"/>
    <x v="21"/>
    <s v="www.klbaoxin.com"/>
    <d v="2010-08-01T00:00:00"/>
    <n v="2010"/>
    <x v="2"/>
    <m/>
    <x v="1"/>
    <m/>
    <s v="Crescent Point Group"/>
    <d v="2011-12-14T00:00:00"/>
    <n v="2011"/>
    <s v="IPO"/>
    <s v="3200.00 HKD"/>
    <x v="20"/>
    <n v="307.26"/>
    <m/>
    <s v="Industrials"/>
    <s v="Transportation"/>
    <s v="Automobile Dealerships"/>
    <m/>
    <s v="China"/>
    <s v="Greater China"/>
    <s v="Yes"/>
    <m/>
    <m/>
    <m/>
    <m/>
    <n v="16"/>
    <n v="1.3333333333333333"/>
    <n v="2011"/>
  </r>
  <r>
    <n v="44723"/>
    <n v="154810"/>
    <x v="22"/>
    <s v="www.bbmg.com.cn"/>
    <d v="2008-08-01T00:00:00"/>
    <n v="2008"/>
    <x v="4"/>
    <s v="346.00 CNY"/>
    <x v="16"/>
    <n v="32.03"/>
    <s v="New Horizon Capital"/>
    <d v="2011-03-01T00:00:00"/>
    <n v="2011"/>
    <s v="Private Placement"/>
    <m/>
    <x v="1"/>
    <m/>
    <m/>
    <s v="Materials"/>
    <s v="Materials"/>
    <s v="Cement, Construction, Manufacturing"/>
    <m/>
    <s v="China"/>
    <s v="Greater China"/>
    <s v="No"/>
    <m/>
    <m/>
    <m/>
    <m/>
    <n v="31"/>
    <n v="2.5833333333333335"/>
    <n v="2011"/>
  </r>
  <r>
    <n v="42803"/>
    <n v="147367"/>
    <x v="23"/>
    <s v="www.befar.com"/>
    <d v="2007-08-26T00:00:00"/>
    <n v="2007"/>
    <x v="1"/>
    <s v="150.00 CNY"/>
    <x v="17"/>
    <n v="14.08"/>
    <s v="Principle Capital"/>
    <d v="2010-02-23T00:00:00"/>
    <n v="2010"/>
    <s v="IPO"/>
    <s v="2090.00 CNY"/>
    <x v="21"/>
    <n v="224.41"/>
    <m/>
    <s v="Materials"/>
    <s v="Chemicals"/>
    <s v="Chemicals"/>
    <m/>
    <s v="China"/>
    <s v="Greater China"/>
    <s v="Yes"/>
    <m/>
    <m/>
    <m/>
    <m/>
    <n v="30"/>
    <n v="2.5"/>
    <n v="2010"/>
  </r>
  <r>
    <n v="42803"/>
    <n v="147367"/>
    <x v="23"/>
    <s v="www.befar.com"/>
    <d v="2007-08-26T00:00:00"/>
    <n v="2007"/>
    <x v="1"/>
    <s v="150.00 CNY"/>
    <x v="17"/>
    <n v="14.08"/>
    <s v="Principle Capital"/>
    <d v="2014-05-13T00:00:00"/>
    <n v="2014"/>
    <s v="Private Placement"/>
    <m/>
    <x v="1"/>
    <m/>
    <m/>
    <s v="Materials"/>
    <s v="Chemicals"/>
    <s v="Chemicals"/>
    <m/>
    <s v="China"/>
    <s v="Greater China"/>
    <s v="Yes"/>
    <m/>
    <m/>
    <m/>
    <m/>
    <n v="81"/>
    <n v="6.75"/>
    <n v="2014"/>
  </r>
  <r>
    <n v="41828"/>
    <n v="144280"/>
    <x v="24"/>
    <m/>
    <d v="2007-06-01T00:00:00"/>
    <n v="2007"/>
    <x v="1"/>
    <s v="194.00 CNY"/>
    <x v="18"/>
    <n v="18.850000000000001"/>
    <s v="3i, CDH Investments"/>
    <d v="2014-07-08T00:00:00"/>
    <n v="2014"/>
    <s v="IPO"/>
    <s v="796.60 HKD"/>
    <x v="22"/>
    <n v="75.56"/>
    <m/>
    <s v="Telecoms &amp; Media"/>
    <s v="Communications"/>
    <s v="Communications, Mobile Applications, Telecoms Equipment"/>
    <m/>
    <s v="China"/>
    <s v="Greater China"/>
    <s v="Yes"/>
    <m/>
    <m/>
    <m/>
    <m/>
    <n v="85"/>
    <n v="7.083333333333333"/>
    <n v="2014"/>
  </r>
  <r>
    <n v="41828"/>
    <n v="144280"/>
    <x v="24"/>
    <m/>
    <d v="2007-06-01T00:00:00"/>
    <n v="2007"/>
    <x v="1"/>
    <s v="194.00 CNY"/>
    <x v="18"/>
    <n v="18.850000000000001"/>
    <s v="3i, CDH Investments"/>
    <d v="2016-03-17T00:00:00"/>
    <n v="2016"/>
    <s v="Private Placement"/>
    <s v="365.65 HKD"/>
    <x v="23"/>
    <n v="41.83"/>
    <m/>
    <s v="Telecoms &amp; Media"/>
    <s v="Communications"/>
    <s v="Communications, Mobile Applications, Telecoms Equipment"/>
    <m/>
    <s v="China"/>
    <s v="Greater China"/>
    <s v="Yes"/>
    <m/>
    <m/>
    <m/>
    <m/>
    <n v="105"/>
    <n v="8.75"/>
    <n v="2016"/>
  </r>
  <r>
    <n v="41828"/>
    <n v="144280"/>
    <x v="24"/>
    <m/>
    <d v="2007-06-01T00:00:00"/>
    <n v="2007"/>
    <x v="1"/>
    <s v="194.00 CNY"/>
    <x v="18"/>
    <n v="18.850000000000001"/>
    <s v="3i, CDH Investments"/>
    <d v="2017-04-26T00:00:00"/>
    <n v="2017"/>
    <s v="Private Placement"/>
    <s v="270.01 HKD"/>
    <x v="24"/>
    <n v="31.86"/>
    <s v="Digital China Holdings Limited"/>
    <s v="Telecoms &amp; Media"/>
    <s v="Communications"/>
    <s v="Communications, Mobile Applications, Telecoms Equipment"/>
    <m/>
    <s v="China"/>
    <s v="Greater China"/>
    <s v="No"/>
    <m/>
    <m/>
    <m/>
    <m/>
    <n v="118"/>
    <n v="9.8333333333333339"/>
    <n v="2017"/>
  </r>
  <r>
    <n v="44970"/>
    <n v="155581"/>
    <x v="25"/>
    <s v="www.bgechina.cn"/>
    <d v="2010-06-05T00:00:00"/>
    <n v="2010"/>
    <x v="1"/>
    <s v="90.33 CNY"/>
    <x v="19"/>
    <n v="10.65"/>
    <s v="Fortune United Partners, Legend Capital"/>
    <d v="2014-12-29T00:00:00"/>
    <n v="2014"/>
    <s v="IPO"/>
    <s v="736.50 CNY"/>
    <x v="25"/>
    <n v="96.51"/>
    <m/>
    <s v="Clean Technology"/>
    <s v="Clean Technology"/>
    <s v="Clean Technology, Environmental Services"/>
    <m/>
    <s v="China"/>
    <s v="Greater China"/>
    <s v="Yes"/>
    <m/>
    <m/>
    <m/>
    <m/>
    <n v="54"/>
    <n v="4.5"/>
    <n v="2014"/>
  </r>
  <r>
    <n v="46400"/>
    <n v="160820"/>
    <x v="26"/>
    <s v="www.bjhhny.com"/>
    <d v="2007-12-15T00:00:00"/>
    <n v="2007"/>
    <x v="1"/>
    <s v="151.20 CNY"/>
    <x v="20"/>
    <n v="14.19"/>
    <s v="Goldstone Investment"/>
    <d v="2010-03-31T00:00:00"/>
    <n v="2010"/>
    <s v="IPO"/>
    <m/>
    <x v="1"/>
    <m/>
    <m/>
    <s v="Materials"/>
    <s v="Mining"/>
    <s v="Coal &amp; Lignite Mining"/>
    <m/>
    <s v="China"/>
    <s v="Greater China"/>
    <s v="Yes"/>
    <m/>
    <m/>
    <m/>
    <m/>
    <n v="27"/>
    <n v="2.25"/>
    <n v="2010"/>
  </r>
  <r>
    <n v="46400"/>
    <n v="160820"/>
    <x v="26"/>
    <s v="www.bjhhny.com"/>
    <d v="2007-12-15T00:00:00"/>
    <n v="2007"/>
    <x v="1"/>
    <s v="151.20 CNY"/>
    <x v="20"/>
    <n v="14.19"/>
    <s v="Goldstone Investment"/>
    <d v="2011-04-12T00:00:00"/>
    <n v="2011"/>
    <s v="Private Placement"/>
    <m/>
    <x v="1"/>
    <m/>
    <m/>
    <s v="Materials"/>
    <s v="Mining"/>
    <s v="Coal &amp; Lignite Mining"/>
    <m/>
    <s v="China"/>
    <s v="Greater China"/>
    <s v="Yes"/>
    <m/>
    <m/>
    <m/>
    <m/>
    <n v="40"/>
    <n v="3.3333333333333335"/>
    <n v="2011"/>
  </r>
  <r>
    <n v="5463"/>
    <n v="35128"/>
    <x v="27"/>
    <s v="www.ld-harvest.com"/>
    <d v="2009-10-26T00:00:00"/>
    <n v="2009"/>
    <x v="2"/>
    <s v="200.00 USD"/>
    <x v="21"/>
    <n v="134.36000000000001"/>
    <s v="Affinity Equity Partners, Unitas Capital"/>
    <d v="2011-06-09T00:00:00"/>
    <n v="2011"/>
    <s v="Trade Sale"/>
    <s v="650.00 USD"/>
    <x v="26"/>
    <n v="450.13"/>
    <s v="Schneider Electric"/>
    <s v="Industrials"/>
    <s v="Industrial"/>
    <s v="Industrial"/>
    <m/>
    <s v="China"/>
    <s v="Greater China"/>
    <s v="No"/>
    <n v="3"/>
    <m/>
    <m/>
    <m/>
    <n v="20"/>
    <n v="1.6666666666666667"/>
    <n v="2011"/>
  </r>
  <r>
    <n v="46515"/>
    <n v="161216"/>
    <x v="28"/>
    <s v="www.sh-ihw.com"/>
    <d v="2010-12-14T00:00:00"/>
    <n v="2010"/>
    <x v="1"/>
    <s v="138.72 CNY"/>
    <x v="22"/>
    <n v="15.67"/>
    <s v="Goldstone Investment, Sequoia Capital"/>
    <d v="2012-03-27T00:00:00"/>
    <n v="2012"/>
    <s v="IPO"/>
    <s v="1029.00 CNY"/>
    <x v="27"/>
    <n v="123.79"/>
    <m/>
    <s v="Industrials"/>
    <s v="Manufacturing"/>
    <s v="Industrial Machinery Manufacturing, Machine Tool Manufacture"/>
    <m/>
    <s v="China"/>
    <s v="Greater China"/>
    <s v="Yes"/>
    <m/>
    <m/>
    <m/>
    <m/>
    <n v="15"/>
    <n v="1.25"/>
    <n v="2012"/>
  </r>
  <r>
    <n v="48058"/>
    <n v="167334"/>
    <x v="29"/>
    <s v="www.shuoren.com"/>
    <d v="2013-07-10T00:00:00"/>
    <n v="2013"/>
    <x v="1"/>
    <s v="5.00 CNY"/>
    <x v="23"/>
    <n v="0.63"/>
    <s v="Eastern Link Capital"/>
    <d v="2014-06-19T00:00:00"/>
    <n v="2014"/>
    <s v="Unspecified Exit"/>
    <s v="0.19 CNY"/>
    <x v="28"/>
    <n v="0.02"/>
    <m/>
    <s v="Information Technology"/>
    <s v="Technology"/>
    <s v="Consumer Services, Software, Technology"/>
    <m/>
    <s v="China"/>
    <s v="Greater China"/>
    <s v="Yes"/>
    <m/>
    <m/>
    <m/>
    <m/>
    <n v="11"/>
    <n v="0.91666666666666663"/>
    <n v="2014"/>
  </r>
  <r>
    <n v="45075"/>
    <n v="155892"/>
    <x v="30"/>
    <s v="www.bjzst.cn"/>
    <d v="2011-04-13T00:00:00"/>
    <n v="2011"/>
    <x v="1"/>
    <s v="18.60 CNY"/>
    <x v="24"/>
    <n v="1.97"/>
    <s v="Goldstone Investment"/>
    <d v="2015-06-29T00:00:00"/>
    <n v="2015"/>
    <s v="IPO"/>
    <m/>
    <x v="1"/>
    <m/>
    <m/>
    <s v="Information Technology"/>
    <s v="Software"/>
    <s v="Digital Media, Information Services, Software"/>
    <m/>
    <s v="China"/>
    <s v="Greater China"/>
    <s v="Yes"/>
    <m/>
    <m/>
    <m/>
    <m/>
    <n v="50"/>
    <n v="4.166666666666667"/>
    <n v="2015"/>
  </r>
  <r>
    <n v="45563"/>
    <n v="139220"/>
    <x v="31"/>
    <s v="www.ultrapower.com.cn"/>
    <d v="2009-06-01T00:00:00"/>
    <n v="2009"/>
    <x v="1"/>
    <s v="63.36 CNY"/>
    <x v="25"/>
    <n v="6.61"/>
    <s v="Beijing Huijin Lifang, Goldstone Investment"/>
    <d v="2009-10-30T00:00:00"/>
    <n v="2009"/>
    <s v="IPO"/>
    <s v="1832.80 CNY"/>
    <x v="29"/>
    <n v="180.14"/>
    <m/>
    <s v="Information Technology"/>
    <s v="IT"/>
    <s v="Communications, IT"/>
    <m/>
    <s v="China"/>
    <s v="Greater China"/>
    <s v="Yes"/>
    <m/>
    <m/>
    <m/>
    <m/>
    <n v="4"/>
    <n v="0.33333333333333331"/>
    <n v="2009"/>
  </r>
  <r>
    <n v="43299"/>
    <n v="149293"/>
    <x v="32"/>
    <s v="www.utourworld.com"/>
    <d v="2010-11-19T00:00:00"/>
    <n v="2010"/>
    <x v="1"/>
    <s v="28.00 CNY"/>
    <x v="26"/>
    <n v="3.07"/>
    <s v="JD Capital"/>
    <d v="2014-01-23T00:00:00"/>
    <n v="2014"/>
    <s v="IPO"/>
    <s v="337.00 CNY"/>
    <x v="30"/>
    <n v="40.44"/>
    <m/>
    <s v="Consumer &amp; Retail"/>
    <s v="Leisure"/>
    <s v="Travel &amp; Tourism"/>
    <m/>
    <s v="China"/>
    <s v="Greater China"/>
    <s v="Yes"/>
    <m/>
    <m/>
    <m/>
    <m/>
    <n v="38"/>
    <n v="3.1666666666666665"/>
    <n v="2014"/>
  </r>
  <r>
    <n v="52468"/>
    <n v="184866"/>
    <x v="33"/>
    <s v="www.wonder-soft.cn"/>
    <d v="2013-11-01T00:00:00"/>
    <n v="2013"/>
    <x v="1"/>
    <s v="10.00 CNY"/>
    <x v="27"/>
    <n v="1.22"/>
    <s v="Reiter Capital"/>
    <d v="2015-12-31T00:00:00"/>
    <n v="2015"/>
    <s v="IPO"/>
    <m/>
    <x v="1"/>
    <m/>
    <m/>
    <s v="Information Technology"/>
    <s v="IT Security"/>
    <s v="IT Security"/>
    <m/>
    <s v="China"/>
    <s v="Greater China"/>
    <s v="Yes"/>
    <m/>
    <m/>
    <m/>
    <m/>
    <n v="25"/>
    <n v="2.0833333333333335"/>
    <n v="2015"/>
  </r>
  <r>
    <n v="37590"/>
    <n v="119173"/>
    <x v="34"/>
    <s v="www.belleintl.com"/>
    <d v="2005-09-12T00:00:00"/>
    <n v="2005"/>
    <x v="1"/>
    <s v="23.66 HKD"/>
    <x v="28"/>
    <n v="2.5299999999999998"/>
    <s v="CDH Investments, Morgan Stanley Private Equity Asia"/>
    <d v="2007-11-01T00:00:00"/>
    <n v="2007"/>
    <s v="Private Placement"/>
    <m/>
    <x v="1"/>
    <m/>
    <m/>
    <s v="Consumer &amp; Retail"/>
    <s v="Retail"/>
    <s v="Footwear Manufacture, Wholesale, and Retail"/>
    <m/>
    <s v="China"/>
    <s v="Greater China"/>
    <s v="Yes"/>
    <m/>
    <m/>
    <s v="Yu Gao"/>
    <s v="Yu Gao"/>
    <n v="26"/>
    <n v="2.1666666666666665"/>
    <n v="2007"/>
  </r>
  <r>
    <n v="37590"/>
    <n v="119173"/>
    <x v="34"/>
    <s v="www.belleintl.com"/>
    <d v="2005-09-12T00:00:00"/>
    <n v="2005"/>
    <x v="1"/>
    <s v="23.66 HKD"/>
    <x v="28"/>
    <n v="2.5299999999999998"/>
    <s v="CDH Investments, Morgan Stanley Private Equity Asia"/>
    <d v="2008-04-01T00:00:00"/>
    <n v="2008"/>
    <s v="Private Placement"/>
    <m/>
    <x v="1"/>
    <m/>
    <m/>
    <s v="Consumer &amp; Retail"/>
    <s v="Retail"/>
    <s v="Footwear Manufacture, Wholesale, and Retail"/>
    <m/>
    <s v="China"/>
    <s v="Greater China"/>
    <s v="No"/>
    <m/>
    <m/>
    <s v="Yu Gao"/>
    <s v="Yu Gao"/>
    <n v="31"/>
    <n v="2.5833333333333335"/>
    <n v="2008"/>
  </r>
  <r>
    <n v="44295"/>
    <n v="153224"/>
    <x v="35"/>
    <s v="www.beyondsoft.com"/>
    <d v="2010-08-16T00:00:00"/>
    <n v="2010"/>
    <x v="1"/>
    <m/>
    <x v="1"/>
    <m/>
    <s v="China Soft Capital, Cowin Capital, Envision Capital, SBI &amp; TH Venture Capital"/>
    <d v="2012-01-06T00:00:00"/>
    <n v="2012"/>
    <s v="IPO"/>
    <s v="550.00 CNY"/>
    <x v="31"/>
    <n v="68.37"/>
    <m/>
    <s v="Business Services"/>
    <s v="Outsourcing"/>
    <s v="BPO Services, Education &amp; Training Website, IT, Offshore IT Services/IT Outsourcing"/>
    <m/>
    <s v="China"/>
    <s v="Greater China"/>
    <s v="Yes"/>
    <m/>
    <m/>
    <m/>
    <m/>
    <n v="17"/>
    <n v="1.4166666666666667"/>
    <n v="2012"/>
  </r>
  <r>
    <n v="44295"/>
    <n v="153224"/>
    <x v="35"/>
    <s v="www.beyondsoft.com"/>
    <d v="2010-08-16T00:00:00"/>
    <n v="2010"/>
    <x v="1"/>
    <m/>
    <x v="1"/>
    <m/>
    <s v="China Soft Capital, Cowin Capital, Envision Capital, SBI &amp; TH Venture Capital"/>
    <d v="2013-10-11T00:00:00"/>
    <n v="2013"/>
    <s v="Private Placement"/>
    <s v="63.30 CNY"/>
    <x v="32"/>
    <n v="7.62"/>
    <m/>
    <s v="Business Services"/>
    <s v="Outsourcing"/>
    <s v="BPO Services, Education &amp; Training Website, IT, Offshore IT Services/IT Outsourcing"/>
    <m/>
    <s v="China"/>
    <s v="Greater China"/>
    <s v="Yes"/>
    <m/>
    <m/>
    <m/>
    <m/>
    <n v="38"/>
    <n v="3.1666666666666665"/>
    <n v="2013"/>
  </r>
  <r>
    <n v="8835"/>
    <n v="40098"/>
    <x v="36"/>
    <m/>
    <d v="2004-11-01T00:00:00"/>
    <n v="2004"/>
    <x v="2"/>
    <m/>
    <x v="1"/>
    <m/>
    <s v="Navis Capital Partners"/>
    <d v="2013-06-01T00:00:00"/>
    <n v="2013"/>
    <s v="Unspecified Exit"/>
    <m/>
    <x v="1"/>
    <m/>
    <m/>
    <s v="Consumer &amp; Retail"/>
    <s v="Restaurants"/>
    <s v="Restaurants"/>
    <m/>
    <s v="Hong Kong"/>
    <s v="Greater China"/>
    <s v="No"/>
    <m/>
    <m/>
    <m/>
    <m/>
    <n v="103"/>
    <n v="8.5833333333333339"/>
    <n v="2013"/>
  </r>
  <r>
    <n v="46696"/>
    <n v="161901"/>
    <x v="37"/>
    <s v="www.bizconf.cn"/>
    <d v="2011-08-28T00:00:00"/>
    <n v="2011"/>
    <x v="1"/>
    <s v="29.52 CNY"/>
    <x v="29"/>
    <n v="3.37"/>
    <s v="Divine Capital, Industrial Innovation Capital Management"/>
    <d v="2017-01-12T00:00:00"/>
    <n v="2017"/>
    <s v="IPO"/>
    <s v="174.60 CNY"/>
    <x v="33"/>
    <n v="23.69"/>
    <m/>
    <s v="Information Technology"/>
    <s v="Software"/>
    <s v="Communications, Conferencing Software"/>
    <m/>
    <s v="China"/>
    <s v="Greater China"/>
    <s v="No"/>
    <m/>
    <m/>
    <m/>
    <m/>
    <n v="65"/>
    <n v="5.416666666666667"/>
    <n v="2017"/>
  </r>
  <r>
    <n v="6834"/>
    <n v="37367"/>
    <x v="38"/>
    <s v="www.bhghotels.com.cn"/>
    <d v="2008-06-01T00:00:00"/>
    <n v="2008"/>
    <x v="1"/>
    <m/>
    <x v="1"/>
    <m/>
    <s v="Prax Capital"/>
    <d v="2012-03-06T00:00:00"/>
    <n v="2012"/>
    <s v="Trade Sale"/>
    <m/>
    <x v="1"/>
    <m/>
    <s v="Elevation Brands, LLC"/>
    <s v="Consumer &amp; Retail"/>
    <s v="Leisure"/>
    <s v="Hotels, Restaurants"/>
    <m/>
    <s v="China"/>
    <s v="Greater China"/>
    <s v="No"/>
    <m/>
    <m/>
    <m/>
    <m/>
    <n v="45"/>
    <n v="3.75"/>
    <n v="2012"/>
  </r>
  <r>
    <n v="44966"/>
    <n v="155561"/>
    <x v="39"/>
    <s v="www.bohailundu.cn"/>
    <d v="2009-07-31T00:00:00"/>
    <n v="2009"/>
    <x v="1"/>
    <s v="375.87 CNY"/>
    <x v="30"/>
    <n v="38.53"/>
    <s v="CITIC Private Equity Funds Management"/>
    <d v="2012-09-06T00:00:00"/>
    <n v="2012"/>
    <s v="IPO"/>
    <s v="1111.00 CNY"/>
    <x v="34"/>
    <n v="136.9"/>
    <m/>
    <s v="Industrials"/>
    <s v="Transportation"/>
    <s v="Transportation"/>
    <m/>
    <s v="China"/>
    <s v="Greater China"/>
    <s v="Yes"/>
    <m/>
    <m/>
    <m/>
    <m/>
    <n v="38"/>
    <n v="3.1666666666666665"/>
    <n v="2012"/>
  </r>
  <r>
    <n v="44966"/>
    <n v="155561"/>
    <x v="39"/>
    <s v="www.bohailundu.cn"/>
    <d v="2009-07-31T00:00:00"/>
    <n v="2009"/>
    <x v="1"/>
    <s v="375.87 CNY"/>
    <x v="30"/>
    <n v="38.53"/>
    <s v="CITIC Private Equity Funds Management"/>
    <d v="2014-02-13T00:00:00"/>
    <n v="2014"/>
    <s v="Private Placement"/>
    <s v="231.60 CNY"/>
    <x v="35"/>
    <n v="27.79"/>
    <m/>
    <s v="Industrials"/>
    <s v="Transportation"/>
    <s v="Transportation"/>
    <m/>
    <s v="China"/>
    <s v="Greater China"/>
    <s v="Yes"/>
    <m/>
    <m/>
    <m/>
    <m/>
    <n v="55"/>
    <n v="4.583333333333333"/>
    <n v="2014"/>
  </r>
  <r>
    <n v="44966"/>
    <n v="155561"/>
    <x v="39"/>
    <s v="www.bohailundu.cn"/>
    <d v="2009-07-31T00:00:00"/>
    <n v="2009"/>
    <x v="1"/>
    <s v="375.87 CNY"/>
    <x v="30"/>
    <n v="38.53"/>
    <s v="CITIC Private Equity Funds Management"/>
    <d v="2014-06-27T00:00:00"/>
    <n v="2014"/>
    <s v="Private Placement"/>
    <s v="211.60 CNY"/>
    <x v="36"/>
    <n v="25.41"/>
    <m/>
    <s v="Industrials"/>
    <s v="Transportation"/>
    <s v="Transportation"/>
    <m/>
    <s v="China"/>
    <s v="Greater China"/>
    <s v="Yes"/>
    <m/>
    <m/>
    <m/>
    <m/>
    <n v="59"/>
    <n v="4.916666666666667"/>
    <n v="2014"/>
  </r>
  <r>
    <n v="44966"/>
    <n v="155561"/>
    <x v="39"/>
    <s v="www.bohailundu.cn"/>
    <d v="2009-07-31T00:00:00"/>
    <n v="2009"/>
    <x v="1"/>
    <s v="375.87 CNY"/>
    <x v="30"/>
    <n v="38.53"/>
    <s v="CITIC Private Equity Funds Management"/>
    <d v="2014-08-14T00:00:00"/>
    <n v="2014"/>
    <s v="Private Placement"/>
    <s v="213.70 CNY"/>
    <x v="24"/>
    <n v="25.92"/>
    <m/>
    <s v="Industrials"/>
    <s v="Transportation"/>
    <s v="Transportation"/>
    <m/>
    <s v="China"/>
    <s v="Greater China"/>
    <s v="Yes"/>
    <m/>
    <m/>
    <m/>
    <m/>
    <n v="61"/>
    <n v="5.083333333333333"/>
    <n v="2014"/>
  </r>
  <r>
    <n v="44966"/>
    <n v="155561"/>
    <x v="39"/>
    <s v="www.bohailundu.cn"/>
    <d v="2009-07-31T00:00:00"/>
    <n v="2009"/>
    <x v="1"/>
    <s v="375.87 CNY"/>
    <x v="30"/>
    <n v="38.53"/>
    <s v="CITIC Private Equity Funds Management"/>
    <d v="2014-10-30T00:00:00"/>
    <n v="2014"/>
    <s v="Private Placement"/>
    <s v="251.80 CNY"/>
    <x v="37"/>
    <n v="32.96"/>
    <m/>
    <s v="Industrials"/>
    <s v="Transportation"/>
    <s v="Transportation"/>
    <m/>
    <s v="China"/>
    <s v="Greater China"/>
    <s v="Yes"/>
    <m/>
    <m/>
    <m/>
    <m/>
    <n v="63"/>
    <n v="5.25"/>
    <n v="2014"/>
  </r>
  <r>
    <n v="44966"/>
    <n v="155561"/>
    <x v="39"/>
    <s v="www.bohailundu.cn"/>
    <d v="2009-07-31T00:00:00"/>
    <n v="2009"/>
    <x v="1"/>
    <s v="375.87 CNY"/>
    <x v="30"/>
    <n v="38.53"/>
    <s v="CITIC Private Equity Funds Management"/>
    <d v="2014-11-10T00:00:00"/>
    <n v="2014"/>
    <s v="Private Placement"/>
    <m/>
    <x v="1"/>
    <m/>
    <m/>
    <s v="Industrials"/>
    <s v="Transportation"/>
    <s v="Transportation"/>
    <m/>
    <s v="China"/>
    <s v="Greater China"/>
    <s v="Yes"/>
    <m/>
    <m/>
    <m/>
    <m/>
    <n v="64"/>
    <n v="5.333333333333333"/>
    <n v="2014"/>
  </r>
  <r>
    <n v="42552"/>
    <n v="146554"/>
    <x v="40"/>
    <s v="www.bosideng.com"/>
    <d v="2009-09-21T00:00:00"/>
    <n v="2009"/>
    <x v="4"/>
    <s v="240.00 HKD"/>
    <x v="31"/>
    <n v="21.25"/>
    <s v="IDG Capital"/>
    <d v="2013-02-04T00:00:00"/>
    <n v="2013"/>
    <s v="Unspecified Exit"/>
    <s v="260.00 HKD"/>
    <x v="38"/>
    <n v="25.05"/>
    <m/>
    <s v="Consumer &amp; Retail"/>
    <s v="Retail"/>
    <s v="Clothing Stores"/>
    <m/>
    <s v="China"/>
    <s v="Greater China"/>
    <s v="Yes"/>
    <m/>
    <m/>
    <s v="Quan Zhou"/>
    <m/>
    <n v="41"/>
    <n v="3.4166666666666665"/>
    <n v="2013"/>
  </r>
  <r>
    <n v="42649"/>
    <n v="146554"/>
    <x v="40"/>
    <s v="www.bosideng.com"/>
    <d v="2006-07-30T00:00:00"/>
    <n v="2006"/>
    <x v="1"/>
    <s v="70.00 USD"/>
    <x v="32"/>
    <n v="54.78"/>
    <s v="HPEF Capital Partners"/>
    <d v="2007-10-05T00:00:00"/>
    <n v="2007"/>
    <s v="IPO"/>
    <s v="6527.00 HKD"/>
    <x v="39"/>
    <n v="590.86"/>
    <m/>
    <s v="Consumer &amp; Retail"/>
    <s v="Retail"/>
    <s v="Clothing Stores"/>
    <m/>
    <s v="China"/>
    <s v="Greater China"/>
    <s v="Yes"/>
    <m/>
    <m/>
    <s v="William Shen"/>
    <m/>
    <n v="15"/>
    <n v="1.25"/>
    <n v="2007"/>
  </r>
  <r>
    <n v="42649"/>
    <n v="146554"/>
    <x v="40"/>
    <s v="www.bosideng.com"/>
    <d v="2006-07-30T00:00:00"/>
    <n v="2006"/>
    <x v="1"/>
    <s v="70.00 USD"/>
    <x v="32"/>
    <n v="54.78"/>
    <s v="HPEF Capital Partners"/>
    <d v="2009-09-21T00:00:00"/>
    <n v="2009"/>
    <s v="Sale to GP"/>
    <s v="240.00 HKD"/>
    <x v="40"/>
    <n v="21.25"/>
    <s v="IDG Capital"/>
    <s v="Consumer &amp; Retail"/>
    <s v="Retail"/>
    <s v="Clothing Stores"/>
    <m/>
    <s v="China"/>
    <s v="Greater China"/>
    <s v="Yes"/>
    <m/>
    <m/>
    <s v="William Shen"/>
    <m/>
    <n v="38"/>
    <n v="3.1666666666666665"/>
    <n v="2009"/>
  </r>
  <r>
    <n v="31829"/>
    <n v="104254"/>
    <x v="41"/>
    <s v="www.boston-plastics.com"/>
    <d v="2012-12-19T00:00:00"/>
    <n v="2012"/>
    <x v="2"/>
    <m/>
    <x v="1"/>
    <m/>
    <s v="Baird Capital Partners Asia"/>
    <d v="2016-01-22T00:00:00"/>
    <n v="2016"/>
    <s v="Trade Sale"/>
    <m/>
    <x v="1"/>
    <m/>
    <s v="US Farathane Corporation"/>
    <s v="Industrials"/>
    <s v="Manufacturing"/>
    <s v="Plastic and Rubber Manufacturing"/>
    <m/>
    <s v="China"/>
    <s v="Greater China"/>
    <s v="No"/>
    <m/>
    <m/>
    <s v="Huaming Gu"/>
    <m/>
    <n v="37"/>
    <n v="3.0833333333333335"/>
    <n v="2016"/>
  </r>
  <r>
    <n v="45511"/>
    <n v="157445"/>
    <x v="42"/>
    <s v="www.bros.com.hk"/>
    <d v="2010-09-18T00:00:00"/>
    <n v="2010"/>
    <x v="1"/>
    <s v="420.00 CNY"/>
    <x v="33"/>
    <n v="48.34"/>
    <s v="CITIC Private Equity Funds Management, Goldstone Investment"/>
    <d v="2012-06-12T00:00:00"/>
    <n v="2012"/>
    <s v="IPO"/>
    <s v="2040.00 CNY"/>
    <x v="41"/>
    <n v="256.10000000000002"/>
    <m/>
    <s v="Industrials"/>
    <s v="Manufacturing"/>
    <s v="Chemicals, Textiles"/>
    <m/>
    <s v="China"/>
    <s v="Greater China"/>
    <s v="Yes"/>
    <m/>
    <m/>
    <m/>
    <m/>
    <n v="21"/>
    <n v="1.75"/>
    <n v="2012"/>
  </r>
  <r>
    <n v="39317"/>
    <n v="133915"/>
    <x v="43"/>
    <s v="www.changao.com"/>
    <d v="2007-04-01T00:00:00"/>
    <n v="2007"/>
    <x v="4"/>
    <s v="78.05 HKD"/>
    <x v="34"/>
    <n v="7.47"/>
    <s v="CMIA Capital Partners"/>
    <d v="2011-08-01T00:00:00"/>
    <n v="2011"/>
    <s v="Trade Sale"/>
    <s v="219.00 SGD"/>
    <x v="42"/>
    <n v="126.93"/>
    <s v="Shionogi Pharmaceutical, Sumitomo Corporation"/>
    <s v="Healthcare"/>
    <s v="Pharmaceuticals"/>
    <s v="Pharmaceutical Development, Pharmaceutical Manufacturing"/>
    <m/>
    <s v="Hong Kong"/>
    <s v="Greater China"/>
    <s v="No"/>
    <m/>
    <m/>
    <m/>
    <m/>
    <n v="52"/>
    <n v="4.333333333333333"/>
    <n v="2011"/>
  </r>
  <r>
    <n v="49939"/>
    <n v="174434"/>
    <x v="44"/>
    <s v="www.chinacamel.com"/>
    <d v="2009-11-01T00:00:00"/>
    <n v="2009"/>
    <x v="1"/>
    <s v="10.08 CNY"/>
    <x v="35"/>
    <n v="0.99"/>
    <s v="Green Pine Capital Partners"/>
    <d v="2011-06-02T00:00:00"/>
    <n v="2011"/>
    <s v="IPO"/>
    <s v="1543.00 CNY"/>
    <x v="43"/>
    <n v="164.69"/>
    <m/>
    <s v="Clean Technology"/>
    <s v="Clean Technology"/>
    <s v="Batteries"/>
    <m/>
    <s v="China"/>
    <s v="Greater China"/>
    <s v="No"/>
    <m/>
    <m/>
    <m/>
    <m/>
    <n v="19"/>
    <n v="1.5833333333333333"/>
    <n v="2011"/>
  </r>
  <r>
    <n v="19173"/>
    <n v="53868"/>
    <x v="45"/>
    <s v="www.camelotchina.com"/>
    <d v="2006-05-01T00:00:00"/>
    <n v="2006"/>
    <x v="1"/>
    <s v="20.00 USD"/>
    <x v="36"/>
    <n v="16.48"/>
    <s v="Citi Venture Capital International"/>
    <d v="2010-07-20T00:00:00"/>
    <n v="2010"/>
    <s v="IPO"/>
    <s v="147.00 USD"/>
    <x v="44"/>
    <n v="116.85"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0"/>
    <n v="4.166666666666667"/>
    <n v="2010"/>
  </r>
  <r>
    <n v="19173"/>
    <n v="53868"/>
    <x v="45"/>
    <s v="www.camelotchina.com"/>
    <d v="2006-05-01T00:00:00"/>
    <n v="2006"/>
    <x v="1"/>
    <s v="20.00 USD"/>
    <x v="36"/>
    <n v="16.48"/>
    <s v="Citi Venture Capital International"/>
    <d v="2010-11-25T00:00:00"/>
    <n v="2010"/>
    <s v="Private Placement"/>
    <m/>
    <x v="1"/>
    <m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4"/>
    <n v="4.5"/>
    <n v="2010"/>
  </r>
  <r>
    <n v="19173"/>
    <n v="53868"/>
    <x v="45"/>
    <s v="www.camelotchina.com"/>
    <d v="2006-05-01T00:00:00"/>
    <n v="2006"/>
    <x v="1"/>
    <s v="20.00 USD"/>
    <x v="36"/>
    <n v="16.48"/>
    <s v="Citi Venture Capital International"/>
    <d v="2011-01-05T00:00:00"/>
    <n v="2011"/>
    <s v="Private Placement"/>
    <m/>
    <x v="1"/>
    <m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No"/>
    <m/>
    <m/>
    <m/>
    <m/>
    <n v="56"/>
    <n v="4.666666666666667"/>
    <n v="2011"/>
  </r>
  <r>
    <n v="24638"/>
    <n v="63849"/>
    <x v="46"/>
    <s v="www.casdabm.com"/>
    <d v="2007-06-01T00:00:00"/>
    <n v="2007"/>
    <x v="2"/>
    <m/>
    <x v="1"/>
    <m/>
    <s v="Bain Capital"/>
    <d v="2011-11-21T00:00:00"/>
    <n v="2011"/>
    <s v="Trade Sale"/>
    <m/>
    <x v="1"/>
    <m/>
    <s v="Arkema"/>
    <s v="Materials"/>
    <s v="Chemicals"/>
    <s v="Chemicals, Manufacturing"/>
    <m/>
    <s v="China"/>
    <s v="Greater China"/>
    <s v="No"/>
    <m/>
    <m/>
    <m/>
    <m/>
    <n v="53"/>
    <n v="4.416666666666667"/>
    <n v="2011"/>
  </r>
  <r>
    <n v="44929"/>
    <n v="155416"/>
    <x v="47"/>
    <s v="www.centron.com.cn"/>
    <d v="2006-04-06T00:00:00"/>
    <n v="2006"/>
    <x v="1"/>
    <s v="11.00 USD"/>
    <x v="37"/>
    <n v="9.06"/>
    <s v="Cathay Capital Group"/>
    <d v="2007-07-05T00:00:00"/>
    <n v="2007"/>
    <s v="IPO"/>
    <s v="576.00 HKD"/>
    <x v="45"/>
    <n v="54.49"/>
    <m/>
    <s v="Telecoms &amp; Media"/>
    <s v="Telecoms"/>
    <s v="Wireless Telecoms Services &amp; Equipment"/>
    <m/>
    <s v="China"/>
    <s v="Greater China"/>
    <s v="Yes"/>
    <m/>
    <m/>
    <m/>
    <m/>
    <n v="15"/>
    <n v="1.25"/>
    <n v="2007"/>
  </r>
  <r>
    <n v="47841"/>
    <n v="166629"/>
    <x v="48"/>
    <s v="www.changshawz.com"/>
    <d v="2007-10-01T00:00:00"/>
    <n v="2007"/>
    <x v="1"/>
    <m/>
    <x v="1"/>
    <m/>
    <s v="Tiantu Capital"/>
    <d v="2011-10-01T00:00:00"/>
    <n v="2011"/>
    <s v="Unspecified Exit"/>
    <m/>
    <x v="1"/>
    <m/>
    <m/>
    <s v="Industrials"/>
    <s v="Manufacturing"/>
    <s v="Industrial, Manufacturing"/>
    <m/>
    <s v="China"/>
    <s v="Greater China"/>
    <s v="No"/>
    <m/>
    <m/>
    <m/>
    <m/>
    <n v="48"/>
    <n v="4"/>
    <n v="2011"/>
  </r>
  <r>
    <n v="47175"/>
    <n v="163706"/>
    <x v="49"/>
    <s v="www.chs5e.com"/>
    <d v="2010-11-17T00:00:00"/>
    <n v="2010"/>
    <x v="1"/>
    <s v="60.00 CNY"/>
    <x v="38"/>
    <n v="6.58"/>
    <s v="Costone Venture Capital, Fortune Venture Capital, Raystone Capital"/>
    <d v="2012-07-26T00:00:00"/>
    <n v="2012"/>
    <s v="IPO"/>
    <s v="405.00 CNY"/>
    <x v="46"/>
    <n v="52.31"/>
    <m/>
    <s v="Industrials"/>
    <s v="Manufacturing"/>
    <s v="Coal &amp; Lignite Mining, Manufacturing"/>
    <m/>
    <s v="China"/>
    <s v="Greater China"/>
    <s v="Yes"/>
    <m/>
    <m/>
    <m/>
    <m/>
    <n v="20"/>
    <n v="1.6666666666666667"/>
    <n v="2012"/>
  </r>
  <r>
    <n v="46940"/>
    <n v="162821"/>
    <x v="50"/>
    <s v="www.changtian.com.sg"/>
    <d v="2007-03-09T00:00:00"/>
    <n v="2007"/>
    <x v="2"/>
    <s v="25.00 SGD"/>
    <x v="39"/>
    <n v="12.32"/>
    <s v="Centurion Investment Management"/>
    <d v="2007-10-30T00:00:00"/>
    <n v="2007"/>
    <s v="IPO"/>
    <s v="101.00 SGD"/>
    <x v="47"/>
    <n v="47.87"/>
    <m/>
    <s v="Materials"/>
    <s v="Chemicals"/>
    <s v="Adhesives &amp; Sealants, Plastic and Rubber Manufacturing"/>
    <m/>
    <s v="China"/>
    <s v="Greater China"/>
    <s v="Yes"/>
    <m/>
    <m/>
    <m/>
    <m/>
    <n v="7"/>
    <n v="0.58333333333333337"/>
    <n v="2007"/>
  </r>
  <r>
    <n v="50781"/>
    <n v="178374"/>
    <x v="51"/>
    <m/>
    <d v="2011-12-01T00:00:00"/>
    <n v="2011"/>
    <x v="1"/>
    <s v="7.49 CNY"/>
    <x v="40"/>
    <n v="0.88"/>
    <s v="Haitong Innovation Capital Management"/>
    <d v="2013-01-08T00:00:00"/>
    <n v="2013"/>
    <s v="Trade Sale"/>
    <m/>
    <x v="1"/>
    <m/>
    <s v="Zhejiang Fuchunjiang Hydropower Equipment"/>
    <s v="Clean Technology"/>
    <s v="Clean Technology"/>
    <s v="Efficiency Infrastructure, Power Generation"/>
    <m/>
    <s v="China"/>
    <s v="Greater China"/>
    <s v="No"/>
    <m/>
    <m/>
    <m/>
    <m/>
    <n v="13"/>
    <n v="1.0833333333333333"/>
    <n v="2013"/>
  </r>
  <r>
    <n v="17146"/>
    <n v="51178"/>
    <x v="52"/>
    <s v="www.charmgroup.cn"/>
    <d v="2008-08-01T00:00:00"/>
    <n v="2008"/>
    <x v="1"/>
    <s v="20.00 USD"/>
    <x v="36"/>
    <n v="12.7"/>
    <s v="AIF Capital"/>
    <d v="2010-05-05T00:00:00"/>
    <n v="2010"/>
    <s v="IPO"/>
    <s v="74.20 USD"/>
    <x v="48"/>
    <n v="56.26"/>
    <m/>
    <s v="Telecoms &amp; Media"/>
    <s v="Advertising"/>
    <s v="Advertising, Television Broadcasting and Programming"/>
    <m/>
    <s v="China"/>
    <s v="Greater China"/>
    <s v="Yes"/>
    <m/>
    <m/>
    <s v="Peter Amour"/>
    <m/>
    <n v="21"/>
    <n v="1.75"/>
    <n v="2010"/>
  </r>
  <r>
    <n v="30638"/>
    <n v="63371"/>
    <x v="53"/>
    <s v="www.chemspec.com.cn"/>
    <d v="2007-07-18T00:00:00"/>
    <n v="2007"/>
    <x v="1"/>
    <s v="4.00 USD"/>
    <x v="41"/>
    <n v="2.96"/>
    <s v="SEAVI Advent"/>
    <d v="2009-06-24T00:00:00"/>
    <n v="2009"/>
    <s v="IPO"/>
    <s v="72.78 USD"/>
    <x v="49"/>
    <n v="51.94"/>
    <m/>
    <s v="Industrials"/>
    <s v="Manufacturing"/>
    <s v="Engineering, Manufacturing"/>
    <m/>
    <s v="China"/>
    <s v="Greater China"/>
    <s v="No"/>
    <m/>
    <m/>
    <m/>
    <m/>
    <n v="23"/>
    <n v="1.9166666666666667"/>
    <n v="2009"/>
  </r>
  <r>
    <n v="55348"/>
    <n v="199526"/>
    <x v="54"/>
    <s v="www.cdbio.cn"/>
    <d v="2014-05-15T00:00:00"/>
    <n v="2014"/>
    <x v="4"/>
    <s v="29.00 CNY"/>
    <x v="12"/>
    <n v="3.42"/>
    <s v="New Alliance Capital"/>
    <d v="2014-12-01T00:00:00"/>
    <n v="2014"/>
    <s v="IPO"/>
    <m/>
    <x v="1"/>
    <m/>
    <m/>
    <s v="Healthcare"/>
    <s v="Biotechnology"/>
    <s v="Biotechnology"/>
    <m/>
    <s v="China"/>
    <s v="Greater China"/>
    <s v="No"/>
    <m/>
    <m/>
    <m/>
    <m/>
    <n v="7"/>
    <n v="0.58333333333333337"/>
    <n v="2014"/>
  </r>
  <r>
    <n v="45169"/>
    <n v="156168"/>
    <x v="55"/>
    <s v="www.cnkh.com"/>
    <d v="2011-06-08T00:00:00"/>
    <n v="2011"/>
    <x v="1"/>
    <s v="326.09 CNY"/>
    <x v="42"/>
    <n v="34.81"/>
    <s v="CDH Investments"/>
    <d v="2015-06-26T00:00:00"/>
    <n v="2015"/>
    <s v="IPO"/>
    <s v="621.00 CNY"/>
    <x v="50"/>
    <n v="90.5"/>
    <m/>
    <s v="Healthcare"/>
    <s v="Pharmaceuticals"/>
    <s v="Pharmaceuticals"/>
    <m/>
    <s v="China"/>
    <s v="Greater China"/>
    <s v="Yes"/>
    <m/>
    <m/>
    <m/>
    <m/>
    <n v="48"/>
    <n v="4"/>
    <n v="2015"/>
  </r>
  <r>
    <n v="3057"/>
    <n v="31579"/>
    <x v="56"/>
    <s v="www.cheryglobal.com"/>
    <d v="2009-06-01T00:00:00"/>
    <n v="2009"/>
    <x v="1"/>
    <s v="2900.00 CNY"/>
    <x v="43"/>
    <n v="302.44"/>
    <s v="Bohai Industrial Investment Fund Management, CDH Investments, China Huarong Asset Management, China Science &amp; Merchants Capital Management, Huarong Rongde Asset Management"/>
    <d v="2011-12-01T00:00:00"/>
    <n v="2011"/>
    <s v="Unspecified Exit"/>
    <s v="465.00 CNY"/>
    <x v="51"/>
    <n v="54.58"/>
    <m/>
    <s v="Industrials"/>
    <s v="Transportation"/>
    <s v="Automobile and Parts Manufacturing"/>
    <m/>
    <s v="China"/>
    <s v="Greater China"/>
    <s v="Yes"/>
    <m/>
    <m/>
    <m/>
    <m/>
    <n v="30"/>
    <n v="2.5"/>
    <n v="2011"/>
  </r>
  <r>
    <n v="51195"/>
    <n v="180192"/>
    <x v="57"/>
    <s v="www.aoyuan.com.cn"/>
    <d v="2006-05-01T00:00:00"/>
    <n v="2006"/>
    <x v="1"/>
    <m/>
    <x v="1"/>
    <m/>
    <s v="Cathay Capital Group"/>
    <d v="2007-10-01T00:00:00"/>
    <n v="2007"/>
    <s v="IPO"/>
    <m/>
    <x v="1"/>
    <m/>
    <m/>
    <s v="Real Estate"/>
    <s v="Property"/>
    <s v="Property"/>
    <m/>
    <s v="China"/>
    <s v="Greater China"/>
    <s v="No"/>
    <m/>
    <m/>
    <m/>
    <m/>
    <n v="17"/>
    <n v="1.4166666666666667"/>
    <n v="2007"/>
  </r>
  <r>
    <n v="29858"/>
    <n v="93099"/>
    <x v="58"/>
    <s v="www.zuche.com"/>
    <d v="2012-07-09T00:00:00"/>
    <n v="2012"/>
    <x v="1"/>
    <s v="200.00 USD"/>
    <x v="21"/>
    <n v="163.16"/>
    <s v="Warburg Pincus"/>
    <d v="2015-05-27T00:00:00"/>
    <n v="2015"/>
    <s v="Private Placement"/>
    <s v="341.00 USD"/>
    <x v="52"/>
    <n v="312.39"/>
    <m/>
    <s v="Industrials"/>
    <s v="Transportation"/>
    <s v="Car Hire Services"/>
    <m/>
    <s v="China"/>
    <s v="Greater China"/>
    <s v="Yes"/>
    <m/>
    <m/>
    <s v="David Li, Lilian Zhu"/>
    <m/>
    <n v="34"/>
    <n v="2.8333333333333335"/>
    <n v="2015"/>
  </r>
  <r>
    <n v="39841"/>
    <n v="93099"/>
    <x v="58"/>
    <s v="www.zuche.com"/>
    <d v="2010-09-15T00:00:00"/>
    <n v="2010"/>
    <x v="2"/>
    <s v="1200.00 CNY"/>
    <x v="44"/>
    <n v="138.11000000000001"/>
    <s v="Legend Capital"/>
    <d v="2013-04-16T00:00:00"/>
    <n v="2013"/>
    <s v="Trade Sale"/>
    <m/>
    <x v="1"/>
    <m/>
    <s v="Hertz"/>
    <s v="Industrials"/>
    <s v="Transportation"/>
    <s v="Car Hire Services"/>
    <m/>
    <s v="China"/>
    <s v="Greater China"/>
    <s v="Yes"/>
    <m/>
    <m/>
    <s v="Linan Zhu"/>
    <m/>
    <n v="31"/>
    <n v="2.5833333333333335"/>
    <n v="2013"/>
  </r>
  <r>
    <n v="39841"/>
    <n v="93099"/>
    <x v="58"/>
    <s v="www.zuche.com"/>
    <d v="2010-09-15T00:00:00"/>
    <n v="2010"/>
    <x v="2"/>
    <s v="1200.00 CNY"/>
    <x v="44"/>
    <n v="138.11000000000001"/>
    <s v="Legend Capital"/>
    <d v="2014-09-12T00:00:00"/>
    <n v="2014"/>
    <s v="IPO"/>
    <s v="468.00 USD"/>
    <x v="53"/>
    <n v="362.14"/>
    <m/>
    <s v="Industrials"/>
    <s v="Transportation"/>
    <s v="Car Hire Services"/>
    <m/>
    <s v="China"/>
    <s v="Greater China"/>
    <s v="Yes"/>
    <m/>
    <m/>
    <s v="Linan Zhu"/>
    <m/>
    <n v="48"/>
    <n v="4"/>
    <n v="2014"/>
  </r>
  <r>
    <n v="39841"/>
    <n v="93099"/>
    <x v="58"/>
    <s v="www.zuche.com"/>
    <d v="2010-09-15T00:00:00"/>
    <n v="2010"/>
    <x v="2"/>
    <s v="1200.00 CNY"/>
    <x v="44"/>
    <n v="138.11000000000001"/>
    <s v="Legend Capital"/>
    <d v="2015-10-14T00:00:00"/>
    <n v="2015"/>
    <s v="Trade Sale"/>
    <s v="1687.50 HKD"/>
    <x v="54"/>
    <n v="191.71"/>
    <s v="Ucar"/>
    <s v="Industrials"/>
    <s v="Transportation"/>
    <s v="Car Hire Services"/>
    <m/>
    <s v="China"/>
    <s v="Greater China"/>
    <s v="Yes"/>
    <m/>
    <m/>
    <s v="Linan Zhu"/>
    <m/>
    <n v="61"/>
    <n v="5.083333333333333"/>
    <n v="2015"/>
  </r>
  <r>
    <n v="24596"/>
    <n v="63636"/>
    <x v="59"/>
    <s v="www.chinabiologic.com"/>
    <d v="2010-08-31T00:00:00"/>
    <n v="2010"/>
    <x v="4"/>
    <s v="10.01 USD"/>
    <x v="45"/>
    <n v="7.8"/>
    <s v="Warburg Pincus"/>
    <d v="2015-06-12T00:00:00"/>
    <n v="2015"/>
    <s v="Private Placement"/>
    <s v="241.50 USD"/>
    <x v="55"/>
    <n v="214.23"/>
    <m/>
    <s v="Healthcare"/>
    <s v="Pharmaceuticals"/>
    <s v="BioPharmaceuticals, Pharmaceutical Development"/>
    <m/>
    <s v="China"/>
    <s v="Greater China"/>
    <s v="Yes"/>
    <m/>
    <m/>
    <m/>
    <m/>
    <n v="58"/>
    <n v="4.833333333333333"/>
    <n v="2015"/>
  </r>
  <r>
    <n v="24596"/>
    <n v="63636"/>
    <x v="59"/>
    <s v="www.chinabiologic.com"/>
    <d v="2010-08-31T00:00:00"/>
    <n v="2010"/>
    <x v="4"/>
    <s v="10.01 USD"/>
    <x v="45"/>
    <n v="7.8"/>
    <s v="Warburg Pincus"/>
    <d v="2016-03-01T00:00:00"/>
    <n v="2016"/>
    <s v="Private Placement"/>
    <s v="426.00 USD"/>
    <x v="56"/>
    <n v="392.3"/>
    <m/>
    <s v="Healthcare"/>
    <s v="Pharmaceuticals"/>
    <s v="BioPharmaceuticals, Pharmaceutical Development"/>
    <m/>
    <s v="China"/>
    <s v="Greater China"/>
    <s v="Yes"/>
    <m/>
    <m/>
    <m/>
    <m/>
    <n v="67"/>
    <n v="5.583333333333333"/>
    <n v="2016"/>
  </r>
  <r>
    <n v="24596"/>
    <n v="63636"/>
    <x v="59"/>
    <s v="www.chinabiologic.com"/>
    <d v="2010-08-31T00:00:00"/>
    <n v="2010"/>
    <x v="4"/>
    <s v="10.01 USD"/>
    <x v="45"/>
    <n v="7.8"/>
    <s v="Warburg Pincus"/>
    <d v="2016-06-02T00:00:00"/>
    <n v="2016"/>
    <s v="Private Placement"/>
    <s v="308.00 USD"/>
    <x v="57"/>
    <n v="275.38"/>
    <m/>
    <s v="Healthcare"/>
    <s v="Pharmaceuticals"/>
    <s v="BioPharmaceuticals, Pharmaceutical Development"/>
    <m/>
    <s v="China"/>
    <s v="Greater China"/>
    <s v="Yes"/>
    <m/>
    <m/>
    <m/>
    <m/>
    <n v="70"/>
    <n v="5.833333333333333"/>
    <n v="2016"/>
  </r>
  <r>
    <n v="41784"/>
    <n v="63636"/>
    <x v="59"/>
    <s v="www.chinabiologic.com"/>
    <d v="2009-08-10T00:00:00"/>
    <n v="2009"/>
    <x v="1"/>
    <s v="8.00 USD"/>
    <x v="46"/>
    <n v="5.61"/>
    <s v="IDG Capital"/>
    <d v="2009-12-02T00:00:00"/>
    <n v="2009"/>
    <s v="IPO"/>
    <s v="128.50 USD"/>
    <x v="58"/>
    <n v="85.75"/>
    <m/>
    <s v="Healthcare"/>
    <s v="Pharmaceuticals"/>
    <s v="BioPharmaceuticals, Pharmaceutical Development"/>
    <m/>
    <s v="China"/>
    <s v="Greater China"/>
    <s v="Yes"/>
    <m/>
    <m/>
    <m/>
    <m/>
    <n v="4"/>
    <n v="0.33333333333333331"/>
    <n v="2009"/>
  </r>
  <r>
    <n v="41784"/>
    <n v="63636"/>
    <x v="59"/>
    <s v="www.chinabiologic.com"/>
    <d v="2009-08-10T00:00:00"/>
    <n v="2009"/>
    <x v="1"/>
    <s v="8.00 USD"/>
    <x v="46"/>
    <n v="5.61"/>
    <s v="IDG Capital"/>
    <d v="2012-06-04T00:00:00"/>
    <n v="2012"/>
    <s v="Private Placement"/>
    <m/>
    <x v="1"/>
    <m/>
    <m/>
    <s v="Healthcare"/>
    <s v="Pharmaceuticals"/>
    <s v="BioPharmaceuticals, Pharmaceutical Development"/>
    <m/>
    <s v="China"/>
    <s v="Greater China"/>
    <s v="No"/>
    <m/>
    <m/>
    <m/>
    <m/>
    <n v="34"/>
    <n v="2.8333333333333335"/>
    <n v="2012"/>
  </r>
  <r>
    <n v="37587"/>
    <n v="128009"/>
    <x v="60"/>
    <s v="www.cindamc.com"/>
    <d v="2012-03-16T00:00:00"/>
    <n v="2012"/>
    <x v="1"/>
    <m/>
    <x v="1"/>
    <m/>
    <s v="CITIC Capital, Standard Chartered Bank, UBS"/>
    <d v="2013-12-05T00:00:00"/>
    <n v="2013"/>
    <s v="IPO"/>
    <m/>
    <x v="1"/>
    <m/>
    <m/>
    <s v="Business Services"/>
    <s v="Financial Services"/>
    <s v="Credit Collections and Services, Finance and Insurance Sector"/>
    <m/>
    <s v="China"/>
    <s v="Greater China"/>
    <s v="Yes"/>
    <m/>
    <m/>
    <m/>
    <m/>
    <n v="21"/>
    <n v="1.75"/>
    <n v="2013"/>
  </r>
  <r>
    <n v="37587"/>
    <n v="128009"/>
    <x v="60"/>
    <s v="www.cindamc.com"/>
    <d v="2012-03-16T00:00:00"/>
    <n v="2012"/>
    <x v="1"/>
    <m/>
    <x v="1"/>
    <m/>
    <s v="CITIC Capital, Standard Chartered Bank, UBS"/>
    <d v="2015-03-09T00:00:00"/>
    <n v="2015"/>
    <s v="Private Placement"/>
    <s v="382.00 HKD"/>
    <x v="59"/>
    <n v="46.28"/>
    <m/>
    <s v="Business Services"/>
    <s v="Financial Services"/>
    <s v="Credit Collections and Services, Finance and Insurance Sector"/>
    <m/>
    <s v="China"/>
    <s v="Greater China"/>
    <s v="Yes"/>
    <m/>
    <m/>
    <m/>
    <m/>
    <n v="36"/>
    <n v="3"/>
    <n v="2015"/>
  </r>
  <r>
    <n v="37587"/>
    <n v="128009"/>
    <x v="60"/>
    <s v="www.cindamc.com"/>
    <d v="2012-03-16T00:00:00"/>
    <n v="2012"/>
    <x v="1"/>
    <m/>
    <x v="1"/>
    <m/>
    <s v="CITIC Capital, Standard Chartered Bank, UBS"/>
    <d v="2015-04-10T00:00:00"/>
    <n v="2015"/>
    <s v="Private Placement"/>
    <s v="1090.00 HKD"/>
    <x v="60"/>
    <n v="131"/>
    <m/>
    <s v="Business Services"/>
    <s v="Financial Services"/>
    <s v="Credit Collections and Services, Finance and Insurance Sector"/>
    <m/>
    <s v="China"/>
    <s v="Greater China"/>
    <s v="No"/>
    <m/>
    <m/>
    <m/>
    <m/>
    <n v="37"/>
    <n v="3.0833333333333335"/>
    <n v="2015"/>
  </r>
  <r>
    <n v="49609"/>
    <n v="85741"/>
    <x v="61"/>
    <s v="www.chinacordbloodcorp.com"/>
    <d v="2007-06-01T00:00:00"/>
    <n v="2007"/>
    <x v="1"/>
    <m/>
    <x v="1"/>
    <m/>
    <s v="Essex Woodlands"/>
    <d v="2009-11-30T00:00:00"/>
    <n v="2009"/>
    <s v="IPO"/>
    <m/>
    <x v="1"/>
    <m/>
    <m/>
    <s v="Healthcare"/>
    <s v="Life Sciences"/>
    <s v="Biomedical, Life Sciences"/>
    <m/>
    <s v="Hong Kong"/>
    <s v="Greater China"/>
    <s v="Yes"/>
    <m/>
    <m/>
    <m/>
    <m/>
    <n v="29"/>
    <n v="2.4166666666666665"/>
    <n v="2009"/>
  </r>
  <r>
    <n v="49609"/>
    <n v="85741"/>
    <x v="61"/>
    <s v="www.chinacordbloodcorp.com"/>
    <d v="2007-06-01T00:00:00"/>
    <n v="2007"/>
    <x v="1"/>
    <m/>
    <x v="1"/>
    <m/>
    <s v="Essex Woodlands"/>
    <d v="2014-04-01T00:00:00"/>
    <n v="2014"/>
    <s v="Unspecified Exit"/>
    <m/>
    <x v="1"/>
    <m/>
    <m/>
    <s v="Healthcare"/>
    <s v="Life Sciences"/>
    <s v="Biomedical, Life Sciences"/>
    <m/>
    <s v="Hong Kong"/>
    <s v="Greater China"/>
    <s v="No"/>
    <m/>
    <m/>
    <m/>
    <m/>
    <n v="82"/>
    <n v="6.833333333333333"/>
    <n v="2014"/>
  </r>
  <r>
    <n v="48061"/>
    <n v="167336"/>
    <x v="62"/>
    <s v="www.cf88.com.cn"/>
    <d v="2010-07-08T00:00:00"/>
    <n v="2010"/>
    <x v="1"/>
    <s v="20.00 CNY"/>
    <x v="47"/>
    <n v="2.34"/>
    <s v="Eastern Link Capital"/>
    <d v="2011-09-08T00:00:00"/>
    <n v="2011"/>
    <s v="Unspecified Exit"/>
    <s v="28.54 CNY"/>
    <x v="61"/>
    <n v="3.26"/>
    <m/>
    <s v="Business Services"/>
    <s v="Financial Services"/>
    <s v="Financial Services"/>
    <m/>
    <s v="China"/>
    <s v="Greater China"/>
    <s v="No"/>
    <n v="1.43"/>
    <n v="41.43"/>
    <m/>
    <m/>
    <n v="14"/>
    <n v="1.1666666666666667"/>
    <n v="2011"/>
  </r>
  <r>
    <n v="3389"/>
    <n v="32077"/>
    <x v="63"/>
    <s v="www.dxsport.com"/>
    <d v="2006-05-01T00:00:00"/>
    <n v="2006"/>
    <x v="2"/>
    <s v="306.00 CNY"/>
    <x v="48"/>
    <n v="31.44"/>
    <s v="Morgan Stanley Private Equity Asia"/>
    <d v="2007-10-09T00:00:00"/>
    <n v="2007"/>
    <s v="IPO"/>
    <s v="5475.00 HKD"/>
    <x v="62"/>
    <n v="495.63"/>
    <m/>
    <s v="Consumer &amp; Retail"/>
    <s v="Retail"/>
    <s v="Clothing Stores, Consumer Products, Distribution"/>
    <m/>
    <s v="China"/>
    <s v="Greater China"/>
    <s v="Yes"/>
    <m/>
    <m/>
    <s v="Yu Gao"/>
    <m/>
    <n v="17"/>
    <n v="1.4166666666666667"/>
    <n v="2007"/>
  </r>
  <r>
    <n v="3389"/>
    <n v="32077"/>
    <x v="63"/>
    <s v="www.dxsport.com"/>
    <d v="2006-05-01T00:00:00"/>
    <n v="2006"/>
    <x v="2"/>
    <s v="306.00 CNY"/>
    <x v="48"/>
    <n v="31.44"/>
    <s v="Morgan Stanley Private Equity Asia"/>
    <d v="2008-05-06T00:00:00"/>
    <n v="2008"/>
    <s v="Private Placement"/>
    <m/>
    <x v="1"/>
    <m/>
    <m/>
    <s v="Consumer &amp; Retail"/>
    <s v="Retail"/>
    <s v="Clothing Stores, Consumer Products, Distribution"/>
    <m/>
    <s v="China"/>
    <s v="Greater China"/>
    <s v="Yes"/>
    <m/>
    <m/>
    <s v="Yu Gao"/>
    <m/>
    <n v="24"/>
    <n v="2"/>
    <n v="2008"/>
  </r>
  <r>
    <n v="3389"/>
    <n v="32077"/>
    <x v="63"/>
    <s v="www.dxsport.com"/>
    <d v="2006-05-01T00:00:00"/>
    <n v="2006"/>
    <x v="2"/>
    <s v="306.00 CNY"/>
    <x v="48"/>
    <n v="31.44"/>
    <s v="Morgan Stanley Private Equity Asia"/>
    <d v="2009-04-02T00:00:00"/>
    <n v="2009"/>
    <s v="Private Placement"/>
    <s v="568.00 HKD"/>
    <x v="63"/>
    <n v="55.07"/>
    <m/>
    <s v="Consumer &amp; Retail"/>
    <s v="Retail"/>
    <s v="Clothing Stores, Consumer Products, Distribution"/>
    <m/>
    <s v="China"/>
    <s v="Greater China"/>
    <s v="No"/>
    <m/>
    <m/>
    <s v="Yu Gao"/>
    <m/>
    <n v="35"/>
    <n v="2.9166666666666665"/>
    <n v="2009"/>
  </r>
  <r>
    <n v="51204"/>
    <n v="180204"/>
    <x v="64"/>
    <s v="www.chinafiberoptic.com"/>
    <d v="2007-06-01T00:00:00"/>
    <n v="2007"/>
    <x v="1"/>
    <m/>
    <x v="1"/>
    <m/>
    <s v="Cathay Capital Group"/>
    <d v="2011-07-01T00:00:00"/>
    <n v="2011"/>
    <s v="IPO"/>
    <m/>
    <x v="1"/>
    <m/>
    <m/>
    <s v="Telecoms &amp; Media"/>
    <s v="Telecoms"/>
    <s v="Fiber Optics, Telecoms Equipment"/>
    <m/>
    <s v="Hong Kong"/>
    <s v="Greater China"/>
    <s v="No"/>
    <m/>
    <m/>
    <m/>
    <m/>
    <n v="49"/>
    <n v="4.083333333333333"/>
    <n v="2011"/>
  </r>
  <r>
    <n v="45781"/>
    <n v="158365"/>
    <x v="65"/>
    <s v="www.cfc2121.com"/>
    <d v="2010-02-01T00:00:00"/>
    <n v="2010"/>
    <x v="1"/>
    <s v="40.00 USD"/>
    <x v="49"/>
    <n v="28.36"/>
    <s v="China Renaissance Capital Investment"/>
    <d v="2011-12-09T00:00:00"/>
    <n v="2011"/>
    <s v="IPO"/>
    <s v="540.00 HKD"/>
    <x v="64"/>
    <n v="51.85"/>
    <m/>
    <s v="Materials"/>
    <s v="Chemicals"/>
    <s v="Chemicals"/>
    <m/>
    <s v="China"/>
    <s v="Greater China"/>
    <s v="Yes"/>
    <m/>
    <m/>
    <m/>
    <m/>
    <n v="22"/>
    <n v="1.8333333333333333"/>
    <n v="2011"/>
  </r>
  <r>
    <n v="12988"/>
    <n v="45468"/>
    <x v="66"/>
    <s v="www.chinafisherygroup.com"/>
    <d v="2010-06-29T00:00:00"/>
    <n v="2010"/>
    <x v="4"/>
    <s v="191.00 USD"/>
    <x v="50"/>
    <n v="151.83000000000001"/>
    <s v="Carlyle Group"/>
    <d v="2015-06-01T00:00:00"/>
    <n v="2015"/>
    <s v="Private Placement"/>
    <m/>
    <x v="1"/>
    <m/>
    <m/>
    <s v="Food &amp; Agriculture"/>
    <s v="Food"/>
    <s v="Fishing &amp; Seafood"/>
    <m/>
    <s v="Hong Kong"/>
    <s v="Greater China"/>
    <s v="Yes"/>
    <m/>
    <m/>
    <s v="Patrick Siewert"/>
    <m/>
    <n v="60"/>
    <n v="5"/>
    <n v="2015"/>
  </r>
  <r>
    <n v="12988"/>
    <n v="45468"/>
    <x v="66"/>
    <s v="www.chinafisherygroup.com"/>
    <d v="2010-06-29T00:00:00"/>
    <n v="2010"/>
    <x v="4"/>
    <s v="191.00 USD"/>
    <x v="50"/>
    <n v="151.83000000000001"/>
    <s v="Carlyle Group"/>
    <d v="2016-06-01T00:00:00"/>
    <n v="2016"/>
    <s v="Unspecified Exit"/>
    <m/>
    <x v="1"/>
    <m/>
    <m/>
    <s v="Food &amp; Agriculture"/>
    <s v="Food"/>
    <s v="Fishing &amp; Seafood"/>
    <m/>
    <s v="Hong Kong"/>
    <s v="Greater China"/>
    <s v="No"/>
    <m/>
    <m/>
    <s v="Patrick Siewert"/>
    <m/>
    <n v="72"/>
    <n v="6"/>
    <n v="2016"/>
  </r>
  <r>
    <n v="24432"/>
    <n v="63091"/>
    <x v="67"/>
    <m/>
    <d v="2008-06-10T00:00:00"/>
    <n v="2008"/>
    <x v="1"/>
    <s v="100.00 USD"/>
    <x v="51"/>
    <n v="63.5"/>
    <s v="IFC Asset Management Company, Morgan Stanley Private Equity Asia"/>
    <d v="2011-05-25T00:00:00"/>
    <n v="2011"/>
    <s v="IPO"/>
    <s v="1100.35 HKD"/>
    <x v="65"/>
    <n v="98.71"/>
    <m/>
    <s v="Industrials"/>
    <s v="Manufacturing"/>
    <s v="Furniture Manufacturing, Timber"/>
    <m/>
    <s v="China"/>
    <s v="Greater China"/>
    <s v="Yes"/>
    <m/>
    <m/>
    <s v="Homer Sun"/>
    <m/>
    <n v="35"/>
    <n v="2.9166666666666665"/>
    <n v="2011"/>
  </r>
  <r>
    <n v="3888"/>
    <n v="32807"/>
    <x v="68"/>
    <s v="www.chinaforestryholding.com"/>
    <d v="2008-01-01T00:00:00"/>
    <n v="2008"/>
    <x v="1"/>
    <s v="85.00 USD"/>
    <x v="52"/>
    <n v="58.21"/>
    <s v="Carlyle Group, Partners Group"/>
    <d v="2009-11-24T00:00:00"/>
    <n v="2009"/>
    <s v="IPO"/>
    <s v="1550.00 HKD"/>
    <x v="66"/>
    <n v="133.43"/>
    <m/>
    <s v="Materials"/>
    <s v="Timber"/>
    <s v="Timber"/>
    <m/>
    <s v="Hong Kong"/>
    <s v="Greater China"/>
    <s v="Yes"/>
    <m/>
    <m/>
    <m/>
    <m/>
    <n v="22"/>
    <n v="1.8333333333333333"/>
    <n v="2009"/>
  </r>
  <r>
    <n v="13428"/>
    <n v="46054"/>
    <x v="69"/>
    <s v="www.chinagrandauto.com"/>
    <d v="2006-06-01T00:00:00"/>
    <n v="2006"/>
    <x v="2"/>
    <s v="3000.00 CNY"/>
    <x v="53"/>
    <n v="293.66000000000003"/>
    <s v="TPG, Xinjiang Guanghui Industry Investment (Group) Co."/>
    <d v="2014-12-01T00:00:00"/>
    <n v="2014"/>
    <s v="Trade Sale"/>
    <s v="5400.00 HKD"/>
    <x v="67"/>
    <n v="559.19000000000005"/>
    <s v="Haitong International Securities Group"/>
    <s v="Industrials"/>
    <s v="Transportation"/>
    <s v="Automobile Dealerships, Consumer Services"/>
    <m/>
    <s v="China"/>
    <s v="Greater China"/>
    <s v="No"/>
    <m/>
    <m/>
    <m/>
    <m/>
    <n v="102"/>
    <n v="8.5"/>
    <n v="2014"/>
  </r>
  <r>
    <n v="41650"/>
    <n v="46054"/>
    <x v="69"/>
    <s v="www.chinagrandauto.com"/>
    <d v="2010-12-31T00:00:00"/>
    <n v="2010"/>
    <x v="1"/>
    <s v="2400.00 CNY"/>
    <x v="54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n v="2013"/>
    <s v="Sale to Management"/>
    <s v="818.00 CNY"/>
    <x v="68"/>
    <n v="99.65"/>
    <m/>
    <s v="Industrials"/>
    <s v="Transportation"/>
    <s v="Automobile Dealerships, Consumer Services"/>
    <m/>
    <s v="China"/>
    <s v="Greater China"/>
    <s v="Yes"/>
    <m/>
    <m/>
    <m/>
    <m/>
    <n v="35"/>
    <n v="2.9166666666666665"/>
    <n v="2013"/>
  </r>
  <r>
    <n v="41650"/>
    <n v="46054"/>
    <x v="69"/>
    <s v="www.chinagrandauto.com"/>
    <d v="2010-12-31T00:00:00"/>
    <n v="2010"/>
    <x v="1"/>
    <s v="2400.00 CNY"/>
    <x v="54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n v="2013"/>
    <s v="Trade Sale"/>
    <s v="1208.00 CNY"/>
    <x v="69"/>
    <n v="147.16999999999999"/>
    <m/>
    <s v="Industrials"/>
    <s v="Transportation"/>
    <s v="Automobile Dealerships, Consumer Services"/>
    <m/>
    <s v="China"/>
    <s v="Greater China"/>
    <s v="Yes"/>
    <m/>
    <m/>
    <m/>
    <m/>
    <n v="35"/>
    <n v="2.9166666666666665"/>
    <n v="2013"/>
  </r>
  <r>
    <n v="41650"/>
    <n v="46054"/>
    <x v="69"/>
    <s v="www.chinagrandauto.com"/>
    <d v="2010-12-31T00:00:00"/>
    <n v="2010"/>
    <x v="1"/>
    <s v="2400.00 CNY"/>
    <x v="54"/>
    <n v="278.69"/>
    <s v="Beijing Grains Valley Venture Capital, DT Capital Partners, EBI Capital, Future Value Capital, Haitong Kaiyuan Investment, Jiangsu Winfast Investment Holding Group, NewMargin Ventures, Zheshang Venture Capital"/>
    <d v="2014-07-01T00:00:00"/>
    <n v="2014"/>
    <s v="Sale to Management"/>
    <s v="140.00 CNY"/>
    <x v="70"/>
    <n v="16.68"/>
    <m/>
    <s v="Industrials"/>
    <s v="Transportation"/>
    <s v="Automobile Dealerships, Consumer Services"/>
    <m/>
    <s v="China"/>
    <s v="Greater China"/>
    <s v="No"/>
    <m/>
    <m/>
    <m/>
    <m/>
    <n v="43"/>
    <n v="3.5833333333333335"/>
    <n v="2014"/>
  </r>
  <r>
    <n v="39113"/>
    <n v="133069"/>
    <x v="70"/>
    <s v="www.rundongauto.cn"/>
    <d v="2010-06-01T00:00:00"/>
    <n v="2010"/>
    <x v="2"/>
    <m/>
    <x v="1"/>
    <m/>
    <s v="KKR"/>
    <d v="2014-08-06T00:00:00"/>
    <n v="2014"/>
    <s v="IPO"/>
    <s v="961.10 HKD"/>
    <x v="71"/>
    <n v="92.58"/>
    <m/>
    <s v="Industrials"/>
    <s v="Transportation"/>
    <s v="Automobile Dealerships"/>
    <m/>
    <s v="China"/>
    <s v="Greater China"/>
    <s v="Yes"/>
    <m/>
    <m/>
    <m/>
    <m/>
    <n v="50"/>
    <n v="4.166666666666667"/>
    <n v="2014"/>
  </r>
  <r>
    <n v="39113"/>
    <n v="133069"/>
    <x v="70"/>
    <s v="www.rundongauto.cn"/>
    <d v="2010-06-01T00:00:00"/>
    <n v="2010"/>
    <x v="2"/>
    <m/>
    <x v="1"/>
    <m/>
    <s v="KKR"/>
    <d v="2015-05-08T00:00:00"/>
    <n v="2015"/>
    <s v="Private Placement"/>
    <s v="200.00 USD"/>
    <x v="72"/>
    <n v="176.7"/>
    <s v="Greenland Holding Group"/>
    <s v="Industrials"/>
    <s v="Transportation"/>
    <s v="Automobile Dealerships"/>
    <m/>
    <s v="China"/>
    <s v="Greater China"/>
    <s v="Yes"/>
    <m/>
    <m/>
    <m/>
    <m/>
    <n v="59"/>
    <n v="4.916666666666667"/>
    <n v="2015"/>
  </r>
  <r>
    <n v="39113"/>
    <n v="133069"/>
    <x v="70"/>
    <s v="www.rundongauto.cn"/>
    <d v="2010-06-01T00:00:00"/>
    <n v="2010"/>
    <x v="2"/>
    <m/>
    <x v="1"/>
    <m/>
    <s v="KKR"/>
    <d v="2016-07-04T00:00:00"/>
    <n v="2016"/>
    <s v="Private Placement"/>
    <s v="592.60 HKD"/>
    <x v="73"/>
    <n v="70.36"/>
    <m/>
    <s v="Industrials"/>
    <s v="Transportation"/>
    <s v="Automobile Dealerships"/>
    <m/>
    <s v="China"/>
    <s v="Greater China"/>
    <s v="Yes"/>
    <m/>
    <m/>
    <m/>
    <m/>
    <n v="73"/>
    <n v="6.083333333333333"/>
    <n v="2016"/>
  </r>
  <r>
    <n v="39113"/>
    <n v="133069"/>
    <x v="70"/>
    <s v="www.rundongauto.cn"/>
    <d v="2010-06-01T00:00:00"/>
    <n v="2010"/>
    <x v="2"/>
    <m/>
    <x v="1"/>
    <m/>
    <s v="KKR"/>
    <d v="2017-05-17T00:00:00"/>
    <n v="2017"/>
    <s v="Private Placement"/>
    <s v="395.00 HKD"/>
    <x v="74"/>
    <n v="45.62"/>
    <m/>
    <s v="Industrials"/>
    <s v="Transportation"/>
    <s v="Automobile Dealerships"/>
    <m/>
    <s v="China"/>
    <s v="Greater China"/>
    <s v="No"/>
    <m/>
    <m/>
    <m/>
    <m/>
    <n v="83"/>
    <n v="6.916666666666667"/>
    <n v="2017"/>
  </r>
  <r>
    <n v="7033"/>
    <n v="37636"/>
    <x v="71"/>
    <s v="www.powercn.com"/>
    <d v="2003-06-01T00:00:00"/>
    <n v="2003"/>
    <x v="1"/>
    <s v="26.00 USD"/>
    <x v="55"/>
    <n v="22.6"/>
    <s v="Actis, JAFCO Investment (Asia Pacific), Standard Chartered Private Equity"/>
    <d v="2007-06-17T00:00:00"/>
    <n v="2007"/>
    <s v="Private Placement"/>
    <s v="31.50 USD"/>
    <x v="75"/>
    <n v="23.3"/>
    <m/>
    <s v="Information Technology"/>
    <s v="Wireless"/>
    <s v="Business Services, Technology, Wireless"/>
    <m/>
    <s v="China"/>
    <s v="Greater China"/>
    <s v="Yes"/>
    <m/>
    <m/>
    <m/>
    <m/>
    <n v="48"/>
    <n v="4"/>
    <n v="2007"/>
  </r>
  <r>
    <n v="40210"/>
    <n v="137782"/>
    <x v="72"/>
    <s v="www.chpag.net"/>
    <d v="2009-08-14T00:00:00"/>
    <n v="2009"/>
    <x v="1"/>
    <s v="17.00 USD"/>
    <x v="56"/>
    <n v="11.93"/>
    <s v="Orchid Asia Group"/>
    <d v="2009-11-12T00:00:00"/>
    <n v="2009"/>
    <s v="IPO"/>
    <s v="950.00 HKD"/>
    <x v="76"/>
    <n v="81.78"/>
    <m/>
    <s v="Industrials"/>
    <s v="Industrial"/>
    <s v="Industrial Machinery Manufacturing"/>
    <m/>
    <s v="Hong Kong"/>
    <s v="Greater China"/>
    <s v="Yes"/>
    <m/>
    <m/>
    <m/>
    <m/>
    <n v="3"/>
    <n v="0.25"/>
    <n v="2009"/>
  </r>
  <r>
    <n v="7136"/>
    <n v="37784"/>
    <x v="73"/>
    <s v="www.chste.com"/>
    <d v="2006-01-01T00:00:00"/>
    <n v="2006"/>
    <x v="2"/>
    <s v="7.50 USD"/>
    <x v="57"/>
    <n v="6.33"/>
    <s v="Templeton Asset Management"/>
    <d v="2007-07-04T00:00:00"/>
    <n v="2007"/>
    <s v="IPO"/>
    <s v="272.00 USD"/>
    <x v="77"/>
    <n v="201.18"/>
    <m/>
    <s v="Industrials"/>
    <s v="Manufacturing"/>
    <s v="Engineering, Manufacturing"/>
    <m/>
    <s v="China"/>
    <s v="Greater China"/>
    <s v="No"/>
    <m/>
    <m/>
    <m/>
    <m/>
    <n v="18"/>
    <n v="1.5"/>
    <n v="2007"/>
  </r>
  <r>
    <n v="42652"/>
    <n v="37784"/>
    <x v="73"/>
    <s v="www.chste.com"/>
    <d v="2001-08-01T00:00:00"/>
    <n v="2001"/>
    <x v="1"/>
    <s v="1.10 USD"/>
    <x v="58"/>
    <n v="1.3"/>
    <s v="Govtor Capital, SND Ventures Group"/>
    <d v="2007-07-04T00:00:00"/>
    <n v="2007"/>
    <s v="IPO"/>
    <s v="2124.00 HKD"/>
    <x v="78"/>
    <n v="200.94"/>
    <m/>
    <s v="Industrials"/>
    <s v="Manufacturing"/>
    <s v="Engineering, Manufacturing"/>
    <m/>
    <s v="China"/>
    <s v="Greater China"/>
    <s v="Yes"/>
    <m/>
    <m/>
    <m/>
    <m/>
    <n v="71"/>
    <n v="5.916666666666667"/>
    <n v="2007"/>
  </r>
  <r>
    <n v="43331"/>
    <n v="131756"/>
    <x v="74"/>
    <s v="www.chamc.com.cn"/>
    <d v="2014-06-27T00:00:00"/>
    <n v="2014"/>
    <x v="2"/>
    <s v="14543.20 CNY"/>
    <x v="59"/>
    <n v="1746.59"/>
    <s v="China International Capital Corporation, China Life Insurance Company, China National Cereals, Oils &amp; Foodstuffs Import and Export Corp, CITIC Securities, Fosun International, Goldman Sachs, Khazanah Nasional Berhad, Warburg Pincus"/>
    <d v="2015-10-23T00:00:00"/>
    <n v="2015"/>
    <s v="IPO"/>
    <m/>
    <x v="1"/>
    <m/>
    <m/>
    <s v="Business Services"/>
    <s v="Financial Services"/>
    <s v="Investment Banking, Securities Brokers"/>
    <m/>
    <s v="China"/>
    <s v="Greater China"/>
    <s v="Yes"/>
    <m/>
    <m/>
    <m/>
    <m/>
    <n v="16"/>
    <n v="1.3333333333333333"/>
    <n v="2015"/>
  </r>
  <r>
    <n v="38501"/>
    <n v="130927"/>
    <x v="75"/>
    <s v="www.chinahydroelectric.com"/>
    <d v="2014-01-14T00:00:00"/>
    <n v="2014"/>
    <x v="0"/>
    <s v="190.00 USD"/>
    <x v="60"/>
    <n v="139"/>
    <s v="NewQuest Capital Partners"/>
    <d v="2015-09-24T00:00:00"/>
    <n v="2015"/>
    <s v="Trade Sale"/>
    <s v="492.60 USD"/>
    <x v="79"/>
    <n v="439.3"/>
    <s v="Shenzhen Energy Group"/>
    <s v="Clean Technology"/>
    <s v="Renewable Energy"/>
    <s v="Hydro Power, Power"/>
    <m/>
    <s v="China"/>
    <s v="Greater China"/>
    <s v="No"/>
    <m/>
    <m/>
    <m/>
    <m/>
    <n v="20"/>
    <n v="1.6666666666666667"/>
    <n v="2015"/>
  </r>
  <r>
    <n v="19467"/>
    <n v="54286"/>
    <x v="76"/>
    <s v="www.cicc.com.cn"/>
    <d v="2010-12-02T00:00:00"/>
    <n v="2010"/>
    <x v="2"/>
    <s v="1000.00 USD"/>
    <x v="61"/>
    <n v="754.1"/>
    <s v="GIC, KKR, OCBC Bank, TPG"/>
    <d v="2015-11-06T00:00:00"/>
    <n v="2015"/>
    <s v="IPO"/>
    <m/>
    <x v="1"/>
    <m/>
    <m/>
    <s v="Business Services"/>
    <s v="Financial Services"/>
    <s v="Investment Banking"/>
    <m/>
    <s v="China"/>
    <s v="Greater China"/>
    <s v="Yes"/>
    <m/>
    <m/>
    <s v="Lane Zhao, Xiang Li"/>
    <m/>
    <n v="59"/>
    <n v="4.916666666666667"/>
    <n v="2015"/>
  </r>
  <r>
    <n v="14508"/>
    <n v="47426"/>
    <x v="77"/>
    <s v="www.its.cn"/>
    <d v="2006-11-01T00:00:00"/>
    <n v="2006"/>
    <x v="1"/>
    <s v="14.00 USD"/>
    <x v="62"/>
    <n v="11.03"/>
    <s v="CCB International Asset Management"/>
    <d v="2010-07-15T00:00:00"/>
    <n v="2010"/>
    <s v="IPO"/>
    <s v="799.30 USD"/>
    <x v="80"/>
    <n v="635.36"/>
    <m/>
    <s v="Information Technology"/>
    <s v="IT Infrastructure"/>
    <s v="IT, IT Infrastructure, Technology"/>
    <m/>
    <s v="China"/>
    <s v="Greater China"/>
    <s v="No"/>
    <m/>
    <n v="50"/>
    <m/>
    <m/>
    <n v="44"/>
    <n v="3.6666666666666665"/>
    <n v="2010"/>
  </r>
  <r>
    <n v="41780"/>
    <n v="142714"/>
    <x v="78"/>
    <s v="www.mediachina-corp.com"/>
    <d v="2009-12-17T00:00:00"/>
    <n v="2009"/>
    <x v="4"/>
    <m/>
    <x v="1"/>
    <m/>
    <s v="IDG Capital"/>
    <d v="2011-05-23T00:00:00"/>
    <n v="2011"/>
    <s v="Private Placement"/>
    <s v="116.35 HKD"/>
    <x v="81"/>
    <n v="10.44"/>
    <m/>
    <s v="Healthcare"/>
    <s v="Healthcare IT"/>
    <s v="Cloud Computing &amp; Solutions, Healthcare IT, Mobile Applications, Software"/>
    <m/>
    <s v="China"/>
    <s v="Greater China"/>
    <s v="No"/>
    <m/>
    <m/>
    <m/>
    <m/>
    <n v="17"/>
    <n v="1.4166666666666667"/>
    <n v="2011"/>
  </r>
  <r>
    <n v="4488"/>
    <n v="33829"/>
    <x v="79"/>
    <s v="www.clypg.com.cn"/>
    <d v="2009-11-21T00:00:00"/>
    <n v="2009"/>
    <x v="4"/>
    <s v="730.00 USD"/>
    <x v="63"/>
    <n v="487.13"/>
    <s v="Bank of East Asia, China Investment Corporation, China Life Insurance Company, Value Partners Group, WL Ross &amp; Co"/>
    <d v="2013-03-15T00:00:00"/>
    <n v="2013"/>
    <s v="Private Placement"/>
    <s v="1040.00 CNY"/>
    <x v="82"/>
    <n v="127.35"/>
    <m/>
    <s v="Clean Technology"/>
    <s v="Renewable Energy"/>
    <s v="Solar Power, Wind Power"/>
    <m/>
    <s v="China"/>
    <s v="Greater China"/>
    <s v="Yes"/>
    <m/>
    <m/>
    <m/>
    <m/>
    <n v="40"/>
    <n v="3.3333333333333335"/>
    <n v="2013"/>
  </r>
  <r>
    <n v="37591"/>
    <n v="31620"/>
    <x v="80"/>
    <s v="www.mengniuir.com"/>
    <d v="2002-09-25T00:00:00"/>
    <n v="2002"/>
    <x v="2"/>
    <s v="26.00 USD"/>
    <x v="55"/>
    <n v="26.32"/>
    <s v="CDH Investments, CGU CDC China Capital Partners, Morgan Stanley Private Equity Asia"/>
    <d v="2012-06-18T00:00:00"/>
    <n v="2012"/>
    <s v="Trade Sale"/>
    <s v="1700.00 DKK"/>
    <x v="83"/>
    <n v="228.68"/>
    <s v="Arla Foods"/>
    <s v="Food &amp; Agriculture"/>
    <s v="Food"/>
    <s v="Dairy Products"/>
    <m/>
    <s v="Hong Kong"/>
    <s v="Greater China"/>
    <s v="No"/>
    <m/>
    <m/>
    <s v="David Liu"/>
    <s v="David Liu"/>
    <n v="117"/>
    <n v="9.75"/>
    <n v="2012"/>
  </r>
  <r>
    <n v="3713"/>
    <n v="32565"/>
    <x v="81"/>
    <s v="www.chinaminzhong.com"/>
    <d v="2006-03-01T00:00:00"/>
    <n v="2006"/>
    <x v="1"/>
    <s v="23.00 USD"/>
    <x v="64"/>
    <n v="18.95"/>
    <s v="CMIA Capital Partners, GIC, Olympus Capital Asia"/>
    <d v="2012-12-07T00:00:00"/>
    <n v="2012"/>
    <s v="Private Placement"/>
    <s v="45.00 USD"/>
    <x v="84"/>
    <n v="34.71"/>
    <m/>
    <s v="Food &amp; Agriculture"/>
    <s v="Food"/>
    <s v="Fruit and Vegetables"/>
    <m/>
    <s v="China"/>
    <s v="Greater China"/>
    <s v="Yes"/>
    <m/>
    <m/>
    <s v="Anson Wang, Edan Lee"/>
    <s v="Anson Wang, Edan Lee"/>
    <n v="81"/>
    <n v="6.75"/>
    <n v="2012"/>
  </r>
  <r>
    <n v="3713"/>
    <n v="32565"/>
    <x v="81"/>
    <s v="www.chinaminzhong.com"/>
    <d v="2006-03-01T00:00:00"/>
    <n v="2006"/>
    <x v="1"/>
    <s v="23.00 USD"/>
    <x v="64"/>
    <n v="18.95"/>
    <s v="CMIA Capital Partners, GIC, Olympus Capital Asia"/>
    <d v="2013-03-05T00:00:00"/>
    <n v="2013"/>
    <s v="Trade Sale"/>
    <s v="105.55 SGD"/>
    <x v="85"/>
    <n v="64.97"/>
    <s v="PT. Indofood  Suses Makmur Tbk"/>
    <s v="Food &amp; Agriculture"/>
    <s v="Food"/>
    <s v="Fruit and Vegetables"/>
    <m/>
    <s v="China"/>
    <s v="Greater China"/>
    <s v="Yes"/>
    <m/>
    <m/>
    <s v="Anson Wang, Edan Lee"/>
    <s v="Anson Wang, Edan Lee"/>
    <n v="84"/>
    <n v="7"/>
    <n v="2013"/>
  </r>
  <r>
    <n v="39873"/>
    <n v="32565"/>
    <x v="81"/>
    <s v="www.chinaminzhong.com"/>
    <d v="2004-03-09T00:00:00"/>
    <n v="2004"/>
    <x v="2"/>
    <s v="9.00 SGD"/>
    <x v="65"/>
    <n v="4.37"/>
    <s v="CMIA Capital Partners"/>
    <d v="2010-04-14T00:00:00"/>
    <n v="2010"/>
    <s v="IPO"/>
    <s v="270.00 SGD"/>
    <x v="86"/>
    <n v="146.74"/>
    <m/>
    <s v="Food &amp; Agriculture"/>
    <s v="Food"/>
    <s v="Fruit and Vegetables"/>
    <m/>
    <s v="China"/>
    <s v="Greater China"/>
    <s v="Yes"/>
    <m/>
    <m/>
    <m/>
    <m/>
    <n v="73"/>
    <n v="6.083333333333333"/>
    <n v="2010"/>
  </r>
  <r>
    <n v="39873"/>
    <n v="32565"/>
    <x v="81"/>
    <s v="www.chinaminzhong.com"/>
    <d v="2004-03-09T00:00:00"/>
    <n v="2004"/>
    <x v="2"/>
    <s v="9.00 SGD"/>
    <x v="65"/>
    <n v="4.37"/>
    <s v="CMIA Capital Partners"/>
    <d v="2011-05-12T00:00:00"/>
    <n v="2011"/>
    <s v="Private Placement"/>
    <m/>
    <x v="1"/>
    <m/>
    <m/>
    <s v="Food &amp; Agriculture"/>
    <s v="Food"/>
    <s v="Fruit and Vegetables"/>
    <m/>
    <s v="China"/>
    <s v="Greater China"/>
    <s v="Yes"/>
    <m/>
    <m/>
    <m/>
    <m/>
    <n v="86"/>
    <n v="7.166666666666667"/>
    <n v="2011"/>
  </r>
  <r>
    <n v="51446"/>
    <n v="181080"/>
    <x v="82"/>
    <s v="www.cmge.com"/>
    <d v="2015-06-09T00:00:00"/>
    <n v="2015"/>
    <x v="0"/>
    <s v="690.00 USD"/>
    <x v="66"/>
    <n v="612.1"/>
    <s v="Hubei Changjiang Capital Investment Fund Management, Orient Hongtai"/>
    <d v="2015-12-03T00:00:00"/>
    <n v="2015"/>
    <s v="Trade Sale"/>
    <s v="6520.00 CNY"/>
    <x v="87"/>
    <n v="952.27"/>
    <s v="Zhejiang Century Huatong Group Co., Ltd."/>
    <s v="Information Technology"/>
    <s v="Gaming"/>
    <s v="Gaming"/>
    <m/>
    <s v="China"/>
    <s v="Greater China"/>
    <s v="No"/>
    <m/>
    <m/>
    <m/>
    <m/>
    <n v="6"/>
    <n v="0.5"/>
    <n v="2015"/>
  </r>
  <r>
    <n v="33915"/>
    <n v="95810"/>
    <x v="83"/>
    <s v="www.moderndairyir.com"/>
    <d v="2008-06-01T00:00:00"/>
    <n v="2008"/>
    <x v="2"/>
    <s v="202.00 USD"/>
    <x v="67"/>
    <n v="128.27000000000001"/>
    <s v="CDH Investments, KKR"/>
    <d v="2010-11-22T00:00:00"/>
    <n v="2010"/>
    <s v="IPO"/>
    <s v="3468.00 HKD"/>
    <x v="88"/>
    <n v="325.66000000000003"/>
    <m/>
    <s v="Food &amp; Agriculture"/>
    <s v="Food"/>
    <s v="Agriculture Livestock Production, Consumer Products, Dairy Products"/>
    <m/>
    <s v="China"/>
    <s v="Greater China"/>
    <s v="Yes"/>
    <m/>
    <m/>
    <s v="Chris Sun, Julian Wolhardt, Lane Zhao"/>
    <m/>
    <n v="29"/>
    <n v="2.4166666666666665"/>
    <n v="2010"/>
  </r>
  <r>
    <n v="33915"/>
    <n v="95810"/>
    <x v="83"/>
    <s v="www.moderndairyir.com"/>
    <d v="2008-06-01T00:00:00"/>
    <n v="2008"/>
    <x v="2"/>
    <s v="202.00 USD"/>
    <x v="67"/>
    <n v="128.27000000000001"/>
    <s v="CDH Investments, KKR"/>
    <d v="2013-05-08T00:00:00"/>
    <n v="2013"/>
    <s v="Trade Sale"/>
    <s v="3180.00 HKD"/>
    <x v="89"/>
    <n v="315.51"/>
    <s v="China Mengniu Dairy Company Limited"/>
    <s v="Food &amp; Agriculture"/>
    <s v="Food"/>
    <s v="Agriculture Livestock Production, Consumer Products, Dairy Products"/>
    <m/>
    <s v="China"/>
    <s v="Greater China"/>
    <s v="Yes"/>
    <n v="2.9"/>
    <m/>
    <s v="Chris Sun, Julian Wolhardt, Lane Zhao"/>
    <m/>
    <n v="59"/>
    <n v="4.916666666666667"/>
    <n v="2013"/>
  </r>
  <r>
    <n v="33915"/>
    <n v="95810"/>
    <x v="83"/>
    <s v="www.moderndairyir.com"/>
    <d v="2008-06-01T00:00:00"/>
    <n v="2008"/>
    <x v="2"/>
    <s v="202.00 USD"/>
    <x v="67"/>
    <n v="128.27000000000001"/>
    <s v="CDH Investments, KKR"/>
    <d v="2014-09-01T00:00:00"/>
    <n v="2014"/>
    <s v="Private Placement"/>
    <s v="80.00 USD"/>
    <x v="90"/>
    <n v="61.9"/>
    <m/>
    <s v="Food &amp; Agriculture"/>
    <s v="Food"/>
    <s v="Agriculture Livestock Production, Consumer Products, Dairy Products"/>
    <m/>
    <s v="China"/>
    <s v="Greater China"/>
    <s v="No"/>
    <m/>
    <m/>
    <s v="Chris Sun, Julian Wolhardt, Lane Zhao"/>
    <m/>
    <n v="75"/>
    <n v="6.25"/>
    <n v="2014"/>
  </r>
  <r>
    <n v="49269"/>
    <n v="95810"/>
    <x v="83"/>
    <s v="www.moderndairyir.com"/>
    <d v="2015-07-15T00:00:00"/>
    <n v="2015"/>
    <x v="4"/>
    <s v="1900.00 HKD"/>
    <x v="68"/>
    <n v="224.68"/>
    <s v="CDH Investments, KKR"/>
    <d v="2017-01-04T00:00:00"/>
    <n v="2017"/>
    <s v="Trade Sale"/>
    <s v="1873.00 HKD"/>
    <x v="91"/>
    <n v="229.14"/>
    <s v="China Mengniu Dairy Company Limited"/>
    <s v="Food &amp; Agriculture"/>
    <s v="Food"/>
    <s v="Agriculture Livestock Production, Consumer Products, Dairy Products"/>
    <m/>
    <s v="China"/>
    <s v="Greater China"/>
    <s v="No"/>
    <m/>
    <m/>
    <m/>
    <m/>
    <n v="18"/>
    <n v="1.5"/>
    <n v="2017"/>
  </r>
  <r>
    <n v="57554"/>
    <n v="215253"/>
    <x v="84"/>
    <m/>
    <d v="2013-10-01T00:00:00"/>
    <n v="2013"/>
    <x v="2"/>
    <s v="100.00 USD"/>
    <x v="51"/>
    <n v="73.88"/>
    <s v="PAG Asia Capital"/>
    <d v="2016-07-14T00:00:00"/>
    <n v="2016"/>
    <s v="Trade Sale"/>
    <s v="2700.00 USD"/>
    <x v="92"/>
    <n v="2430.27"/>
    <s v="Tencent"/>
    <s v="Information Technology"/>
    <s v="Internet"/>
    <s v="Music Production and Distribution, Music Website"/>
    <m/>
    <s v="China"/>
    <s v="Greater China"/>
    <s v="Yes"/>
    <m/>
    <m/>
    <s v="Yan Jun Ma"/>
    <m/>
    <n v="33"/>
    <n v="2.75"/>
    <n v="2016"/>
  </r>
  <r>
    <n v="2211"/>
    <n v="30260"/>
    <x v="85"/>
    <s v="www.china-bluestar.com"/>
    <d v="2007-07-10T00:00:00"/>
    <n v="2007"/>
    <x v="2"/>
    <s v="600.00 USD"/>
    <x v="69"/>
    <n v="443.79"/>
    <s v="Blackstone Group"/>
    <d v="2014-06-01T00:00:00"/>
    <n v="2014"/>
    <s v="Unspecified Exit"/>
    <m/>
    <x v="1"/>
    <m/>
    <m/>
    <s v="Materials"/>
    <s v="Chemicals"/>
    <s v="Adhesives &amp; Sealants, Agricultural Chemicals, Manufacturing"/>
    <m/>
    <s v="China"/>
    <s v="Greater China"/>
    <s v="Yes"/>
    <m/>
    <m/>
    <s v="Ben Jenkins, Kam-chung (Antony) Leung"/>
    <s v="Ben Jenkins"/>
    <n v="83"/>
    <n v="6.916666666666667"/>
    <n v="2014"/>
  </r>
  <r>
    <n v="8549"/>
    <n v="39712"/>
    <x v="86"/>
    <s v="www.cns.net.tw"/>
    <d v="2006-10-18T00:00:00"/>
    <n v="2006"/>
    <x v="2"/>
    <s v="932.00 USD"/>
    <x v="70"/>
    <n v="734.61"/>
    <s v="MBK Partners"/>
    <d v="2015-07-31T00:00:00"/>
    <n v="2015"/>
    <s v="Sale to GP"/>
    <s v="2300.00 USD"/>
    <x v="93"/>
    <n v="2099.9"/>
    <s v="Far EasTone Telecommunications Co., Morgan Stanley Private Equity Asia"/>
    <s v="Telecoms &amp; Media"/>
    <s v="Media"/>
    <s v="Television Broadcasting and Programming"/>
    <m/>
    <s v="Taiwan"/>
    <s v="Greater China"/>
    <s v="No"/>
    <m/>
    <m/>
    <m/>
    <m/>
    <n v="105"/>
    <n v="8.75"/>
    <n v="2015"/>
  </r>
  <r>
    <n v="24938"/>
    <n v="65112"/>
    <x v="87"/>
    <s v="www.doright.com.cn"/>
    <d v="2008-10-01T00:00:00"/>
    <n v="2008"/>
    <x v="1"/>
    <s v="18.00 USD"/>
    <x v="71"/>
    <n v="12.78"/>
    <s v="Orchid Asia Group"/>
    <d v="2011-12-09T00:00:00"/>
    <n v="2011"/>
    <s v="IPO"/>
    <s v="1134.88 HKD"/>
    <x v="94"/>
    <n v="108.97"/>
    <m/>
    <s v="Consumer &amp; Retail"/>
    <s v="Retail"/>
    <s v="Clothes Manufacturing, Clothing Stores, e-Commerce"/>
    <m/>
    <s v="China"/>
    <s v="Greater China"/>
    <s v="Yes"/>
    <m/>
    <m/>
    <s v="Gabriel Li"/>
    <m/>
    <n v="38"/>
    <n v="3.1666666666666665"/>
    <n v="2011"/>
  </r>
  <r>
    <n v="27090"/>
    <n v="65112"/>
    <x v="87"/>
    <s v="www.doright.com.cn"/>
    <d v="2011-11-29T00:00:00"/>
    <n v="2011"/>
    <x v="1"/>
    <s v="110.00 USD"/>
    <x v="72"/>
    <n v="82.21"/>
    <s v="Everbright Private Equity, KKR, Sequoia Capital"/>
    <d v="2011-12-09T00:00:00"/>
    <n v="2011"/>
    <s v="IPO"/>
    <s v="146.00 USD"/>
    <x v="95"/>
    <n v="109.12"/>
    <m/>
    <s v="Consumer &amp; Retail"/>
    <s v="Retail"/>
    <s v="Clothes Manufacturing, Clothing Stores, e-Commerce"/>
    <m/>
    <s v="China"/>
    <s v="Greater China"/>
    <s v="Yes"/>
    <m/>
    <m/>
    <s v="Liu Chuanzhi"/>
    <m/>
    <n v="1"/>
    <n v="8.3333333333333329E-2"/>
    <n v="2011"/>
  </r>
  <r>
    <n v="3255"/>
    <n v="31914"/>
    <x v="88"/>
    <s v="www.cpic.com.cn"/>
    <d v="2005-12-19T00:00:00"/>
    <n v="2005"/>
    <x v="2"/>
    <s v="410.00 USD"/>
    <x v="73"/>
    <n v="346.22"/>
    <s v="Carlyle Group"/>
    <d v="2007-12-26T00:00:00"/>
    <n v="2007"/>
    <s v="IPO"/>
    <s v="30000.00 CNY"/>
    <x v="96"/>
    <n v="2816.29"/>
    <m/>
    <s v="Business Services"/>
    <s v="Insurance"/>
    <s v="Financial Services, Insurance"/>
    <m/>
    <s v="China"/>
    <s v="Greater China"/>
    <s v="Yes"/>
    <m/>
    <m/>
    <s v="Yi Yang"/>
    <m/>
    <n v="24"/>
    <n v="2"/>
    <n v="2007"/>
  </r>
  <r>
    <n v="3255"/>
    <n v="31914"/>
    <x v="88"/>
    <s v="www.cpic.com.cn"/>
    <d v="2005-12-19T00:00:00"/>
    <n v="2005"/>
    <x v="2"/>
    <s v="410.00 USD"/>
    <x v="73"/>
    <n v="346.22"/>
    <s v="Carlyle Group"/>
    <d v="2009-12-16T00:00:00"/>
    <n v="2009"/>
    <s v="Private Placement"/>
    <s v="3100.00 USD"/>
    <x v="97"/>
    <n v="2068.63"/>
    <m/>
    <s v="Business Services"/>
    <s v="Insurance"/>
    <s v="Financial Services, Insurance"/>
    <m/>
    <s v="China"/>
    <s v="Greater China"/>
    <s v="Yes"/>
    <n v="6"/>
    <m/>
    <s v="Yi Yang"/>
    <m/>
    <n v="48"/>
    <n v="4"/>
    <n v="2009"/>
  </r>
  <r>
    <n v="3255"/>
    <n v="31914"/>
    <x v="88"/>
    <s v="www.cpic.com.cn"/>
    <d v="2005-12-19T00:00:00"/>
    <n v="2005"/>
    <x v="2"/>
    <s v="410.00 USD"/>
    <x v="73"/>
    <n v="346.22"/>
    <s v="Carlyle Group"/>
    <d v="2010-12-30T00:00:00"/>
    <n v="2010"/>
    <s v="Private Placement"/>
    <s v="860.00 USD"/>
    <x v="98"/>
    <n v="660.57"/>
    <m/>
    <s v="Business Services"/>
    <s v="Insurance"/>
    <s v="Financial Services, Insurance"/>
    <m/>
    <s v="China"/>
    <s v="Greater China"/>
    <s v="Yes"/>
    <n v="6"/>
    <m/>
    <s v="Yi Yang"/>
    <m/>
    <n v="60"/>
    <n v="5"/>
    <n v="2010"/>
  </r>
  <r>
    <n v="3255"/>
    <n v="31914"/>
    <x v="88"/>
    <s v="www.cpic.com.cn"/>
    <d v="2005-12-19T00:00:00"/>
    <n v="2005"/>
    <x v="2"/>
    <s v="410.00 USD"/>
    <x v="73"/>
    <n v="346.22"/>
    <s v="Carlyle Group"/>
    <d v="2011-01-07T00:00:00"/>
    <n v="2011"/>
    <s v="Private Placement"/>
    <s v="1790.00 USD"/>
    <x v="99"/>
    <n v="1374.9"/>
    <m/>
    <s v="Business Services"/>
    <s v="Insurance"/>
    <s v="Financial Services, Insurance"/>
    <m/>
    <s v="China"/>
    <s v="Greater China"/>
    <s v="Yes"/>
    <m/>
    <m/>
    <s v="Yi Yang"/>
    <m/>
    <n v="61"/>
    <n v="5.083333333333333"/>
    <n v="2011"/>
  </r>
  <r>
    <n v="3255"/>
    <n v="31914"/>
    <x v="88"/>
    <s v="www.cpic.com.cn"/>
    <d v="2005-12-19T00:00:00"/>
    <n v="2005"/>
    <x v="2"/>
    <s v="410.00 USD"/>
    <x v="73"/>
    <n v="346.22"/>
    <s v="Carlyle Group"/>
    <d v="2011-07-27T00:00:00"/>
    <n v="2011"/>
    <s v="Private Placement"/>
    <s v="7697.81 HKD"/>
    <x v="100"/>
    <n v="700.14"/>
    <m/>
    <s v="Business Services"/>
    <s v="Insurance"/>
    <s v="Financial Services, Insurance"/>
    <m/>
    <s v="China"/>
    <s v="Greater China"/>
    <s v="Yes"/>
    <m/>
    <m/>
    <s v="Yi Yang"/>
    <m/>
    <n v="67"/>
    <n v="5.583333333333333"/>
    <n v="2011"/>
  </r>
  <r>
    <n v="3255"/>
    <n v="31914"/>
    <x v="88"/>
    <s v="www.cpic.com.cn"/>
    <d v="2005-12-19T00:00:00"/>
    <n v="2005"/>
    <x v="2"/>
    <s v="410.00 USD"/>
    <x v="73"/>
    <n v="346.22"/>
    <s v="Carlyle Group"/>
    <d v="2012-01-20T00:00:00"/>
    <n v="2012"/>
    <s v="Private Placement"/>
    <s v="438.00 HKD"/>
    <x v="101"/>
    <n v="44.29"/>
    <m/>
    <s v="Business Services"/>
    <s v="Insurance"/>
    <s v="Financial Services, Insurance"/>
    <m/>
    <s v="China"/>
    <s v="Greater China"/>
    <s v="Yes"/>
    <m/>
    <m/>
    <s v="Yi Yang"/>
    <m/>
    <n v="73"/>
    <n v="6.083333333333333"/>
    <n v="2012"/>
  </r>
  <r>
    <n v="3255"/>
    <n v="31914"/>
    <x v="88"/>
    <s v="www.cpic.com.cn"/>
    <d v="2005-12-19T00:00:00"/>
    <n v="2005"/>
    <x v="2"/>
    <s v="410.00 USD"/>
    <x v="73"/>
    <n v="346.22"/>
    <s v="Carlyle Group"/>
    <d v="2012-07-23T00:00:00"/>
    <n v="2012"/>
    <s v="Private Placement"/>
    <s v="738.00 USD"/>
    <x v="102"/>
    <n v="602.05999999999995"/>
    <m/>
    <s v="Business Services"/>
    <s v="Insurance"/>
    <s v="Financial Services, Insurance"/>
    <m/>
    <s v="China"/>
    <s v="Greater China"/>
    <s v="Yes"/>
    <m/>
    <m/>
    <s v="Yi Yang"/>
    <m/>
    <n v="79"/>
    <n v="6.583333333333333"/>
    <n v="2012"/>
  </r>
  <r>
    <n v="3255"/>
    <n v="31914"/>
    <x v="88"/>
    <s v="www.cpic.com.cn"/>
    <d v="2005-12-19T00:00:00"/>
    <n v="2005"/>
    <x v="2"/>
    <s v="410.00 USD"/>
    <x v="73"/>
    <n v="346.22"/>
    <s v="Carlyle Group"/>
    <d v="2013-01-07T00:00:00"/>
    <n v="2013"/>
    <s v="Private Placement"/>
    <s v="792.00 USD"/>
    <x v="103"/>
    <n v="593.67999999999995"/>
    <m/>
    <s v="Business Services"/>
    <s v="Insurance"/>
    <s v="Financial Services, Insurance"/>
    <m/>
    <s v="China"/>
    <s v="Greater China"/>
    <s v="No"/>
    <m/>
    <m/>
    <s v="Yi Yang"/>
    <m/>
    <n v="85"/>
    <n v="7.083333333333333"/>
    <n v="2013"/>
  </r>
  <r>
    <n v="13731"/>
    <n v="46418"/>
    <x v="89"/>
    <s v="www.creg-cn.com"/>
    <d v="2007-11-01T00:00:00"/>
    <n v="2007"/>
    <x v="2"/>
    <s v="25.00 USD"/>
    <x v="74"/>
    <n v="17.579999999999998"/>
    <s v="Carlyle Group"/>
    <d v="2010-03-01T00:00:00"/>
    <n v="2010"/>
    <s v="IPO"/>
    <m/>
    <x v="1"/>
    <m/>
    <m/>
    <s v="Energy &amp; Utilities"/>
    <s v="Energy"/>
    <s v="Cement, Construction, Energy, Glass &amp; Fibre Optic Manufacturing, Industrial, Steel &amp; Metal Manufacturing"/>
    <m/>
    <s v="China"/>
    <s v="Greater China"/>
    <s v="No"/>
    <m/>
    <m/>
    <m/>
    <m/>
    <n v="28"/>
    <n v="2.3333333333333335"/>
    <n v="2010"/>
  </r>
  <r>
    <n v="3918"/>
    <n v="32857"/>
    <x v="90"/>
    <s v="www.shanshuigroup.com"/>
    <d v="2007-10-01T00:00:00"/>
    <n v="2007"/>
    <x v="2"/>
    <s v="150.00 USD"/>
    <x v="14"/>
    <n v="105.49"/>
    <s v="CDH Investments, IFC Asset Management Company, Morgan Stanley Private Equity Asia"/>
    <d v="2008-07-04T00:00:00"/>
    <n v="2008"/>
    <s v="IPO"/>
    <s v="234.00 USD"/>
    <x v="104"/>
    <n v="148.59"/>
    <m/>
    <s v="Materials"/>
    <s v="Materials"/>
    <s v="Cement"/>
    <m/>
    <s v="China"/>
    <s v="Greater China"/>
    <s v="Yes"/>
    <m/>
    <m/>
    <s v="Homer Sun"/>
    <m/>
    <n v="9"/>
    <n v="0.75"/>
    <n v="2008"/>
  </r>
  <r>
    <n v="3918"/>
    <n v="32857"/>
    <x v="90"/>
    <s v="www.shanshuigroup.com"/>
    <d v="2007-10-01T00:00:00"/>
    <n v="2007"/>
    <x v="2"/>
    <s v="150.00 USD"/>
    <x v="14"/>
    <n v="105.49"/>
    <s v="CDH Investments, IFC Asset Management Company, Morgan Stanley Private Equity Asia"/>
    <d v="2009-04-02T00:00:00"/>
    <n v="2009"/>
    <s v="Private Placement"/>
    <s v="129.00 USD"/>
    <x v="105"/>
    <n v="96.94"/>
    <m/>
    <s v="Materials"/>
    <s v="Materials"/>
    <s v="Cement"/>
    <m/>
    <s v="China"/>
    <s v="Greater China"/>
    <s v="Yes"/>
    <m/>
    <m/>
    <s v="Homer Sun"/>
    <m/>
    <n v="18"/>
    <n v="1.5"/>
    <n v="2009"/>
  </r>
  <r>
    <n v="3918"/>
    <n v="32857"/>
    <x v="90"/>
    <s v="www.shanshuigroup.com"/>
    <d v="2007-10-01T00:00:00"/>
    <n v="2007"/>
    <x v="2"/>
    <s v="150.00 USD"/>
    <x v="14"/>
    <n v="105.49"/>
    <s v="CDH Investments, IFC Asset Management Company, Morgan Stanley Private Equity Asia"/>
    <d v="2009-07-05T00:00:00"/>
    <n v="2009"/>
    <s v="Private Placement"/>
    <s v="80.00 USD"/>
    <x v="90"/>
    <n v="57.25"/>
    <m/>
    <s v="Materials"/>
    <s v="Materials"/>
    <s v="Cement"/>
    <m/>
    <s v="China"/>
    <s v="Greater China"/>
    <s v="Yes"/>
    <m/>
    <m/>
    <s v="Homer Sun"/>
    <m/>
    <n v="21"/>
    <n v="1.75"/>
    <n v="2009"/>
  </r>
  <r>
    <n v="3918"/>
    <n v="32857"/>
    <x v="90"/>
    <s v="www.shanshuigroup.com"/>
    <d v="2007-10-01T00:00:00"/>
    <n v="2007"/>
    <x v="2"/>
    <s v="150.00 USD"/>
    <x v="14"/>
    <n v="105.49"/>
    <s v="CDH Investments, IFC Asset Management Company, Morgan Stanley Private Equity Asia"/>
    <d v="2009-09-25T00:00:00"/>
    <n v="2009"/>
    <s v="Private Placement"/>
    <s v="170.00 USD"/>
    <x v="106"/>
    <n v="116.65"/>
    <m/>
    <s v="Materials"/>
    <s v="Materials"/>
    <s v="Cement"/>
    <m/>
    <s v="China"/>
    <s v="Greater China"/>
    <s v="Yes"/>
    <m/>
    <m/>
    <s v="Homer Sun"/>
    <m/>
    <n v="23"/>
    <n v="1.9166666666666667"/>
    <n v="2009"/>
  </r>
  <r>
    <n v="3918"/>
    <n v="32857"/>
    <x v="90"/>
    <s v="www.shanshuigroup.com"/>
    <d v="2007-10-01T00:00:00"/>
    <n v="2007"/>
    <x v="2"/>
    <s v="150.00 USD"/>
    <x v="14"/>
    <n v="105.49"/>
    <s v="CDH Investments, IFC Asset Management Company, Morgan Stanley Private Equity Asia"/>
    <d v="2011-04-01T00:00:00"/>
    <n v="2011"/>
    <s v="Private Placement"/>
    <s v="222.00 USD"/>
    <x v="107"/>
    <n v="153.62"/>
    <m/>
    <s v="Materials"/>
    <s v="Materials"/>
    <s v="Cement"/>
    <m/>
    <s v="China"/>
    <s v="Greater China"/>
    <s v="Yes"/>
    <n v="4"/>
    <m/>
    <s v="Homer Sun"/>
    <m/>
    <n v="42"/>
    <n v="3.5"/>
    <n v="2011"/>
  </r>
  <r>
    <n v="41907"/>
    <n v="144589"/>
    <x v="91"/>
    <m/>
    <d v="2013-12-31T00:00:00"/>
    <n v="2013"/>
    <x v="1"/>
    <s v="110.40 USD"/>
    <x v="75"/>
    <n v="80.77"/>
    <s v="Baring Private Equity Asia, Goldman Sachs Merchant Banking Division"/>
    <d v="2014-07-15T00:00:00"/>
    <n v="2014"/>
    <s v="IPO"/>
    <s v="1063.00 HKD"/>
    <x v="108"/>
    <n v="100.82"/>
    <m/>
    <s v="Food &amp; Agriculture"/>
    <s v="Food"/>
    <s v="Dairy Products"/>
    <m/>
    <s v="China"/>
    <s v="Greater China"/>
    <s v="Yes"/>
    <m/>
    <m/>
    <m/>
    <m/>
    <n v="7"/>
    <n v="0.58333333333333337"/>
    <n v="2014"/>
  </r>
  <r>
    <n v="40366"/>
    <n v="138216"/>
    <x v="92"/>
    <s v="http://www.csair.com"/>
    <d v="2009-05-27T00:00:00"/>
    <n v="2009"/>
    <x v="4"/>
    <s v="35.24 HKD"/>
    <x v="76"/>
    <n v="3.35"/>
    <s v="Baring Private Equity Asia"/>
    <d v="2017-03-28T00:00:00"/>
    <n v="2017"/>
    <s v="Trade Sale"/>
    <s v="200.00 USD"/>
    <x v="72"/>
    <n v="187.29"/>
    <s v="American Airlines, Inc."/>
    <s v="Industrials"/>
    <s v="Transportation"/>
    <s v="Airlines and Air Travel"/>
    <m/>
    <s v="China"/>
    <s v="Greater China"/>
    <s v="Yes"/>
    <m/>
    <m/>
    <m/>
    <m/>
    <n v="94"/>
    <n v="7.833333333333333"/>
    <n v="2017"/>
  </r>
  <r>
    <n v="48612"/>
    <n v="169523"/>
    <x v="93"/>
    <s v="www.chinavtmmining.com"/>
    <d v="2008-06-01T00:00:00"/>
    <n v="2008"/>
    <x v="1"/>
    <s v="90.00 USD"/>
    <x v="77"/>
    <n v="57.15"/>
    <s v="Sky Mountain Capital Management"/>
    <d v="2009-10-08T00:00:00"/>
    <n v="2009"/>
    <s v="IPO"/>
    <s v="266.00 USD"/>
    <x v="109"/>
    <n v="178.7"/>
    <m/>
    <s v="Materials"/>
    <s v="Mining"/>
    <s v="Miscellaneous Metal Ores, Steel &amp; Metals"/>
    <m/>
    <s v="Hong Kong"/>
    <s v="Greater China"/>
    <s v="Yes"/>
    <m/>
    <m/>
    <m/>
    <m/>
    <n v="16"/>
    <n v="1.3333333333333333"/>
    <n v="2009"/>
  </r>
  <r>
    <n v="44831"/>
    <n v="155137"/>
    <x v="94"/>
    <s v="www.chinazhongsheng.com.hk"/>
    <d v="2011-10-25T00:00:00"/>
    <n v="2011"/>
    <x v="1"/>
    <s v="87.36 HKD"/>
    <x v="78"/>
    <n v="8.19"/>
    <s v="JD Capital"/>
    <d v="2012-04-27T00:00:00"/>
    <n v="2012"/>
    <s v="IPO"/>
    <s v="129.00 HKD"/>
    <x v="110"/>
    <n v="12.64"/>
    <m/>
    <s v="Materials"/>
    <s v="Mining"/>
    <s v="Metal Mining, Miscellaneous Metal Ores"/>
    <m/>
    <s v="Hong Kong"/>
    <s v="Greater China"/>
    <s v="Yes"/>
    <m/>
    <m/>
    <m/>
    <m/>
    <n v="6"/>
    <n v="0.5"/>
    <n v="2012"/>
  </r>
  <r>
    <n v="3010"/>
    <n v="31502"/>
    <x v="95"/>
    <s v="www.zhongwang.com"/>
    <d v="2008-08-19T00:00:00"/>
    <n v="2008"/>
    <x v="1"/>
    <s v="100.00 USD"/>
    <x v="51"/>
    <n v="71.02"/>
    <s v="Olympus Capital Asia"/>
    <d v="2009-05-01T00:00:00"/>
    <n v="2009"/>
    <s v="IPO"/>
    <s v="9800.00 HKD"/>
    <x v="111"/>
    <n v="930.64"/>
    <m/>
    <s v="Industrials"/>
    <s v="Manufacturing"/>
    <s v="Steel &amp; Metal Manufacturing, Steel &amp; Metals, Transportation"/>
    <m/>
    <s v="China"/>
    <s v="Greater China"/>
    <s v="Yes"/>
    <m/>
    <m/>
    <s v="Edan Lee"/>
    <m/>
    <n v="9"/>
    <n v="0.75"/>
    <n v="2009"/>
  </r>
  <r>
    <n v="35946"/>
    <n v="122489"/>
    <x v="96"/>
    <m/>
    <d v="2013-09-23T00:00:00"/>
    <n v="2013"/>
    <x v="1"/>
    <s v="140.00 USD"/>
    <x v="79"/>
    <n v="105.22"/>
    <s v="CDH Investments, China Modern Dairy Holdings Ltd., KKR"/>
    <d v="2015-07-15T00:00:00"/>
    <n v="2015"/>
    <s v="Trade Sale"/>
    <s v="1900.00 HKD"/>
    <x v="112"/>
    <n v="224.68"/>
    <s v="China Modern Dairy Holdings Ltd."/>
    <s v="Food &amp; Agriculture"/>
    <s v="Agriculture"/>
    <s v="Agriculture Livestock Production"/>
    <m/>
    <s v="China"/>
    <s v="Greater China"/>
    <s v="No"/>
    <m/>
    <m/>
    <s v="David Liu, Julian Wolhardt, Lina Gao"/>
    <m/>
    <n v="22"/>
    <n v="1.8333333333333333"/>
    <n v="2015"/>
  </r>
  <r>
    <n v="24845"/>
    <n v="64660"/>
    <x v="97"/>
    <s v="www.chinasofti.com"/>
    <d v="2011-06-08T00:00:00"/>
    <n v="2011"/>
    <x v="4"/>
    <s v="279.00 HKD"/>
    <x v="80"/>
    <n v="24.82"/>
    <s v="Hony Capital"/>
    <d v="2015-04-23T00:00:00"/>
    <n v="2015"/>
    <s v="Private Placement"/>
    <s v="1320.00 HKD"/>
    <x v="113"/>
    <n v="158.47999999999999"/>
    <m/>
    <s v="Information Technology"/>
    <s v="Internet"/>
    <s v="Education and Training Services, Offshore IT Services/IT Outsourcing, Software, Web Applications, Web Development"/>
    <m/>
    <s v="China"/>
    <s v="Greater China"/>
    <s v="No"/>
    <m/>
    <m/>
    <s v="John Zhao"/>
    <s v="John Zhao"/>
    <n v="46"/>
    <n v="3.8333333333333335"/>
    <n v="2015"/>
  </r>
  <r>
    <n v="48077"/>
    <n v="167375"/>
    <x v="98"/>
    <s v="www.chnsys.com.cn"/>
    <d v="2010-09-29T00:00:00"/>
    <n v="2010"/>
    <x v="1"/>
    <s v="8.50 CNY"/>
    <x v="81"/>
    <n v="0.91"/>
    <s v="Eastern Link Capital"/>
    <d v="2011-12-30T00:00:00"/>
    <n v="2011"/>
    <s v="Unspecified Exit"/>
    <s v="0.14 CNY"/>
    <x v="114"/>
    <n v="0.02"/>
    <m/>
    <s v="Industrials"/>
    <s v="Manufacturing"/>
    <s v="Electronics, Hardware, Manufacturing, Telecoms Equipment"/>
    <m/>
    <s v="China"/>
    <s v="Greater China"/>
    <s v="Yes"/>
    <m/>
    <m/>
    <m/>
    <m/>
    <n v="15"/>
    <n v="1.25"/>
    <n v="2011"/>
  </r>
  <r>
    <n v="48077"/>
    <n v="167375"/>
    <x v="98"/>
    <s v="www.chnsys.com.cn"/>
    <d v="2010-09-29T00:00:00"/>
    <n v="2010"/>
    <x v="1"/>
    <s v="8.50 CNY"/>
    <x v="81"/>
    <n v="0.91"/>
    <s v="Eastern Link Capital"/>
    <d v="2013-07-15T00:00:00"/>
    <n v="2013"/>
    <s v="Unspecified Exit"/>
    <s v="0.31 CNY"/>
    <x v="115"/>
    <n v="0.04"/>
    <m/>
    <s v="Industrials"/>
    <s v="Manufacturing"/>
    <s v="Electronics, Hardware, Manufacturing, Telecoms Equipment"/>
    <m/>
    <s v="China"/>
    <s v="Greater China"/>
    <s v="Yes"/>
    <m/>
    <m/>
    <m/>
    <m/>
    <n v="34"/>
    <n v="2.8333333333333335"/>
    <n v="2013"/>
  </r>
  <r>
    <n v="48077"/>
    <n v="167375"/>
    <x v="98"/>
    <s v="www.chnsys.com.cn"/>
    <d v="2010-09-29T00:00:00"/>
    <n v="2010"/>
    <x v="1"/>
    <s v="8.50 CNY"/>
    <x v="81"/>
    <n v="0.91"/>
    <s v="Eastern Link Capital"/>
    <d v="2015-04-12T00:00:00"/>
    <n v="2015"/>
    <s v="Trade Sale"/>
    <s v="600.00 CNY"/>
    <x v="116"/>
    <n v="91.27"/>
    <s v="Join-Cheer"/>
    <s v="Industrials"/>
    <s v="Manufacturing"/>
    <s v="Electronics, Hardware, Manufacturing, Telecoms Equipment"/>
    <m/>
    <s v="China"/>
    <s v="Greater China"/>
    <s v="No"/>
    <m/>
    <m/>
    <m/>
    <m/>
    <n v="55"/>
    <n v="4.583333333333333"/>
    <n v="2015"/>
  </r>
  <r>
    <n v="47840"/>
    <n v="166625"/>
    <x v="99"/>
    <s v="www.changshouchem.com"/>
    <d v="2008-05-01T00:00:00"/>
    <n v="2008"/>
    <x v="1"/>
    <m/>
    <x v="1"/>
    <m/>
    <s v="Tiantu Capital"/>
    <d v="2011-05-01T00:00:00"/>
    <n v="2011"/>
    <s v="Unspecified Exit"/>
    <m/>
    <x v="1"/>
    <m/>
    <m/>
    <s v="Materials"/>
    <s v="Chemicals"/>
    <s v="Chemicals"/>
    <m/>
    <s v="China"/>
    <s v="Greater China"/>
    <s v="No"/>
    <m/>
    <m/>
    <m/>
    <m/>
    <n v="36"/>
    <n v="3"/>
    <n v="2011"/>
  </r>
  <r>
    <n v="6892"/>
    <n v="37442"/>
    <x v="100"/>
    <s v="www.cpicfiber.com"/>
    <d v="2006-04-06T00:00:00"/>
    <n v="2006"/>
    <x v="1"/>
    <s v="65.00 USD"/>
    <x v="82"/>
    <n v="53.55"/>
    <s v="Carlyle Group"/>
    <d v="2012-05-01T00:00:00"/>
    <n v="2012"/>
    <s v="Trade Sale"/>
    <s v="1480.00 CNY"/>
    <x v="117"/>
    <n v="180.83"/>
    <s v="Yunnan Yuntianhua Co., Ltd"/>
    <s v="Industrials"/>
    <s v="Industrial"/>
    <s v="Glass &amp; Fibre Optic Manufacturing"/>
    <m/>
    <s v="China"/>
    <s v="Greater China"/>
    <s v="No"/>
    <n v="4"/>
    <m/>
    <s v="Alex Ying, Herman Chang"/>
    <m/>
    <n v="73"/>
    <n v="6.083333333333333"/>
    <n v="2012"/>
  </r>
  <r>
    <n v="44073"/>
    <n v="152371"/>
    <x v="101"/>
    <s v="www.chshtv.com"/>
    <d v="2012-03-02T00:00:00"/>
    <n v="2012"/>
    <x v="1"/>
    <m/>
    <x v="1"/>
    <m/>
    <s v="BGCapital, ChinaEquity Group"/>
    <d v="2014-06-10T00:00:00"/>
    <n v="2014"/>
    <s v="Trade Sale"/>
    <s v="780.00 CNY"/>
    <x v="118"/>
    <n v="93.68"/>
    <s v="Wuhan Double Co., Ltd"/>
    <s v="Telecoms &amp; Media"/>
    <s v="Media"/>
    <s v="Advertising, Cinemas, Television Broadcasting and Programming"/>
    <m/>
    <s v="China"/>
    <s v="Greater China"/>
    <s v="No"/>
    <m/>
    <m/>
    <m/>
    <m/>
    <n v="27"/>
    <n v="2.25"/>
    <n v="2014"/>
  </r>
  <r>
    <n v="46182"/>
    <n v="90533"/>
    <x v="102"/>
    <s v="www.ciming.com"/>
    <d v="2008-06-29T00:00:00"/>
    <n v="2008"/>
    <x v="1"/>
    <s v="93.42 CNY"/>
    <x v="83"/>
    <n v="8.65"/>
    <s v="Ping An Ventures"/>
    <d v="2015-06-30T00:00:00"/>
    <n v="2015"/>
    <s v="Trade Sale"/>
    <m/>
    <x v="1"/>
    <m/>
    <s v="ShanghaiMed Healthcare, Inc."/>
    <s v="Healthcare"/>
    <s v="Healthcare"/>
    <s v="Health &amp; Wellbeing Centres"/>
    <m/>
    <s v="China"/>
    <s v="Greater China"/>
    <s v="No"/>
    <m/>
    <m/>
    <m/>
    <m/>
    <n v="84"/>
    <n v="7"/>
    <n v="2015"/>
  </r>
  <r>
    <n v="46183"/>
    <n v="90533"/>
    <x v="102"/>
    <s v="www.ciming.com"/>
    <d v="2009-10-09T00:00:00"/>
    <n v="2009"/>
    <x v="1"/>
    <s v="100.00 CNY"/>
    <x v="84"/>
    <n v="9.83"/>
    <s v="CDH Investments, Tiantu Capital"/>
    <d v="2015-01-20T00:00:00"/>
    <n v="2015"/>
    <s v="Trade Sale"/>
    <m/>
    <x v="1"/>
    <m/>
    <s v="Meinian Onehealth"/>
    <s v="Healthcare"/>
    <s v="Healthcare"/>
    <s v="Health &amp; Wellbeing Centres"/>
    <m/>
    <s v="China"/>
    <s v="Greater China"/>
    <s v="Yes"/>
    <m/>
    <m/>
    <m/>
    <m/>
    <n v="63"/>
    <n v="5.25"/>
    <n v="2015"/>
  </r>
  <r>
    <n v="46183"/>
    <n v="90533"/>
    <x v="102"/>
    <s v="www.ciming.com"/>
    <d v="2009-10-09T00:00:00"/>
    <n v="2009"/>
    <x v="1"/>
    <s v="100.00 CNY"/>
    <x v="84"/>
    <n v="9.83"/>
    <s v="CDH Investments, Tiantu Capital"/>
    <d v="2016-03-09T00:00:00"/>
    <n v="2016"/>
    <s v="Trade Sale"/>
    <s v="415.00 USD"/>
    <x v="119"/>
    <n v="382.17"/>
    <s v="Meinian Onehealth"/>
    <s v="Healthcare"/>
    <s v="Healthcare"/>
    <s v="Health &amp; Wellbeing Centres"/>
    <m/>
    <s v="China"/>
    <s v="Greater China"/>
    <s v="No"/>
    <m/>
    <m/>
    <m/>
    <m/>
    <n v="77"/>
    <n v="6.416666666666667"/>
    <n v="2016"/>
  </r>
  <r>
    <n v="45888"/>
    <n v="60667"/>
    <x v="103"/>
    <s v="www.cninsure.net"/>
    <d v="2005-12-01T00:00:00"/>
    <n v="2005"/>
    <x v="2"/>
    <m/>
    <x v="1"/>
    <m/>
    <s v="CDH Investments"/>
    <d v="2015-01-06T00:00:00"/>
    <n v="2015"/>
    <s v="Sale to Management"/>
    <s v="54.00 USD"/>
    <x v="120"/>
    <n v="45.84"/>
    <m/>
    <s v="Business Services"/>
    <s v="Insurance"/>
    <s v="Insurance"/>
    <m/>
    <s v="China"/>
    <s v="Greater China"/>
    <s v="No"/>
    <m/>
    <m/>
    <m/>
    <m/>
    <n v="109"/>
    <n v="9.0833333333333339"/>
    <n v="2015"/>
  </r>
  <r>
    <n v="51203"/>
    <n v="180187"/>
    <x v="104"/>
    <s v="www.cninsure.net"/>
    <d v="2004-09-01T00:00:00"/>
    <n v="2004"/>
    <x v="1"/>
    <s v="25.00 CNY"/>
    <x v="85"/>
    <n v="2.4300000000000002"/>
    <s v="Cathay Capital Group"/>
    <d v="2007-10-31T00:00:00"/>
    <n v="2007"/>
    <s v="IPO"/>
    <s v="188.20 USD"/>
    <x v="121"/>
    <n v="132.36000000000001"/>
    <m/>
    <s v="Business Services"/>
    <s v="Insurance"/>
    <s v="Insurance"/>
    <m/>
    <s v="China"/>
    <s v="Greater China"/>
    <s v="Yes"/>
    <m/>
    <m/>
    <m/>
    <m/>
    <n v="37"/>
    <n v="3.0833333333333335"/>
    <n v="2007"/>
  </r>
  <r>
    <n v="10719"/>
    <n v="42542"/>
    <x v="105"/>
    <s v="www.coactive-tech.com"/>
    <d v="2007-05-09T00:00:00"/>
    <n v="2007"/>
    <x v="2"/>
    <m/>
    <x v="1"/>
    <m/>
    <s v="Littlejohn &amp; Co."/>
    <d v="2012-04-25T00:00:00"/>
    <n v="2012"/>
    <s v="Trade Sale"/>
    <m/>
    <x v="1"/>
    <m/>
    <s v="Nelson Nameplate"/>
    <s v="Industrials"/>
    <s v="Manufacturing"/>
    <s v="Electronics, Manufacturing"/>
    <m/>
    <s v="Hong Kong"/>
    <s v="Greater China"/>
    <s v="Yes"/>
    <m/>
    <m/>
    <s v="Brian Ramsay"/>
    <m/>
    <n v="59"/>
    <n v="4.916666666666667"/>
    <n v="2012"/>
  </r>
  <r>
    <n v="10719"/>
    <n v="42542"/>
    <x v="105"/>
    <s v="www.coactive-tech.com"/>
    <d v="2007-05-09T00:00:00"/>
    <n v="2007"/>
    <x v="2"/>
    <m/>
    <x v="1"/>
    <m/>
    <s v="Littlejohn &amp; Co."/>
    <d v="2014-08-04T00:00:00"/>
    <n v="2014"/>
    <s v="Trade Sale"/>
    <m/>
    <x v="1"/>
    <m/>
    <s v="Sensata"/>
    <s v="Industrials"/>
    <s v="Manufacturing"/>
    <s v="Electronics, Manufacturing"/>
    <m/>
    <s v="Hong Kong"/>
    <s v="Greater China"/>
    <s v="Yes"/>
    <m/>
    <m/>
    <s v="Brian Ramsay"/>
    <m/>
    <n v="87"/>
    <n v="7.25"/>
    <n v="2014"/>
  </r>
  <r>
    <n v="41440"/>
    <n v="142681"/>
    <x v="106"/>
    <s v="www.cofco-joycome.com"/>
    <d v="2014-06-05T00:00:00"/>
    <n v="2014"/>
    <x v="2"/>
    <s v="270.00 USD"/>
    <x v="86"/>
    <n v="199.48"/>
    <s v="Baring Private Equity Asia, Boyu Capital, Hopu Investment Management, KKR"/>
    <d v="2015-09-01T00:00:00"/>
    <n v="2015"/>
    <s v="Trade Sale"/>
    <s v="57.50 USD"/>
    <x v="122"/>
    <n v="51.4"/>
    <s v="Temasek Holdings"/>
    <s v="Food &amp; Agriculture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15"/>
    <n v="1.25"/>
    <n v="2015"/>
  </r>
  <r>
    <n v="41440"/>
    <n v="142681"/>
    <x v="106"/>
    <s v="www.cofco-joycome.com"/>
    <d v="2014-06-05T00:00:00"/>
    <n v="2014"/>
    <x v="2"/>
    <s v="270.00 USD"/>
    <x v="86"/>
    <n v="199.48"/>
    <s v="Baring Private Equity Asia, Boyu Capital, Hopu Investment Management, KKR"/>
    <d v="2016-11-01T00:00:00"/>
    <n v="2016"/>
    <s v="IPO"/>
    <s v="1950.00 HKD"/>
    <x v="123"/>
    <n v="226.55"/>
    <m/>
    <s v="Food &amp; Agriculture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29"/>
    <n v="2.4166666666666665"/>
    <n v="2016"/>
  </r>
  <r>
    <n v="48543"/>
    <n v="169204"/>
    <x v="107"/>
    <s v="www.comicfans.net"/>
    <d v="2012-11-01T00:00:00"/>
    <n v="2012"/>
    <x v="1"/>
    <m/>
    <x v="1"/>
    <m/>
    <s v="Richland Equities"/>
    <d v="2014-05-01T00:00:00"/>
    <n v="2014"/>
    <s v="Trade Sale"/>
    <m/>
    <x v="1"/>
    <m/>
    <s v="Huawen Media Investment Group Corporation"/>
    <s v="Telecoms &amp; Media"/>
    <s v="Digital Media"/>
    <s v="Book Publishers, Digital Media"/>
    <m/>
    <s v="China"/>
    <s v="Greater China"/>
    <s v="No"/>
    <m/>
    <m/>
    <m/>
    <m/>
    <n v="18"/>
    <n v="1.5"/>
    <n v="2014"/>
  </r>
  <r>
    <n v="24098"/>
    <n v="61760"/>
    <x v="108"/>
    <s v="www.comtecsolar.com"/>
    <d v="2011-04-19T00:00:00"/>
    <n v="2011"/>
    <x v="4"/>
    <s v="1170.00 HKD"/>
    <x v="87"/>
    <n v="104.21"/>
    <s v="TPG"/>
    <d v="2012-01-26T00:00:00"/>
    <n v="2012"/>
    <s v="Recapitalisation"/>
    <s v="77.00 USD"/>
    <x v="124"/>
    <n v="60.48"/>
    <m/>
    <s v="Clean Technology"/>
    <s v="Renewable Energy"/>
    <s v="Solar Power"/>
    <m/>
    <s v="China"/>
    <s v="Greater China"/>
    <s v="Yes"/>
    <m/>
    <m/>
    <s v="Stephen Peel"/>
    <m/>
    <n v="9"/>
    <n v="0.75"/>
    <n v="2012"/>
  </r>
  <r>
    <n v="13733"/>
    <n v="46423"/>
    <x v="109"/>
    <s v="www.cmsholdings.com"/>
    <d v="2007-11-01T00:00:00"/>
    <n v="2007"/>
    <x v="2"/>
    <m/>
    <x v="1"/>
    <m/>
    <s v="Carlyle Group"/>
    <d v="2009-12-11T00:00:00"/>
    <n v="2009"/>
    <s v="IPO"/>
    <s v="132.00 USD"/>
    <x v="125"/>
    <n v="88.08"/>
    <m/>
    <s v="Healthcare"/>
    <s v="Medical Technologies"/>
    <s v="Healthcare, Healthcare IT, Medical Devices, Medical Technologies"/>
    <m/>
    <s v="China"/>
    <s v="Greater China"/>
    <s v="Yes"/>
    <m/>
    <m/>
    <m/>
    <m/>
    <n v="25"/>
    <n v="2.0833333333333335"/>
    <n v="2009"/>
  </r>
  <r>
    <n v="40557"/>
    <n v="138798"/>
    <x v="110"/>
    <s v="www.cosmosbank.com.tw"/>
    <d v="2007-09-03T00:00:00"/>
    <n v="2007"/>
    <x v="3"/>
    <s v="900.00 USD"/>
    <x v="88"/>
    <n v="632.96"/>
    <s v="GE Capital Equity, SAC Private Capital Group"/>
    <d v="2014-02-10T00:00:00"/>
    <n v="2014"/>
    <s v="Trade Sale"/>
    <s v="23094.00 TWD"/>
    <x v="126"/>
    <n v="556.70000000000005"/>
    <s v="China Development Financial Holding Corporation"/>
    <s v="Business Services"/>
    <s v="Financial Services"/>
    <s v="Banks"/>
    <m/>
    <s v="Taiwan"/>
    <s v="Greater China"/>
    <s v="No"/>
    <m/>
    <m/>
    <m/>
    <m/>
    <n v="77"/>
    <n v="6.416666666666667"/>
    <n v="2014"/>
  </r>
  <r>
    <n v="24926"/>
    <n v="65081"/>
    <x v="111"/>
    <m/>
    <d v="2010-12-14T00:00:00"/>
    <n v="2010"/>
    <x v="2"/>
    <m/>
    <x v="1"/>
    <m/>
    <s v="HSBC Principal Investments"/>
    <d v="2011-01-04T00:00:00"/>
    <n v="2011"/>
    <s v="Merger"/>
    <m/>
    <x v="1"/>
    <m/>
    <s v="Allport"/>
    <s v="Industrials"/>
    <s v="Logistics"/>
    <s v="Logistics, Transportation"/>
    <m/>
    <s v="Hong Kong"/>
    <s v="Greater China"/>
    <s v="Yes"/>
    <m/>
    <m/>
    <m/>
    <m/>
    <n v="1"/>
    <n v="8.3333333333333329E-2"/>
    <n v="2011"/>
  </r>
  <r>
    <n v="39746"/>
    <n v="135884"/>
    <x v="112"/>
    <m/>
    <d v="2013-12-01T00:00:00"/>
    <n v="2013"/>
    <x v="2"/>
    <m/>
    <x v="1"/>
    <m/>
    <s v="CVC Capital Partners"/>
    <d v="2017-01-19T00:00:00"/>
    <n v="2017"/>
    <s v="Trade Sale"/>
    <m/>
    <x v="1"/>
    <m/>
    <s v="GreenTree Inns Hotel Management Group"/>
    <s v="Consumer &amp; Retail"/>
    <s v="Restaurants"/>
    <s v="Restaurants"/>
    <m/>
    <s v="China"/>
    <s v="Greater China"/>
    <s v="No"/>
    <m/>
    <m/>
    <s v="Bo Liu, Francis Leung"/>
    <s v="Francis Leung"/>
    <n v="37"/>
    <n v="3.0833333333333335"/>
    <n v="2017"/>
  </r>
  <r>
    <n v="43920"/>
    <n v="151877"/>
    <x v="113"/>
    <s v="www.dajin.cn"/>
    <d v="2009-08-13T00:00:00"/>
    <n v="2009"/>
    <x v="1"/>
    <s v="80.00 CNY"/>
    <x v="89"/>
    <n v="8.1999999999999993"/>
    <s v="China Renaissance Capital Investment"/>
    <d v="2010-10-15T00:00:00"/>
    <n v="2010"/>
    <s v="IPO"/>
    <s v="1158.00 CNY"/>
    <x v="127"/>
    <n v="124.53"/>
    <m/>
    <s v="Industrials"/>
    <s v="Manufacturing"/>
    <s v="Manufacturing"/>
    <m/>
    <s v="China"/>
    <s v="Greater China"/>
    <s v="Yes"/>
    <m/>
    <m/>
    <m/>
    <m/>
    <n v="14"/>
    <n v="1.1666666666666667"/>
    <n v="2010"/>
  </r>
  <r>
    <n v="43920"/>
    <n v="151877"/>
    <x v="113"/>
    <s v="www.dajin.cn"/>
    <d v="2009-08-13T00:00:00"/>
    <n v="2009"/>
    <x v="1"/>
    <s v="80.00 CNY"/>
    <x v="89"/>
    <n v="8.1999999999999993"/>
    <s v="China Renaissance Capital Investment"/>
    <d v="2012-06-20T00:00:00"/>
    <n v="2012"/>
    <s v="Private Placement"/>
    <s v="104.00 CNY"/>
    <x v="128"/>
    <n v="13.06"/>
    <m/>
    <s v="Industrials"/>
    <s v="Manufacturing"/>
    <s v="Manufacturing"/>
    <m/>
    <s v="China"/>
    <s v="Greater China"/>
    <s v="Yes"/>
    <m/>
    <m/>
    <m/>
    <m/>
    <n v="34"/>
    <n v="2.8333333333333335"/>
    <n v="2012"/>
  </r>
  <r>
    <n v="43920"/>
    <n v="151877"/>
    <x v="113"/>
    <s v="www.dajin.cn"/>
    <d v="2009-08-13T00:00:00"/>
    <n v="2009"/>
    <x v="1"/>
    <s v="80.00 CNY"/>
    <x v="89"/>
    <n v="8.1999999999999993"/>
    <s v="China Renaissance Capital Investment"/>
    <d v="2013-03-20T00:00:00"/>
    <n v="2013"/>
    <s v="Private Placement"/>
    <s v="97.97 CNY"/>
    <x v="129"/>
    <n v="12"/>
    <m/>
    <s v="Industrials"/>
    <s v="Manufacturing"/>
    <s v="Manufacturing"/>
    <m/>
    <s v="China"/>
    <s v="Greater China"/>
    <s v="Yes"/>
    <m/>
    <m/>
    <m/>
    <m/>
    <n v="43"/>
    <n v="3.5833333333333335"/>
    <n v="2013"/>
  </r>
  <r>
    <n v="43920"/>
    <n v="151877"/>
    <x v="113"/>
    <s v="www.dajin.cn"/>
    <d v="2009-08-13T00:00:00"/>
    <n v="2009"/>
    <x v="1"/>
    <s v="80.00 CNY"/>
    <x v="89"/>
    <n v="8.1999999999999993"/>
    <s v="China Renaissance Capital Investment"/>
    <d v="2013-06-06T00:00:00"/>
    <n v="2013"/>
    <s v="Private Placement"/>
    <s v="104.00 CNY"/>
    <x v="130"/>
    <n v="12.66"/>
    <m/>
    <s v="Industrials"/>
    <s v="Manufacturing"/>
    <s v="Manufacturing"/>
    <m/>
    <s v="China"/>
    <s v="Greater China"/>
    <s v="Yes"/>
    <m/>
    <m/>
    <m/>
    <m/>
    <n v="46"/>
    <n v="3.8333333333333335"/>
    <n v="2013"/>
  </r>
  <r>
    <n v="50246"/>
    <n v="175889"/>
    <x v="114"/>
    <s v="www.dleast.cc"/>
    <d v="2009-09-10T00:00:00"/>
    <n v="2009"/>
    <x v="1"/>
    <s v="88.00 CNY"/>
    <x v="90"/>
    <n v="8.83"/>
    <s v="Beyond Fund Equity Investment, Boxin Capital, Dalian High-Tech Industrial Zone"/>
    <d v="2010-09-20T00:00:00"/>
    <n v="2010"/>
    <s v="IPO"/>
    <s v="825.00 CNY"/>
    <x v="131"/>
    <n v="94.95"/>
    <m/>
    <s v="Clean Technology"/>
    <s v="Clean Technology"/>
    <s v="GeoThermal, Solar Power, Waste to Energy, Wind Power"/>
    <m/>
    <s v="China"/>
    <s v="Greater China"/>
    <s v="Yes"/>
    <m/>
    <m/>
    <m/>
    <m/>
    <n v="12"/>
    <n v="1"/>
    <n v="2010"/>
  </r>
  <r>
    <n v="48631"/>
    <n v="169609"/>
    <x v="115"/>
    <s v="www.energas.cn"/>
    <d v="2011-11-29T00:00:00"/>
    <n v="2011"/>
    <x v="1"/>
    <s v="33.50 CNY"/>
    <x v="91"/>
    <n v="3.93"/>
    <s v="Chengda Yanhai Industry Fund Management"/>
    <d v="2015-04-24T00:00:00"/>
    <n v="2015"/>
    <s v="IPO"/>
    <s v="196.25 CNY"/>
    <x v="132"/>
    <n v="29.83"/>
    <m/>
    <s v="Industrials"/>
    <s v="Manufacturing"/>
    <s v="Manufacturing, Oil &amp; Gas"/>
    <m/>
    <s v="China"/>
    <s v="Greater China"/>
    <s v="Yes"/>
    <m/>
    <m/>
    <m/>
    <m/>
    <n v="41"/>
    <n v="3.4166666666666665"/>
    <n v="2015"/>
  </r>
  <r>
    <n v="40554"/>
    <n v="138791"/>
    <x v="116"/>
    <s v="www.digiwin.com.cn"/>
    <d v="2007-10-22T00:00:00"/>
    <n v="2007"/>
    <x v="2"/>
    <s v="68.60 USD"/>
    <x v="92"/>
    <n v="48.25"/>
    <s v="CID Group, Lehman Brothers, Whitesun Equity Partners"/>
    <d v="2014-01-27T00:00:00"/>
    <n v="2014"/>
    <s v="IPO"/>
    <s v="623.10 CNY"/>
    <x v="133"/>
    <n v="74.78"/>
    <m/>
    <s v="Information Technology"/>
    <s v="Software"/>
    <s v="Software"/>
    <m/>
    <s v="China"/>
    <s v="Greater China"/>
    <s v="Yes"/>
    <m/>
    <m/>
    <m/>
    <m/>
    <n v="75"/>
    <n v="6.25"/>
    <n v="2014"/>
  </r>
  <r>
    <n v="8211"/>
    <n v="39212"/>
    <x v="117"/>
    <s v="www.dilijituan.com"/>
    <d v="2010-03-18T00:00:00"/>
    <n v="2010"/>
    <x v="2"/>
    <s v="600.00 USD"/>
    <x v="69"/>
    <n v="443.64"/>
    <s v="Blackstone Group, Capital International, Warburg Pincus"/>
    <d v="2011-05-20T00:00:00"/>
    <n v="2011"/>
    <s v="Unspecified Exit"/>
    <s v="190.00 USD"/>
    <x v="134"/>
    <n v="132.47"/>
    <m/>
    <s v="Food &amp; Agriculture"/>
    <s v="Agriculture"/>
    <s v="Agriculture"/>
    <m/>
    <s v="China"/>
    <s v="Greater China"/>
    <s v="Yes"/>
    <n v="16.5"/>
    <m/>
    <s v="Carl Wu"/>
    <m/>
    <n v="14"/>
    <n v="1.1666666666666667"/>
    <n v="2011"/>
  </r>
  <r>
    <n v="22444"/>
    <n v="58617"/>
    <x v="118"/>
    <s v="www.dongyuechem.com"/>
    <d v="2007-06-02T00:00:00"/>
    <n v="2007"/>
    <x v="2"/>
    <s v="47.20 USD"/>
    <x v="93"/>
    <n v="34.909999999999997"/>
    <s v="Baring Private Equity Asia, IFC Asset Management Company"/>
    <d v="2007-12-10T00:00:00"/>
    <n v="2007"/>
    <s v="IPO"/>
    <s v="1120.00 HKD"/>
    <x v="135"/>
    <n v="98.35"/>
    <m/>
    <s v="Materials"/>
    <s v="Chemicals"/>
    <s v="Agricultural Chemicals, Production"/>
    <m/>
    <s v="China"/>
    <s v="Greater China"/>
    <s v="Yes"/>
    <m/>
    <m/>
    <s v="Jean Eric Salata"/>
    <m/>
    <n v="6"/>
    <n v="0.5"/>
    <n v="2007"/>
  </r>
  <r>
    <n v="22444"/>
    <n v="58617"/>
    <x v="118"/>
    <s v="www.dongyuechem.com"/>
    <d v="2007-06-02T00:00:00"/>
    <n v="2007"/>
    <x v="2"/>
    <s v="47.20 USD"/>
    <x v="93"/>
    <n v="34.909999999999997"/>
    <s v="Baring Private Equity Asia, IFC Asset Management Company"/>
    <d v="2009-11-25T00:00:00"/>
    <n v="2009"/>
    <s v="Private Placement"/>
    <s v="271.00 HKD"/>
    <x v="136"/>
    <n v="23.33"/>
    <m/>
    <s v="Materials"/>
    <s v="Chemicals"/>
    <s v="Agricultural Chemicals, Production"/>
    <m/>
    <s v="China"/>
    <s v="Greater China"/>
    <s v="Yes"/>
    <m/>
    <m/>
    <s v="Jean Eric Salata"/>
    <m/>
    <n v="29"/>
    <n v="2.4166666666666665"/>
    <n v="2009"/>
  </r>
  <r>
    <n v="47506"/>
    <n v="165223"/>
    <x v="119"/>
    <s v="www.dxytech.com"/>
    <d v="2012-07-01T00:00:00"/>
    <n v="2012"/>
    <x v="1"/>
    <s v="24.00 CNY"/>
    <x v="94"/>
    <n v="3.1"/>
    <s v="Cowin Capital"/>
    <d v="2013-10-18T00:00:00"/>
    <n v="2013"/>
    <s v="Trade Sale"/>
    <s v="156.00 CNY"/>
    <x v="137"/>
    <n v="18.78"/>
    <s v="Wuhan P and S Information Technology Co., Ltd."/>
    <s v="Information Technology"/>
    <s v="Electronics"/>
    <s v="Communications, Electronic Components &amp; Semiconductor Manufacture, Integrated Circuits, Network, Software, Technology"/>
    <m/>
    <s v="China"/>
    <s v="Greater China"/>
    <s v="No"/>
    <m/>
    <m/>
    <m/>
    <m/>
    <n v="15"/>
    <n v="1.25"/>
    <n v="2013"/>
  </r>
  <r>
    <n v="47559"/>
    <n v="165430"/>
    <x v="120"/>
    <s v="www.einkgroup.com"/>
    <d v="2005-03-22T00:00:00"/>
    <n v="2005"/>
    <x v="2"/>
    <m/>
    <x v="1"/>
    <m/>
    <s v="Intel Capital"/>
    <d v="2009-12-23T00:00:00"/>
    <n v="2009"/>
    <s v="Trade Sale"/>
    <m/>
    <x v="1"/>
    <m/>
    <s v="Prime View International"/>
    <s v="Industrials"/>
    <s v="Distribution"/>
    <s v="Electronic Components, Electronic Components &amp; Semiconductor Wholesalers, Technology"/>
    <m/>
    <s v="Taiwan"/>
    <s v="Greater China"/>
    <s v="No"/>
    <m/>
    <m/>
    <m/>
    <m/>
    <n v="57"/>
    <n v="4.75"/>
    <n v="2009"/>
  </r>
  <r>
    <n v="53658"/>
    <n v="189771"/>
    <x v="121"/>
    <s v="www.bd09.com"/>
    <d v="2007-12-01T00:00:00"/>
    <n v="2007"/>
    <x v="1"/>
    <s v="6.00 USD"/>
    <x v="95"/>
    <n v="4.1100000000000003"/>
    <s v="Carlyle Group"/>
    <d v="2012-06-01T00:00:00"/>
    <n v="2012"/>
    <s v="Write Off"/>
    <m/>
    <x v="1"/>
    <m/>
    <m/>
    <s v="Clean Technology"/>
    <s v="Clean Technology"/>
    <s v="Biofuels, Oil &amp; Gas"/>
    <m/>
    <s v="China"/>
    <s v="Greater China"/>
    <s v="No"/>
    <m/>
    <m/>
    <m/>
    <m/>
    <n v="54"/>
    <n v="4.5"/>
    <n v="2012"/>
  </r>
  <r>
    <n v="16748"/>
    <n v="50654"/>
    <x v="122"/>
    <s v="www.ebc.net.tw"/>
    <d v="2006-03-22T00:00:00"/>
    <n v="2006"/>
    <x v="2"/>
    <s v="127.00 USD"/>
    <x v="96"/>
    <n v="104.62"/>
    <s v="Carlyle Group"/>
    <d v="2016-10-17T00:00:00"/>
    <n v="2016"/>
    <s v="Trade Sale"/>
    <s v="351.00 USD"/>
    <x v="138"/>
    <n v="318.39"/>
    <s v="Taiwan Optical Platform Co., Ltd."/>
    <s v="Telecoms &amp; Media"/>
    <s v="Media"/>
    <s v="Television Broadcasting and Programming"/>
    <m/>
    <s v="Taiwan"/>
    <s v="Greater China"/>
    <s v="No"/>
    <m/>
    <m/>
    <s v="Alex Ying, Gregory Zeluck, Patrick Siewert"/>
    <m/>
    <n v="127"/>
    <n v="10.583333333333334"/>
    <n v="2016"/>
  </r>
  <r>
    <n v="2659"/>
    <n v="30976"/>
    <x v="123"/>
    <s v="www.ellassay.com"/>
    <d v="2009-03-25T00:00:00"/>
    <n v="2009"/>
    <x v="1"/>
    <s v="20.00 USD"/>
    <x v="36"/>
    <n v="15.47"/>
    <s v="Carlyle Group"/>
    <d v="2015-04-22T00:00:00"/>
    <n v="2015"/>
    <s v="IPO"/>
    <s v="766.40 CNY"/>
    <x v="139"/>
    <n v="116.49"/>
    <m/>
    <s v="Consumer &amp; Retail"/>
    <s v="Retail"/>
    <s v="Clothing Stores, Consumer Products"/>
    <m/>
    <s v="China"/>
    <s v="Greater China"/>
    <s v="Yes"/>
    <m/>
    <m/>
    <s v="Wayne Tsou"/>
    <m/>
    <n v="73"/>
    <n v="6.083333333333333"/>
    <n v="2015"/>
  </r>
  <r>
    <n v="22455"/>
    <n v="58629"/>
    <x v="124"/>
    <m/>
    <d v="2007-10-23T00:00:00"/>
    <n v="2007"/>
    <x v="2"/>
    <s v="28.00 USD"/>
    <x v="97"/>
    <n v="19.690000000000001"/>
    <s v="Olympus Capital Asia"/>
    <d v="2012-09-28T00:00:00"/>
    <n v="2012"/>
    <s v="Trade Sale"/>
    <m/>
    <x v="1"/>
    <m/>
    <s v="Southwest Cement Company Limited"/>
    <s v="Materials"/>
    <s v="Materials"/>
    <s v="Cement, Distribution"/>
    <m/>
    <s v="China"/>
    <s v="Greater China"/>
    <s v="No"/>
    <m/>
    <m/>
    <s v="Edan Lee"/>
    <m/>
    <n v="59"/>
    <n v="4.916666666666667"/>
    <n v="2012"/>
  </r>
  <r>
    <n v="46849"/>
    <n v="162438"/>
    <x v="125"/>
    <m/>
    <d v="2011-03-18T00:00:00"/>
    <n v="2011"/>
    <x v="1"/>
    <s v="6.00 USD"/>
    <x v="95"/>
    <n v="4.3"/>
    <s v="Adamas Finance Asia"/>
    <d v="2012-10-12T00:00:00"/>
    <n v="2012"/>
    <s v="Trade Sale"/>
    <m/>
    <x v="1"/>
    <m/>
    <s v="Alternative Investment Capital"/>
    <s v="Information Technology"/>
    <s v="Internet"/>
    <s v="e-Financial, Financial Services"/>
    <m/>
    <s v="Hong Kong"/>
    <s v="Greater China"/>
    <s v="Yes"/>
    <m/>
    <m/>
    <s v="Duncan Chui"/>
    <s v="Duncan Chui"/>
    <n v="19"/>
    <n v="1.5833333333333333"/>
    <n v="2012"/>
  </r>
  <r>
    <n v="39878"/>
    <n v="77402"/>
    <x v="126"/>
    <s v="www.evercare.com.cn"/>
    <d v="2008-06-01T00:00:00"/>
    <n v="2008"/>
    <x v="1"/>
    <m/>
    <x v="1"/>
    <m/>
    <s v="OWW Capital Partners"/>
    <d v="2011-06-01T00:00:00"/>
    <n v="2011"/>
    <s v="Unspecified Exit"/>
    <m/>
    <x v="1"/>
    <m/>
    <m/>
    <s v="Healthcare"/>
    <s v="Healthcare"/>
    <s v="Elective/Aesthetic Medicine, Health &amp; Wellbeing Centres"/>
    <m/>
    <s v="China"/>
    <s v="Greater China"/>
    <s v="No"/>
    <m/>
    <m/>
    <m/>
    <m/>
    <n v="36"/>
    <n v="3"/>
    <n v="2011"/>
  </r>
  <r>
    <n v="18664"/>
    <n v="53181"/>
    <x v="127"/>
    <s v="www.ifelc.com.cn"/>
    <d v="2009-10-14T00:00:00"/>
    <n v="2009"/>
    <x v="1"/>
    <s v="160.00 USD"/>
    <x v="98"/>
    <n v="107.49"/>
    <s v="China International Capital Corporation Private Equity, GIC, KKR"/>
    <d v="2011-03-01T00:00:00"/>
    <n v="2011"/>
    <s v="IPO"/>
    <s v="660.00 USD"/>
    <x v="140"/>
    <n v="482.06"/>
    <m/>
    <s v="Business Services"/>
    <s v="Financial Services"/>
    <s v="Credit Collections and Services, Finance and Insurance Sector"/>
    <m/>
    <s v="China"/>
    <s v="Greater China"/>
    <s v="Yes"/>
    <m/>
    <m/>
    <s v="David Liu, Gloria Song, Julian Wolhardt, Lane Zhao, Shirley Chen"/>
    <m/>
    <n v="17"/>
    <n v="1.4166666666666667"/>
    <n v="2011"/>
  </r>
  <r>
    <n v="18664"/>
    <n v="53181"/>
    <x v="127"/>
    <s v="www.ifelc.com.cn"/>
    <d v="2009-10-14T00:00:00"/>
    <n v="2009"/>
    <x v="1"/>
    <s v="160.00 USD"/>
    <x v="98"/>
    <n v="107.49"/>
    <s v="China International Capital Corporation Private Equity, GIC, KKR"/>
    <d v="2015-04-14T00:00:00"/>
    <n v="2015"/>
    <s v="Private Placement"/>
    <s v="65.00 USD"/>
    <x v="141"/>
    <n v="60.7"/>
    <m/>
    <s v="Business Services"/>
    <s v="Financial Services"/>
    <s v="Credit Collections and Services, Finance and Insurance Sector"/>
    <m/>
    <s v="China"/>
    <s v="Greater China"/>
    <s v="No"/>
    <m/>
    <m/>
    <s v="David Liu, Gloria Song, Julian Wolhardt, Lane Zhao, Shirley Chen"/>
    <m/>
    <n v="66"/>
    <n v="5.5"/>
    <n v="2015"/>
  </r>
  <r>
    <n v="46459"/>
    <n v="161056"/>
    <x v="128"/>
    <s v="www.fawer.com.cn"/>
    <d v="2009-10-01T00:00:00"/>
    <n v="2009"/>
    <x v="1"/>
    <s v="336.40 CNY"/>
    <x v="99"/>
    <n v="33.06"/>
    <s v="Changbaishan Capital, Goldstone Investment, Yadong Investment Management"/>
    <d v="2012-01-01T00:00:00"/>
    <n v="2012"/>
    <s v="Trade Sale"/>
    <s v="180.00 CNY"/>
    <x v="142"/>
    <n v="22.38"/>
    <m/>
    <s v="Industrials"/>
    <s v="Manufacturing"/>
    <s v="Automobile and Parts Manufacturing, Steel &amp; Metal Manufacturing"/>
    <m/>
    <s v="China"/>
    <s v="Greater China"/>
    <s v="Yes"/>
    <m/>
    <m/>
    <m/>
    <m/>
    <n v="27"/>
    <n v="2.25"/>
    <n v="2012"/>
  </r>
  <r>
    <n v="46459"/>
    <n v="161056"/>
    <x v="128"/>
    <s v="www.fawer.com.cn"/>
    <d v="2009-10-01T00:00:00"/>
    <n v="2009"/>
    <x v="1"/>
    <s v="336.40 CNY"/>
    <x v="99"/>
    <n v="33.06"/>
    <s v="Changbaishan Capital, Goldstone Investment, Yadong Investment Management"/>
    <d v="2012-11-30T00:00:00"/>
    <n v="2012"/>
    <s v="Trade Sale"/>
    <m/>
    <x v="1"/>
    <m/>
    <s v="Guangdong Sunrise Holdings Co., Ltd"/>
    <s v="Industrials"/>
    <s v="Manufacturing"/>
    <s v="Automobile and Parts Manufacturing, Steel &amp; Metal Manufacturing"/>
    <m/>
    <s v="China"/>
    <s v="Greater China"/>
    <s v="No"/>
    <m/>
    <m/>
    <m/>
    <m/>
    <n v="37"/>
    <n v="3.0833333333333335"/>
    <n v="2012"/>
  </r>
  <r>
    <n v="42078"/>
    <n v="145122"/>
    <x v="129"/>
    <s v="www.ftsafe.com"/>
    <d v="2010-06-01T00:00:00"/>
    <n v="2010"/>
    <x v="2"/>
    <s v="42.00 CNY"/>
    <x v="100"/>
    <n v="4.95"/>
    <s v="JD Capital"/>
    <d v="2014-06-26T00:00:00"/>
    <n v="2014"/>
    <s v="IPO"/>
    <s v="787.00 CNY"/>
    <x v="143"/>
    <n v="94.52"/>
    <m/>
    <s v="Information Technology"/>
    <s v="IT Security"/>
    <s v="IT Security, Monitoring &amp; Security Software"/>
    <m/>
    <s v="China"/>
    <s v="Greater China"/>
    <s v="Yes"/>
    <m/>
    <m/>
    <m/>
    <m/>
    <n v="48"/>
    <n v="4"/>
    <n v="2014"/>
  </r>
  <r>
    <n v="19125"/>
    <n v="53785"/>
    <x v="130"/>
    <s v="www.feixiangchem.com"/>
    <d v="2007-06-01T00:00:00"/>
    <n v="2007"/>
    <x v="2"/>
    <m/>
    <x v="1"/>
    <m/>
    <s v="Bain Capital"/>
    <d v="2010-06-16T00:00:00"/>
    <n v="2010"/>
    <s v="Trade Sale"/>
    <s v="489.00 USD"/>
    <x v="144"/>
    <n v="393.74"/>
    <s v="Rhodia Group"/>
    <s v="Materials"/>
    <s v="Chemicals"/>
    <s v="Chemicals"/>
    <m/>
    <s v="China"/>
    <s v="Greater China"/>
    <s v="No"/>
    <m/>
    <m/>
    <m/>
    <m/>
    <n v="36"/>
    <n v="3"/>
    <n v="2010"/>
  </r>
  <r>
    <n v="50250"/>
    <n v="175908"/>
    <x v="131"/>
    <s v="www.flatgroup.com.cn"/>
    <d v="2010-12-20T00:00:00"/>
    <n v="2010"/>
    <x v="1"/>
    <s v="365.58 CNY"/>
    <x v="101"/>
    <n v="41.3"/>
    <s v="Boxin Capital, Guoyuan DI, Prime Mont Capital"/>
    <d v="2015-11-20T00:00:00"/>
    <n v="2015"/>
    <s v="IPO"/>
    <s v="121.00 USD"/>
    <x v="145"/>
    <n v="113.09"/>
    <m/>
    <s v="Clean Technology"/>
    <s v="Clean Technology"/>
    <s v="Advanced Components, Solar Power, Solar Thermal"/>
    <m/>
    <s v="China"/>
    <s v="Greater China"/>
    <s v="Yes"/>
    <m/>
    <m/>
    <m/>
    <m/>
    <n v="59"/>
    <n v="4.916666666666667"/>
    <n v="2015"/>
  </r>
  <r>
    <n v="30303"/>
    <n v="28703"/>
    <x v="132"/>
    <s v="www.focusmedia.cn"/>
    <d v="2012-12-20T00:00:00"/>
    <n v="2012"/>
    <x v="0"/>
    <s v="3700.00 USD"/>
    <x v="102"/>
    <n v="2853.81"/>
    <s v="Carlyle Group, China Everbright International, CITIC Capital, Fosun International, FountainVest Partners"/>
    <d v="2014-07-13T00:00:00"/>
    <n v="2014"/>
    <s v="IPO"/>
    <s v="172.00 USD"/>
    <x v="146"/>
    <n v="126.44"/>
    <m/>
    <s v="Telecoms &amp; Media"/>
    <s v="Digital Media"/>
    <s v="Advertising, Digital Media, Media, Telecom Media, Telecoms"/>
    <m/>
    <s v="China"/>
    <s v="Greater China"/>
    <s v="Yes"/>
    <m/>
    <m/>
    <m/>
    <m/>
    <n v="19"/>
    <n v="1.5833333333333333"/>
    <n v="2014"/>
  </r>
  <r>
    <n v="30303"/>
    <n v="28703"/>
    <x v="132"/>
    <s v="www.focusmedia.cn"/>
    <d v="2012-12-20T00:00:00"/>
    <n v="2012"/>
    <x v="0"/>
    <s v="3700.00 USD"/>
    <x v="102"/>
    <n v="2853.81"/>
    <s v="Carlyle Group, China Everbright International, CITIC Capital, Fosun International, FountainVest Partners"/>
    <d v="2015-09-01T00:00:00"/>
    <n v="2015"/>
    <s v="Trade Sale"/>
    <s v="45700.00 CNY"/>
    <x v="147"/>
    <n v="6414.68"/>
    <s v="Hedy Holdings"/>
    <s v="Telecoms &amp; Media"/>
    <s v="Digital Media"/>
    <s v="Advertising, Digital Media, Media, Telecom Media, Telecoms"/>
    <m/>
    <s v="China"/>
    <s v="Greater China"/>
    <s v="Yes"/>
    <m/>
    <m/>
    <m/>
    <m/>
    <n v="33"/>
    <n v="2.75"/>
    <n v="2015"/>
  </r>
  <r>
    <n v="17340"/>
    <n v="42535"/>
    <x v="133"/>
    <s v="www.fusheng.com"/>
    <d v="2003-12-01T00:00:00"/>
    <n v="2003"/>
    <x v="2"/>
    <m/>
    <x v="1"/>
    <m/>
    <s v="Lombard Investments"/>
    <d v="2007-08-02T00:00:00"/>
    <n v="2007"/>
    <s v="Sale to GP"/>
    <s v="1000.00 USD"/>
    <x v="148"/>
    <n v="739.64"/>
    <s v="Oaktree Capital Management"/>
    <s v="Industrials"/>
    <s v="Industrial"/>
    <s v="Aerospace, Industrial"/>
    <m/>
    <s v="Taiwan"/>
    <s v="Greater China"/>
    <s v="No"/>
    <m/>
    <m/>
    <m/>
    <m/>
    <n v="44"/>
    <n v="3.6666666666666665"/>
    <n v="2007"/>
  </r>
  <r>
    <n v="44312"/>
    <n v="153280"/>
    <x v="134"/>
    <s v="www.cosunter.com"/>
    <d v="2011-06-01T00:00:00"/>
    <n v="2011"/>
    <x v="1"/>
    <s v="81.00 CNY"/>
    <x v="103"/>
    <n v="8.65"/>
    <s v="JD Capital"/>
    <d v="2015-04-22T00:00:00"/>
    <n v="2015"/>
    <s v="IPO"/>
    <s v="375.73 CNY"/>
    <x v="149"/>
    <n v="57.11"/>
    <m/>
    <s v="Healthcare"/>
    <s v="Pharmaceuticals"/>
    <s v="Pharmaceuticals"/>
    <m/>
    <s v="China"/>
    <s v="Greater China"/>
    <s v="Yes"/>
    <m/>
    <m/>
    <m/>
    <m/>
    <n v="46"/>
    <n v="3.8333333333333335"/>
    <n v="2015"/>
  </r>
  <r>
    <n v="50923"/>
    <n v="179104"/>
    <x v="135"/>
    <s v="www.dali-group.com"/>
    <d v="2014-09-08T00:00:00"/>
    <n v="2014"/>
    <x v="1"/>
    <s v="0.81 CNY"/>
    <x v="104"/>
    <n v="0.1"/>
    <s v="CDH Investments"/>
    <d v="2015-11-15T00:00:00"/>
    <n v="2015"/>
    <s v="IPO"/>
    <m/>
    <x v="1"/>
    <m/>
    <m/>
    <s v="Food &amp; Agriculture"/>
    <s v="Food"/>
    <s v="Snack Foods"/>
    <m/>
    <s v="China"/>
    <s v="Greater China"/>
    <s v="Yes"/>
    <m/>
    <m/>
    <m/>
    <m/>
    <n v="14"/>
    <n v="1.1666666666666667"/>
    <n v="2015"/>
  </r>
  <r>
    <n v="47672"/>
    <n v="152871"/>
    <x v="136"/>
    <s v="www.nanfu.com"/>
    <d v="2007-06-01T00:00:00"/>
    <n v="2007"/>
    <x v="1"/>
    <m/>
    <x v="1"/>
    <m/>
    <s v="CDH Investments"/>
    <d v="2016-01-15T00:00:00"/>
    <n v="2016"/>
    <s v="IPO"/>
    <m/>
    <x v="1"/>
    <m/>
    <m/>
    <s v="Information Technology"/>
    <s v="Electronics"/>
    <s v="Electronic Components"/>
    <m/>
    <s v="China"/>
    <s v="Greater China"/>
    <s v="No"/>
    <m/>
    <m/>
    <m/>
    <m/>
    <n v="103"/>
    <n v="8.5833333333333339"/>
    <n v="2016"/>
  </r>
  <r>
    <n v="47672"/>
    <n v="152871"/>
    <x v="136"/>
    <s v="www.nanfu.com"/>
    <d v="2007-06-01T00:00:00"/>
    <n v="2007"/>
    <x v="1"/>
    <m/>
    <x v="1"/>
    <m/>
    <s v="CDH Investments"/>
    <d v="2016-01-15T00:00:00"/>
    <n v="2016"/>
    <s v="Merger"/>
    <m/>
    <x v="1"/>
    <m/>
    <s v="Akin Technology"/>
    <s v="Information Technology"/>
    <s v="Electronics"/>
    <s v="Electronic Components"/>
    <m/>
    <s v="China"/>
    <s v="Greater China"/>
    <s v="No"/>
    <m/>
    <m/>
    <m/>
    <m/>
    <n v="103"/>
    <n v="8.5833333333333339"/>
    <n v="2016"/>
  </r>
  <r>
    <n v="3744"/>
    <n v="32613"/>
    <x v="137"/>
    <s v="www.peaksport.com"/>
    <d v="2009-04-24T00:00:00"/>
    <n v="2009"/>
    <x v="1"/>
    <s v="58.60 USD"/>
    <x v="105"/>
    <n v="44.04"/>
    <s v="CCB International Asset Management, Legend Capital, Sequoia Capital"/>
    <d v="2009-09-29T00:00:00"/>
    <n v="2009"/>
    <s v="IPO"/>
    <s v="1700.00 HKD"/>
    <x v="150"/>
    <n v="150.51"/>
    <m/>
    <s v="Consumer &amp; Retail"/>
    <s v="Consumer Products"/>
    <s v="Clothing Stores, Distribution, Footwear Manufacture, Wholesale, and Retail, Manufacturing"/>
    <m/>
    <s v="China"/>
    <s v="Greater China"/>
    <s v="Yes"/>
    <m/>
    <m/>
    <m/>
    <m/>
    <n v="5"/>
    <n v="0.41666666666666669"/>
    <n v="2009"/>
  </r>
  <r>
    <n v="47574"/>
    <n v="70327"/>
    <x v="138"/>
    <s v="www.pypo.net"/>
    <d v="2007-11-01T00:00:00"/>
    <n v="2007"/>
    <x v="2"/>
    <s v="90.00 USD"/>
    <x v="77"/>
    <n v="63.3"/>
    <s v="ARC Capital Partners"/>
    <d v="2009-07-16T00:00:00"/>
    <n v="2009"/>
    <s v="Merger"/>
    <m/>
    <x v="1"/>
    <m/>
    <s v="Middle Kingdom Alliance Corp."/>
    <s v="Consumer &amp; Retail"/>
    <s v="Retail"/>
    <s v="Consumer Electronics Stores, Telecoms Services"/>
    <m/>
    <s v="China"/>
    <s v="Greater China"/>
    <s v="Yes"/>
    <m/>
    <m/>
    <s v="Allan Liu"/>
    <m/>
    <n v="20"/>
    <n v="1.6666666666666667"/>
    <n v="2009"/>
  </r>
  <r>
    <n v="47574"/>
    <n v="70327"/>
    <x v="138"/>
    <s v="www.pypo.net"/>
    <d v="2007-11-01T00:00:00"/>
    <n v="2007"/>
    <x v="2"/>
    <s v="90.00 USD"/>
    <x v="77"/>
    <n v="63.3"/>
    <s v="ARC Capital Partners"/>
    <d v="2009-12-17T00:00:00"/>
    <n v="2009"/>
    <s v="Private Placement"/>
    <m/>
    <x v="1"/>
    <m/>
    <m/>
    <s v="Consumer &amp; Retail"/>
    <s v="Retail"/>
    <s v="Consumer Electronics Stores, Telecoms Services"/>
    <m/>
    <s v="China"/>
    <s v="Greater China"/>
    <s v="Yes"/>
    <m/>
    <m/>
    <s v="Allan Liu"/>
    <m/>
    <n v="25"/>
    <n v="2.0833333333333335"/>
    <n v="2009"/>
  </r>
  <r>
    <n v="47574"/>
    <n v="70327"/>
    <x v="138"/>
    <s v="www.pypo.net"/>
    <d v="2007-11-01T00:00:00"/>
    <n v="2007"/>
    <x v="2"/>
    <s v="90.00 USD"/>
    <x v="77"/>
    <n v="63.3"/>
    <s v="ARC Capital Partners"/>
    <d v="2011-05-31T00:00:00"/>
    <n v="2011"/>
    <s v="Sale to GP"/>
    <s v="443.00 USD"/>
    <x v="151"/>
    <n v="306.77999999999997"/>
    <s v="Fortress Investment Group"/>
    <s v="Consumer &amp; Retail"/>
    <s v="Retail"/>
    <s v="Consumer Electronics Stores, Telecoms Services"/>
    <m/>
    <s v="China"/>
    <s v="Greater China"/>
    <s v="No"/>
    <m/>
    <m/>
    <s v="Allan Liu"/>
    <m/>
    <n v="42"/>
    <n v="3.5"/>
    <n v="2011"/>
  </r>
  <r>
    <n v="1603"/>
    <n v="29199"/>
    <x v="139"/>
    <s v="www.futaste.com"/>
    <d v="2008-01-21T00:00:00"/>
    <n v="2008"/>
    <x v="1"/>
    <m/>
    <x v="1"/>
    <m/>
    <s v="3i"/>
    <d v="2013-05-29T00:00:00"/>
    <n v="2013"/>
    <s v="Unspecified Exit"/>
    <m/>
    <x v="1"/>
    <m/>
    <m/>
    <s v="Industrials"/>
    <s v="Manufacturing"/>
    <s v="Beverages, Biotechnology, Pharmaceuticals"/>
    <m/>
    <s v="China"/>
    <s v="Greater China"/>
    <s v="No"/>
    <m/>
    <m/>
    <m/>
    <m/>
    <n v="64"/>
    <n v="5.333333333333333"/>
    <n v="2013"/>
  </r>
  <r>
    <n v="8552"/>
    <n v="39716"/>
    <x v="140"/>
    <s v="www.gtv.com.tw"/>
    <d v="2008-12-30T00:00:00"/>
    <n v="2008"/>
    <x v="2"/>
    <s v="100.00 USD"/>
    <x v="51"/>
    <n v="74.73"/>
    <s v="MBK Partners"/>
    <d v="2011-02-14T00:00:00"/>
    <n v="2011"/>
    <s v="Sale to GP"/>
    <m/>
    <x v="1"/>
    <m/>
    <s v="EQT"/>
    <s v="Telecoms &amp; Media"/>
    <s v="Media"/>
    <s v="Television Broadcasting and Programming"/>
    <m/>
    <s v="Taiwan"/>
    <s v="Greater China"/>
    <s v="No"/>
    <m/>
    <m/>
    <m/>
    <m/>
    <n v="26"/>
    <n v="2.1666666666666665"/>
    <n v="2011"/>
  </r>
  <r>
    <n v="22178"/>
    <n v="39716"/>
    <x v="140"/>
    <s v="www.gtv.com.tw"/>
    <d v="2011-02-14T00:00:00"/>
    <n v="2011"/>
    <x v="2"/>
    <m/>
    <x v="1"/>
    <m/>
    <s v="EQT"/>
    <d v="2014-04-29T00:00:00"/>
    <n v="2014"/>
    <s v="Trade Sale"/>
    <m/>
    <x v="1"/>
    <m/>
    <s v="Yung-Tsai Investment Co. Ltd"/>
    <s v="Telecoms &amp; Media"/>
    <s v="Media"/>
    <s v="Television Broadcasting and Programming"/>
    <m/>
    <s v="Taiwan"/>
    <s v="Greater China"/>
    <s v="No"/>
    <m/>
    <m/>
    <s v="Fredrik Åtting"/>
    <m/>
    <n v="38"/>
    <n v="3.1666666666666665"/>
    <n v="2014"/>
  </r>
  <r>
    <n v="1983"/>
    <n v="29903"/>
    <x v="141"/>
    <s v="www.galaxyentertainment.com"/>
    <d v="2007-11-01T00:00:00"/>
    <n v="2007"/>
    <x v="4"/>
    <s v="590.00 EUR"/>
    <x v="106"/>
    <n v="590"/>
    <s v="Permira"/>
    <d v="2011-09-02T00:00:00"/>
    <n v="2011"/>
    <s v="Private Placement"/>
    <s v="4780.00 HKD"/>
    <x v="152"/>
    <n v="449.48"/>
    <m/>
    <s v="Consumer &amp; Retail"/>
    <s v="Entertainment"/>
    <s v="Entertainment, Gambling, Hotels"/>
    <m/>
    <s v="Hong Kong"/>
    <s v="Greater China"/>
    <s v="Yes"/>
    <n v="2.2000000000000002"/>
    <m/>
    <s v="Alex Emery, Henry Chen, Ian Sellars, Maximilian Biagosch"/>
    <m/>
    <n v="46"/>
    <n v="3.8333333333333335"/>
    <n v="2011"/>
  </r>
  <r>
    <n v="1983"/>
    <n v="29903"/>
    <x v="141"/>
    <s v="www.galaxyentertainment.com"/>
    <d v="2007-11-01T00:00:00"/>
    <n v="2007"/>
    <x v="4"/>
    <s v="590.00 EUR"/>
    <x v="106"/>
    <n v="590"/>
    <s v="Permira"/>
    <d v="2012-08-29T00:00:00"/>
    <n v="2012"/>
    <s v="Private Placement"/>
    <s v="5855.00 HKD"/>
    <x v="153"/>
    <n v="589.75"/>
    <m/>
    <s v="Consumer &amp; Retail"/>
    <s v="Entertainment"/>
    <s v="Entertainment, Gambling, Hotels"/>
    <m/>
    <s v="Hong Kong"/>
    <s v="Greater China"/>
    <s v="Yes"/>
    <m/>
    <m/>
    <s v="Alex Emery, Henry Chen, Ian Sellars, Maximilian Biagosch"/>
    <m/>
    <n v="57"/>
    <n v="4.75"/>
    <n v="2012"/>
  </r>
  <r>
    <n v="1983"/>
    <n v="29903"/>
    <x v="141"/>
    <s v="www.galaxyentertainment.com"/>
    <d v="2007-11-01T00:00:00"/>
    <n v="2007"/>
    <x v="4"/>
    <s v="590.00 EUR"/>
    <x v="106"/>
    <n v="590"/>
    <s v="Permira"/>
    <d v="2012-11-08T00:00:00"/>
    <n v="2012"/>
    <s v="Private Placement"/>
    <s v="6780.00 HKD"/>
    <x v="154"/>
    <n v="688.15"/>
    <m/>
    <s v="Consumer &amp; Retail"/>
    <s v="Entertainment"/>
    <s v="Entertainment, Gambling, Hotels"/>
    <m/>
    <s v="Hong Kong"/>
    <s v="Greater China"/>
    <s v="No"/>
    <n v="2.8"/>
    <m/>
    <s v="Alex Emery, Henry Chen, Ian Sellars, Maximilian Biagosch"/>
    <m/>
    <n v="60"/>
    <n v="5"/>
    <n v="2012"/>
  </r>
  <r>
    <n v="41115"/>
    <n v="141315"/>
    <x v="142"/>
    <m/>
    <d v="2008-06-01T00:00:00"/>
    <n v="2008"/>
    <x v="2"/>
    <s v="260.00 USD"/>
    <x v="107"/>
    <n v="165.1"/>
    <s v="CDH Investments, DB Private Equity, Milestone Capital Management, Trustbridge Partners"/>
    <d v="2009-07-01T00:00:00"/>
    <n v="2009"/>
    <s v="Trade Sale"/>
    <s v="3400.00 USD"/>
    <x v="155"/>
    <n v="2433.04"/>
    <s v="GCL-Poly Energy Holdings"/>
    <s v="Clean Technology"/>
    <s v="Clean Technology"/>
    <s v="Advanced Materials, Materials, Solar Power"/>
    <m/>
    <s v="China"/>
    <s v="Greater China"/>
    <s v="No"/>
    <m/>
    <m/>
    <m/>
    <m/>
    <n v="13"/>
    <n v="1.0833333333333333"/>
    <n v="2009"/>
  </r>
  <r>
    <n v="26571"/>
    <n v="73300"/>
    <x v="143"/>
    <s v="www.gdc-tech.com"/>
    <d v="2011-10-17T00:00:00"/>
    <n v="2011"/>
    <x v="2"/>
    <s v="75.00 USD"/>
    <x v="108"/>
    <n v="54.68"/>
    <s v="Carlyle Group, YF Capital"/>
    <d v="2014-09-18T00:00:00"/>
    <n v="2014"/>
    <s v="Trade Sale"/>
    <s v="64.00 USD"/>
    <x v="156"/>
    <n v="49.52"/>
    <s v="Huayi Brothers"/>
    <s v="Information Technology"/>
    <s v="Software"/>
    <s v="Software"/>
    <m/>
    <s v="Hong Kong"/>
    <s v="Greater China"/>
    <s v="Yes"/>
    <m/>
    <m/>
    <s v="Wayne Tsou"/>
    <m/>
    <n v="35"/>
    <n v="2.9166666666666665"/>
    <n v="2014"/>
  </r>
  <r>
    <n v="3372"/>
    <n v="32058"/>
    <x v="144"/>
    <s v="www.geelyauto.com.hk"/>
    <d v="2009-09-23T00:00:00"/>
    <n v="2009"/>
    <x v="4"/>
    <s v="334.00 USD"/>
    <x v="109"/>
    <n v="229.19"/>
    <s v="Goldman Sachs Merchant Banking Division"/>
    <d v="2012-11-29T00:00:00"/>
    <n v="2012"/>
    <s v="Private Placement"/>
    <s v="263.00 USD"/>
    <x v="157"/>
    <n v="202.85"/>
    <m/>
    <s v="Industrials"/>
    <s v="Transportation"/>
    <s v="Automobile and Parts Manufacturing"/>
    <m/>
    <s v="Hong Kong"/>
    <s v="Greater China"/>
    <s v="Yes"/>
    <m/>
    <m/>
    <m/>
    <m/>
    <n v="38"/>
    <n v="3.1666666666666665"/>
    <n v="2012"/>
  </r>
  <r>
    <n v="37296"/>
    <n v="83705"/>
    <x v="145"/>
    <s v="www.ga-me.com"/>
    <d v="2014-03-16T00:00:00"/>
    <n v="2014"/>
    <x v="0"/>
    <s v="3000.00 USD"/>
    <x v="110"/>
    <n v="2157.3000000000002"/>
    <s v="Baring Private Equity Asia, CDH Investments, Hony Capital"/>
    <d v="2015-10-01T00:00:00"/>
    <n v="2015"/>
    <s v="Trade Sale"/>
    <s v="13100.00 CNY"/>
    <x v="158"/>
    <n v="1827.66"/>
    <s v="Chongqing New Century Cruise Co., Ltd"/>
    <s v="Information Technology"/>
    <s v="Gaming"/>
    <s v="Internet/Web Games"/>
    <m/>
    <s v="China"/>
    <s v="Greater China"/>
    <s v="No"/>
    <m/>
    <m/>
    <m/>
    <m/>
    <n v="19"/>
    <n v="1.5833333333333333"/>
    <n v="2015"/>
  </r>
  <r>
    <n v="45919"/>
    <n v="158979"/>
    <x v="146"/>
    <s v="www.globalmarket.com"/>
    <d v="2008-06-01T00:00:00"/>
    <n v="2008"/>
    <x v="4"/>
    <s v="5.85 USD"/>
    <x v="111"/>
    <n v="3.71"/>
    <s v="Shanghai International Asset Management"/>
    <d v="2012-06-22T00:00:00"/>
    <n v="2012"/>
    <s v="IPO"/>
    <m/>
    <x v="1"/>
    <m/>
    <m/>
    <s v="Information Technology"/>
    <s v="Internet"/>
    <s v="e-Commerce"/>
    <m/>
    <s v="China"/>
    <s v="Greater China"/>
    <s v="No"/>
    <m/>
    <m/>
    <m/>
    <m/>
    <n v="48"/>
    <n v="4"/>
    <n v="2012"/>
  </r>
  <r>
    <n v="25417"/>
    <n v="67483"/>
    <x v="147"/>
    <s v="www.goldenjaguar.com"/>
    <d v="2011-07-26T00:00:00"/>
    <n v="2011"/>
    <x v="2"/>
    <s v="250.00 USD"/>
    <x v="112"/>
    <n v="177.03"/>
    <s v="Apax Partners"/>
    <d v="2015-06-06T00:00:00"/>
    <n v="2015"/>
    <s v="Trade Sale"/>
    <s v="253.40 HKD"/>
    <x v="159"/>
    <n v="28.98"/>
    <s v="Carnival Group International Holdings Limited"/>
    <s v="Consumer &amp; Retail"/>
    <s v="Restaurants"/>
    <s v="Restaurants"/>
    <m/>
    <s v="China"/>
    <s v="Greater China"/>
    <s v="No"/>
    <m/>
    <m/>
    <s v="Alex Pellegrini, Irene Liu, Richard Zhang"/>
    <m/>
    <n v="47"/>
    <n v="3.9166666666666665"/>
    <n v="2015"/>
  </r>
  <r>
    <n v="2174"/>
    <n v="30200"/>
    <x v="148"/>
    <s v="www.gome.com.hk"/>
    <d v="2009-06-22T00:00:00"/>
    <n v="2009"/>
    <x v="4"/>
    <s v="418.00 USD"/>
    <x v="113"/>
    <n v="298.33"/>
    <s v="Bain Capital"/>
    <d v="2014-07-01T00:00:00"/>
    <n v="2014"/>
    <s v="Private Placement"/>
    <s v="130.00 USD"/>
    <x v="6"/>
    <n v="95.56"/>
    <m/>
    <s v="Consumer &amp; Retail"/>
    <s v="Retail"/>
    <s v="Consumer Electronics Stores"/>
    <m/>
    <s v="China"/>
    <s v="Greater China"/>
    <s v="Yes"/>
    <m/>
    <m/>
    <s v="Jonathan Jia Zhu"/>
    <m/>
    <n v="61"/>
    <n v="5.083333333333333"/>
    <n v="2014"/>
  </r>
  <r>
    <n v="2174"/>
    <n v="30200"/>
    <x v="148"/>
    <s v="www.gome.com.hk"/>
    <d v="2009-06-22T00:00:00"/>
    <n v="2009"/>
    <x v="4"/>
    <s v="418.00 USD"/>
    <x v="113"/>
    <n v="298.33"/>
    <s v="Bain Capital"/>
    <d v="2015-01-22T00:00:00"/>
    <n v="2015"/>
    <s v="Private Placement"/>
    <s v="137.00 USD"/>
    <x v="160"/>
    <n v="116.3"/>
    <m/>
    <s v="Consumer &amp; Retail"/>
    <s v="Retail"/>
    <s v="Consumer Electronics Stores"/>
    <m/>
    <s v="China"/>
    <s v="Greater China"/>
    <s v="No"/>
    <m/>
    <m/>
    <s v="Jonathan Jia Zhu"/>
    <m/>
    <n v="67"/>
    <n v="5.583333333333333"/>
    <n v="2015"/>
  </r>
  <r>
    <n v="3114"/>
    <n v="31686"/>
    <x v="149"/>
    <s v="www.goodbaby.com"/>
    <d v="2006-02-06T00:00:00"/>
    <n v="2006"/>
    <x v="2"/>
    <s v="122.50 USD"/>
    <x v="114"/>
    <n v="103.45"/>
    <s v="PAG Asia Capital"/>
    <d v="2010-11-24T00:00:00"/>
    <n v="2010"/>
    <s v="IPO"/>
    <s v="1470.00 HKD"/>
    <x v="161"/>
    <n v="138.04"/>
    <m/>
    <s v="Consumer &amp; Retail"/>
    <s v="Consumer Products"/>
    <s v="Consumer Products, Information Services, Social Networking &amp; Communication Platform"/>
    <m/>
    <s v="China"/>
    <s v="Greater China"/>
    <s v="No"/>
    <n v="6"/>
    <n v="40"/>
    <s v="Christopher &quot;Chris&quot; Gradel"/>
    <m/>
    <n v="57"/>
    <n v="4.75"/>
    <n v="2010"/>
  </r>
  <r>
    <n v="55603"/>
    <n v="201597"/>
    <x v="150"/>
    <m/>
    <d v="2015-09-01T00:00:00"/>
    <n v="2015"/>
    <x v="1"/>
    <m/>
    <x v="1"/>
    <m/>
    <s v="Grand Yangtze Capital"/>
    <d v="2015-10-16T00:00:00"/>
    <n v="2015"/>
    <s v="Sale to GP"/>
    <s v="9.00 CNY"/>
    <x v="162"/>
    <n v="1.24"/>
    <s v="Hengkang Medical Group"/>
    <s v="Healthcare"/>
    <s v="Biotechnology"/>
    <s v="Genetics &amp; Gene Therapy"/>
    <m/>
    <s v="China"/>
    <s v="Greater China"/>
    <s v="Yes"/>
    <m/>
    <m/>
    <m/>
    <m/>
    <n v="1"/>
    <n v="8.3333333333333329E-2"/>
    <n v="2015"/>
  </r>
  <r>
    <n v="24639"/>
    <n v="63853"/>
    <x v="151"/>
    <s v="www.tralinpak.com"/>
    <d v="2006-09-13T00:00:00"/>
    <n v="2006"/>
    <x v="2"/>
    <s v="40.00 USD"/>
    <x v="49"/>
    <n v="31.53"/>
    <s v="Bain Capital"/>
    <d v="2012-04-24T00:00:00"/>
    <n v="2012"/>
    <s v="Private Placement"/>
    <s v="222.80 HKD"/>
    <x v="163"/>
    <n v="21.83"/>
    <m/>
    <s v="Industrials"/>
    <s v="Logistics"/>
    <s v="Packaging"/>
    <m/>
    <s v="China"/>
    <s v="Greater China"/>
    <s v="Yes"/>
    <m/>
    <m/>
    <m/>
    <m/>
    <n v="67"/>
    <n v="5.583333333333333"/>
    <n v="2012"/>
  </r>
  <r>
    <n v="24639"/>
    <n v="63853"/>
    <x v="151"/>
    <s v="www.tralinpak.com"/>
    <d v="2006-09-13T00:00:00"/>
    <n v="2006"/>
    <x v="2"/>
    <s v="40.00 USD"/>
    <x v="49"/>
    <n v="31.53"/>
    <s v="Bain Capital"/>
    <d v="2013-02-20T00:00:00"/>
    <n v="2013"/>
    <s v="Private Placement"/>
    <s v="533.50 HKD"/>
    <x v="164"/>
    <n v="51.4"/>
    <m/>
    <s v="Industrials"/>
    <s v="Logistics"/>
    <s v="Packaging"/>
    <m/>
    <s v="China"/>
    <s v="Greater China"/>
    <s v="Yes"/>
    <m/>
    <m/>
    <m/>
    <m/>
    <n v="77"/>
    <n v="6.416666666666667"/>
    <n v="2013"/>
  </r>
  <r>
    <n v="42159"/>
    <n v="63853"/>
    <x v="151"/>
    <s v="www.tralinpak.com"/>
    <d v="2005-06-06T00:00:00"/>
    <n v="2005"/>
    <x v="2"/>
    <s v="20.00 USD"/>
    <x v="36"/>
    <n v="16.53"/>
    <s v="CDH Investments"/>
    <d v="2010-12-09T00:00:00"/>
    <n v="2010"/>
    <s v="IPO"/>
    <s v="1433.00 HKD"/>
    <x v="165"/>
    <n v="138.94"/>
    <m/>
    <s v="Industrials"/>
    <s v="Logistics"/>
    <s v="Packaging"/>
    <m/>
    <s v="China"/>
    <s v="Greater China"/>
    <s v="Yes"/>
    <m/>
    <m/>
    <m/>
    <m/>
    <n v="66"/>
    <n v="5.5"/>
    <n v="2010"/>
  </r>
  <r>
    <n v="42159"/>
    <n v="63853"/>
    <x v="151"/>
    <s v="www.tralinpak.com"/>
    <d v="2005-06-06T00:00:00"/>
    <n v="2005"/>
    <x v="2"/>
    <s v="20.00 USD"/>
    <x v="36"/>
    <n v="16.53"/>
    <s v="CDH Investments"/>
    <d v="2012-04-27T00:00:00"/>
    <n v="2012"/>
    <s v="Private Placement"/>
    <s v="168.60 HKD"/>
    <x v="166"/>
    <n v="16.52"/>
    <m/>
    <s v="Industrials"/>
    <s v="Logistics"/>
    <s v="Packaging"/>
    <m/>
    <s v="China"/>
    <s v="Greater China"/>
    <s v="Yes"/>
    <m/>
    <m/>
    <m/>
    <m/>
    <n v="82"/>
    <n v="6.833333333333333"/>
    <n v="2012"/>
  </r>
  <r>
    <n v="22814"/>
    <n v="38233"/>
    <x v="152"/>
    <s v="www.greentownchina.com"/>
    <d v="2006-07-13T00:00:00"/>
    <n v="2006"/>
    <x v="4"/>
    <m/>
    <x v="1"/>
    <m/>
    <s v="Warburg Pincus"/>
    <d v="2009-08-09T00:00:00"/>
    <n v="2009"/>
    <s v="Private Placement"/>
    <s v="56.78 HKD"/>
    <x v="167"/>
    <n v="5.14"/>
    <m/>
    <s v="Real Estate"/>
    <s v="Property"/>
    <s v="Property"/>
    <m/>
    <s v="China"/>
    <s v="Greater China"/>
    <s v="Yes"/>
    <m/>
    <m/>
    <m/>
    <m/>
    <n v="37"/>
    <n v="3.0833333333333335"/>
    <n v="2009"/>
  </r>
  <r>
    <n v="22814"/>
    <n v="38233"/>
    <x v="152"/>
    <s v="www.greentownchina.com"/>
    <d v="2006-07-13T00:00:00"/>
    <n v="2006"/>
    <x v="4"/>
    <m/>
    <x v="1"/>
    <m/>
    <s v="Warburg Pincus"/>
    <d v="2012-11-08T00:00:00"/>
    <n v="2012"/>
    <s v="Private Placement"/>
    <s v="54.00 USD"/>
    <x v="120"/>
    <n v="42.49"/>
    <m/>
    <s v="Real Estate"/>
    <s v="Property"/>
    <s v="Property"/>
    <m/>
    <s v="China"/>
    <s v="Greater China"/>
    <s v="No"/>
    <m/>
    <m/>
    <m/>
    <m/>
    <n v="76"/>
    <n v="6.333333333333333"/>
    <n v="2012"/>
  </r>
  <r>
    <n v="8606"/>
    <n v="39792"/>
    <x v="153"/>
    <m/>
    <d v="2009-12-01T00:00:00"/>
    <n v="2009"/>
    <x v="2"/>
    <s v="180.00 USD"/>
    <x v="115"/>
    <n v="120.11"/>
    <s v="MBK Partners"/>
    <d v="2014-12-24T00:00:00"/>
    <n v="2014"/>
    <s v="Trade Sale"/>
    <m/>
    <x v="1"/>
    <m/>
    <s v="Beijing Enterprises Group Company"/>
    <s v="Energy &amp; Utilities"/>
    <s v="Utilities"/>
    <s v="Waste Management, Water and Sewer Utilities"/>
    <m/>
    <s v="China"/>
    <s v="Greater China"/>
    <s v="No"/>
    <m/>
    <m/>
    <m/>
    <m/>
    <n v="60"/>
    <n v="5"/>
    <n v="2014"/>
  </r>
  <r>
    <n v="4880"/>
    <n v="34317"/>
    <x v="154"/>
    <s v="www.gsygroup.com"/>
    <d v="2008-05-23T00:00:00"/>
    <n v="2008"/>
    <x v="2"/>
    <s v="73.00 USD"/>
    <x v="116"/>
    <n v="46.36"/>
    <s v="CITIC Capital"/>
    <d v="2012-01-30T00:00:00"/>
    <n v="2012"/>
    <s v="Trade Sale"/>
    <m/>
    <x v="1"/>
    <m/>
    <s v="Shanghai Maling Aquarius"/>
    <s v="Food &amp; Agriculture"/>
    <s v="Food"/>
    <s v="Food"/>
    <m/>
    <s v="China"/>
    <s v="Greater China"/>
    <s v="No"/>
    <m/>
    <m/>
    <m/>
    <m/>
    <n v="44"/>
    <n v="3.6666666666666665"/>
    <n v="2012"/>
  </r>
  <r>
    <n v="44859"/>
    <n v="155221"/>
    <x v="155"/>
    <s v="www.gdguangle.cn"/>
    <d v="2007-05-16T00:00:00"/>
    <n v="2007"/>
    <x v="1"/>
    <s v="23.10 CNY"/>
    <x v="117"/>
    <n v="2.2400000000000002"/>
    <s v="JD Capital"/>
    <d v="2010-12-01T00:00:00"/>
    <n v="2010"/>
    <s v="Private Placement"/>
    <s v="40.00 CNY"/>
    <x v="168"/>
    <n v="4.5199999999999996"/>
    <m/>
    <s v="Industrials"/>
    <s v="Manufacturing"/>
    <s v="Manufacturing"/>
    <m/>
    <s v="China"/>
    <s v="Greater China"/>
    <s v="No"/>
    <m/>
    <m/>
    <m/>
    <m/>
    <n v="43"/>
    <n v="3.5833333333333335"/>
    <n v="2010"/>
  </r>
  <r>
    <n v="44769"/>
    <n v="154959"/>
    <x v="156"/>
    <s v="www.haid.cn"/>
    <d v="2006-10-25T00:00:00"/>
    <n v="2006"/>
    <x v="1"/>
    <s v="96.00 CNY"/>
    <x v="118"/>
    <n v="9.57"/>
    <s v="CDH Investments"/>
    <d v="2009-11-27T00:00:00"/>
    <n v="2009"/>
    <s v="IPO"/>
    <s v="1568.00 CNY"/>
    <x v="169"/>
    <n v="153.22999999999999"/>
    <m/>
    <s v="Food &amp; Agriculture"/>
    <s v="Agriculture"/>
    <s v="Agriculture Technologies, Chemicals, Farm Support Services"/>
    <m/>
    <s v="China"/>
    <s v="Greater China"/>
    <s v="Yes"/>
    <m/>
    <m/>
    <m/>
    <m/>
    <n v="37"/>
    <n v="3.0833333333333335"/>
    <n v="2009"/>
  </r>
  <r>
    <n v="44769"/>
    <n v="154959"/>
    <x v="156"/>
    <s v="www.haid.cn"/>
    <d v="2006-10-25T00:00:00"/>
    <n v="2006"/>
    <x v="1"/>
    <s v="96.00 CNY"/>
    <x v="118"/>
    <n v="9.57"/>
    <s v="CDH Investments"/>
    <d v="2013-05-06T00:00:00"/>
    <n v="2013"/>
    <s v="Private Placement"/>
    <m/>
    <x v="1"/>
    <m/>
    <m/>
    <s v="Food &amp; Agriculture"/>
    <s v="Agriculture"/>
    <s v="Agriculture Technologies, Chemicals, Farm Support Services"/>
    <m/>
    <s v="China"/>
    <s v="Greater China"/>
    <s v="Yes"/>
    <m/>
    <m/>
    <m/>
    <m/>
    <n v="79"/>
    <n v="6.583333333333333"/>
    <n v="2013"/>
  </r>
  <r>
    <n v="44769"/>
    <n v="154959"/>
    <x v="156"/>
    <s v="www.haid.cn"/>
    <d v="2006-10-25T00:00:00"/>
    <n v="2006"/>
    <x v="1"/>
    <s v="96.00 CNY"/>
    <x v="118"/>
    <n v="9.57"/>
    <s v="CDH Investments"/>
    <d v="2014-01-24T00:00:00"/>
    <n v="2014"/>
    <s v="Private Placement"/>
    <m/>
    <x v="1"/>
    <m/>
    <m/>
    <s v="Food &amp; Agriculture"/>
    <s v="Agriculture"/>
    <s v="Agriculture Technologies, Chemicals, Farm Support Services"/>
    <m/>
    <s v="China"/>
    <s v="Greater China"/>
    <s v="Yes"/>
    <m/>
    <m/>
    <m/>
    <m/>
    <n v="87"/>
    <n v="7.25"/>
    <n v="2014"/>
  </r>
  <r>
    <n v="36639"/>
    <n v="125107"/>
    <x v="157"/>
    <s v="www.hdbp.com"/>
    <d v="2010-09-28T00:00:00"/>
    <n v="2010"/>
    <x v="1"/>
    <s v="50.00 CNY"/>
    <x v="119"/>
    <n v="5.75"/>
    <s v="China Science &amp; Merchants Capital Management, Zhejiang Silicon Paradise Asset Management Group"/>
    <d v="2012-06-12T00:00:00"/>
    <n v="2012"/>
    <s v="IPO"/>
    <s v="792.00 CNY"/>
    <x v="170"/>
    <n v="99.43"/>
    <m/>
    <s v="Industrials"/>
    <s v="Industrial"/>
    <s v="Construction, Engineering"/>
    <m/>
    <s v="China"/>
    <s v="Greater China"/>
    <s v="Yes"/>
    <m/>
    <m/>
    <m/>
    <m/>
    <n v="21"/>
    <n v="1.75"/>
    <n v="2012"/>
  </r>
  <r>
    <n v="46683"/>
    <n v="161869"/>
    <x v="158"/>
    <s v="www.maydospaint.net"/>
    <d v="2012-06-01T00:00:00"/>
    <n v="2012"/>
    <x v="1"/>
    <m/>
    <x v="1"/>
    <m/>
    <s v="JD Capital"/>
    <d v="2014-11-27T00:00:00"/>
    <n v="2014"/>
    <s v="IPO"/>
    <m/>
    <x v="1"/>
    <m/>
    <m/>
    <s v="Materials"/>
    <s v="Chemicals"/>
    <s v="Adhesives &amp; Sealants, Construction"/>
    <m/>
    <s v="China"/>
    <s v="Greater China"/>
    <s v="Yes"/>
    <m/>
    <m/>
    <m/>
    <m/>
    <n v="29"/>
    <n v="2.4166666666666665"/>
    <n v="2014"/>
  </r>
  <r>
    <n v="47880"/>
    <n v="166756"/>
    <x v="159"/>
    <s v="www.qtone.cn"/>
    <d v="2011-03-01T00:00:00"/>
    <n v="2011"/>
    <x v="1"/>
    <s v="50.00 CNY"/>
    <x v="120"/>
    <n v="5.55"/>
    <s v="BOC Yuecai Private Equity"/>
    <d v="2014-01-21T00:00:00"/>
    <n v="2014"/>
    <s v="IPO"/>
    <s v="494.00 CNY"/>
    <x v="171"/>
    <n v="59.28"/>
    <m/>
    <s v="Information Technology"/>
    <s v="Software"/>
    <s v="Education &amp; Training Software, Information Services"/>
    <m/>
    <s v="China"/>
    <s v="Greater China"/>
    <s v="Yes"/>
    <m/>
    <m/>
    <m/>
    <m/>
    <n v="34"/>
    <n v="2.8333333333333335"/>
    <n v="2014"/>
  </r>
  <r>
    <n v="36827"/>
    <n v="125668"/>
    <x v="160"/>
    <s v="www.yantangmilk.com"/>
    <d v="2010-12-07T00:00:00"/>
    <n v="2010"/>
    <x v="1"/>
    <m/>
    <x v="1"/>
    <m/>
    <s v="China Science &amp; Merchants Capital Management, Guangdong Zhanjiang Reclamation Group, Guangdong Zhongyuan Qinggong, Guangzhou Long-term Investment Asset Management"/>
    <d v="2014-12-05T00:00:00"/>
    <n v="2014"/>
    <s v="IPO"/>
    <s v="398.60 CNY"/>
    <x v="172"/>
    <n v="52.23"/>
    <m/>
    <s v="Food &amp; Agriculture"/>
    <s v="Food"/>
    <s v="Dairy Products"/>
    <m/>
    <s v="China"/>
    <s v="Greater China"/>
    <s v="Yes"/>
    <m/>
    <m/>
    <m/>
    <m/>
    <n v="48"/>
    <n v="4"/>
    <n v="2014"/>
  </r>
  <r>
    <n v="46458"/>
    <n v="161049"/>
    <x v="161"/>
    <s v="www.fenglingroup.com"/>
    <d v="2008-09-01T00:00:00"/>
    <n v="2008"/>
    <x v="1"/>
    <s v="150.00 CNY"/>
    <x v="121"/>
    <n v="15.53"/>
    <s v="Goldstone Investment"/>
    <d v="2011-09-29T00:00:00"/>
    <n v="2011"/>
    <s v="IPO"/>
    <s v="820.00 CNY"/>
    <x v="173"/>
    <n v="93.71"/>
    <m/>
    <s v="Materials"/>
    <s v="Timber"/>
    <s v="Furniture Manufacturing, Timber"/>
    <m/>
    <s v="China"/>
    <s v="Greater China"/>
    <s v="Yes"/>
    <m/>
    <m/>
    <m/>
    <m/>
    <n v="36"/>
    <n v="3"/>
    <n v="2011"/>
  </r>
  <r>
    <n v="46458"/>
    <n v="161049"/>
    <x v="161"/>
    <s v="www.fenglingroup.com"/>
    <d v="2008-09-01T00:00:00"/>
    <n v="2008"/>
    <x v="1"/>
    <s v="150.00 CNY"/>
    <x v="121"/>
    <n v="15.53"/>
    <s v="Goldstone Investment"/>
    <d v="2012-11-13T00:00:00"/>
    <n v="2012"/>
    <s v="Private Placement"/>
    <m/>
    <x v="1"/>
    <m/>
    <m/>
    <s v="Materials"/>
    <s v="Timber"/>
    <s v="Furniture Manufacturing, Timber"/>
    <m/>
    <s v="China"/>
    <s v="Greater China"/>
    <s v="Yes"/>
    <m/>
    <m/>
    <m/>
    <m/>
    <n v="50"/>
    <n v="4.166666666666667"/>
    <n v="2012"/>
  </r>
  <r>
    <n v="46458"/>
    <n v="161049"/>
    <x v="161"/>
    <s v="www.fenglingroup.com"/>
    <d v="2008-09-01T00:00:00"/>
    <n v="2008"/>
    <x v="1"/>
    <s v="150.00 CNY"/>
    <x v="121"/>
    <n v="15.53"/>
    <s v="Goldstone Investment"/>
    <d v="2012-11-20T00:00:00"/>
    <n v="2012"/>
    <s v="Private Placement"/>
    <s v="50.00 CNY"/>
    <x v="174"/>
    <n v="6.25"/>
    <m/>
    <s v="Materials"/>
    <s v="Timber"/>
    <s v="Furniture Manufacturing, Timber"/>
    <m/>
    <s v="China"/>
    <s v="Greater China"/>
    <s v="Yes"/>
    <m/>
    <m/>
    <m/>
    <m/>
    <n v="50"/>
    <n v="4.166666666666667"/>
    <n v="2012"/>
  </r>
  <r>
    <n v="46519"/>
    <n v="161230"/>
    <x v="162"/>
    <s v="www.gxncbh.com"/>
    <d v="2007-06-01T00:00:00"/>
    <n v="2007"/>
    <x v="1"/>
    <s v="34.13 CNY"/>
    <x v="122"/>
    <n v="3.32"/>
    <s v="Cowin Capital"/>
    <d v="2015-02-05T00:00:00"/>
    <n v="2015"/>
    <s v="Trade Sale"/>
    <s v="91.00 CNY"/>
    <x v="175"/>
    <n v="13"/>
    <s v="Better Life Commercial Chain Store"/>
    <s v="Consumer &amp; Retail"/>
    <s v="Retail"/>
    <s v="Supermarkets &amp; Grocery Stores"/>
    <m/>
    <s v="China"/>
    <s v="Greater China"/>
    <s v="No"/>
    <m/>
    <m/>
    <m/>
    <m/>
    <n v="92"/>
    <n v="7.666666666666667"/>
    <n v="2015"/>
  </r>
  <r>
    <n v="53675"/>
    <n v="189815"/>
    <x v="163"/>
    <s v="www.gxlcwater.com"/>
    <d v="2012-03-13T00:00:00"/>
    <n v="2012"/>
    <x v="1"/>
    <s v="80.40 CNY"/>
    <x v="123"/>
    <n v="9.67"/>
    <s v="Carlyle Group, Fosun International"/>
    <d v="2015-06-12T00:00:00"/>
    <n v="2015"/>
    <s v="IPO"/>
    <m/>
    <x v="1"/>
    <m/>
    <m/>
    <s v="Clean Technology"/>
    <s v="Environmental Services"/>
    <s v="Environmental Services, Water Purification and Recycling"/>
    <m/>
    <s v="China"/>
    <s v="Greater China"/>
    <s v="Yes"/>
    <m/>
    <m/>
    <m/>
    <m/>
    <n v="39"/>
    <n v="3.25"/>
    <n v="2015"/>
  </r>
  <r>
    <n v="45292"/>
    <n v="156578"/>
    <x v="164"/>
    <s v="www.devotiongroup.com"/>
    <d v="2010-01-05T00:00:00"/>
    <n v="2010"/>
    <x v="1"/>
    <s v="60.00 CNY"/>
    <x v="124"/>
    <n v="6.22"/>
    <s v="Green Pine Capital Partners"/>
    <d v="2012-07-10T00:00:00"/>
    <n v="2012"/>
    <s v="IPO"/>
    <s v="486.60 CNY"/>
    <x v="176"/>
    <n v="62.86"/>
    <m/>
    <s v="Clean Technology"/>
    <s v="Clean Technology"/>
    <s v="Biofuels"/>
    <m/>
    <s v="China"/>
    <s v="Greater China"/>
    <s v="Yes"/>
    <m/>
    <m/>
    <m/>
    <m/>
    <n v="30"/>
    <n v="2.5"/>
    <n v="2012"/>
  </r>
  <r>
    <n v="49938"/>
    <n v="156578"/>
    <x v="164"/>
    <s v="www.devotiongroup.com"/>
    <d v="2010-06-03T00:00:00"/>
    <n v="2010"/>
    <x v="1"/>
    <s v="10.00 CNY"/>
    <x v="125"/>
    <n v="1.18"/>
    <s v="Green Pine Capital Partners"/>
    <d v="2012-07-13T00:00:00"/>
    <n v="2012"/>
    <s v="IPO"/>
    <s v="486.60 CNY"/>
    <x v="176"/>
    <n v="62.86"/>
    <m/>
    <s v="Clean Technology"/>
    <s v="Clean Technology"/>
    <s v="Biofuels"/>
    <m/>
    <s v="China"/>
    <s v="Greater China"/>
    <s v="Yes"/>
    <m/>
    <m/>
    <m/>
    <m/>
    <n v="25"/>
    <n v="2.0833333333333335"/>
    <n v="2012"/>
  </r>
  <r>
    <n v="43294"/>
    <n v="149280"/>
    <x v="165"/>
    <s v="www.tinci.com"/>
    <d v="2010-09-08T00:00:00"/>
    <n v="2010"/>
    <x v="1"/>
    <s v="43.18 CNY"/>
    <x v="126"/>
    <n v="4.97"/>
    <s v="Guosen Securities (HK) Asset Management"/>
    <d v="2014-01-23T00:00:00"/>
    <n v="2014"/>
    <s v="IPO"/>
    <s v="411.30 CNY"/>
    <x v="177"/>
    <n v="49.36"/>
    <m/>
    <s v="Materials"/>
    <s v="Chemicals"/>
    <s v="Chemicals"/>
    <m/>
    <s v="China"/>
    <s v="Greater China"/>
    <s v="Yes"/>
    <m/>
    <m/>
    <m/>
    <m/>
    <n v="40"/>
    <n v="3.3333333333333335"/>
    <n v="2014"/>
  </r>
  <r>
    <n v="43294"/>
    <n v="149280"/>
    <x v="165"/>
    <s v="www.tinci.com"/>
    <d v="2010-09-08T00:00:00"/>
    <n v="2010"/>
    <x v="1"/>
    <s v="43.18 CNY"/>
    <x v="126"/>
    <n v="4.97"/>
    <s v="Guosen Securities (HK) Asset Management"/>
    <d v="2016-12-21T00:00:00"/>
    <n v="2016"/>
    <s v="Private Placement"/>
    <s v="725.00 CNY"/>
    <x v="178"/>
    <n v="99.89"/>
    <m/>
    <s v="Materials"/>
    <s v="Chemicals"/>
    <s v="Chemicals"/>
    <m/>
    <s v="China"/>
    <s v="Greater China"/>
    <s v="Yes"/>
    <m/>
    <m/>
    <m/>
    <m/>
    <n v="75"/>
    <n v="6.25"/>
    <n v="2016"/>
  </r>
  <r>
    <n v="44503"/>
    <n v="150052"/>
    <x v="166"/>
    <s v="www.guanglu.com.cn"/>
    <d v="2006-09-22T00:00:00"/>
    <n v="2006"/>
    <x v="1"/>
    <s v="6.00 CNY"/>
    <x v="127"/>
    <n v="0.6"/>
    <s v="China Merchants Technology Holdings"/>
    <d v="2007-10-12T00:00:00"/>
    <n v="2007"/>
    <s v="IPO"/>
    <m/>
    <x v="1"/>
    <m/>
    <m/>
    <s v="Healthcare"/>
    <s v="Healthcare"/>
    <s v="Consumer Products, Medical Devices"/>
    <m/>
    <s v="China"/>
    <s v="Greater China"/>
    <s v="Yes"/>
    <m/>
    <m/>
    <m/>
    <m/>
    <n v="13"/>
    <n v="1.0833333333333333"/>
    <n v="2007"/>
  </r>
  <r>
    <n v="43439"/>
    <n v="149965"/>
    <x v="167"/>
    <s v="www.hrcp.cn"/>
    <d v="2012-12-01T00:00:00"/>
    <n v="2012"/>
    <x v="1"/>
    <s v="314.50 CNY"/>
    <x v="128"/>
    <n v="38.549999999999997"/>
    <s v="BOCI Private Equity, Golden Future, GP Capital, Ningbo Borun Venture Capital"/>
    <d v="2014-07-18T00:00:00"/>
    <n v="2014"/>
    <s v="Trade Sale"/>
    <s v="442.00 CNY"/>
    <x v="179"/>
    <n v="52.66"/>
    <s v="Taiya Shoes Co., Ltd"/>
    <s v="Telecoms &amp; Media"/>
    <s v="Media"/>
    <s v="Television Broadcasting and Programming"/>
    <m/>
    <s v="China"/>
    <s v="Greater China"/>
    <s v="No"/>
    <m/>
    <m/>
    <m/>
    <m/>
    <n v="19"/>
    <n v="1.5833333333333333"/>
    <n v="2014"/>
  </r>
  <r>
    <n v="39477"/>
    <n v="134738"/>
    <x v="168"/>
    <s v="www.haichanggroup.cn"/>
    <d v="2009-12-01T00:00:00"/>
    <n v="2009"/>
    <x v="1"/>
    <s v="87.90 USD"/>
    <x v="129"/>
    <n v="58.66"/>
    <s v="ORIX Corporation"/>
    <d v="2012-05-01T00:00:00"/>
    <n v="2012"/>
    <s v="Sale to GP"/>
    <s v="80.50 USD"/>
    <x v="180"/>
    <n v="62.34"/>
    <s v="Hony Capital"/>
    <s v="Consumer &amp; Retail"/>
    <s v="Leisure"/>
    <s v="Amusement Parks &amp; Arcades"/>
    <m/>
    <s v="China"/>
    <s v="Greater China"/>
    <s v="Yes"/>
    <m/>
    <m/>
    <m/>
    <m/>
    <n v="29"/>
    <n v="2.4166666666666665"/>
    <n v="2012"/>
  </r>
  <r>
    <n v="39477"/>
    <n v="134738"/>
    <x v="168"/>
    <s v="www.haichanggroup.cn"/>
    <d v="2009-12-01T00:00:00"/>
    <n v="2009"/>
    <x v="1"/>
    <s v="87.90 USD"/>
    <x v="129"/>
    <n v="58.66"/>
    <s v="ORIX Corporation"/>
    <d v="2014-03-10T00:00:00"/>
    <n v="2014"/>
    <s v="IPO"/>
    <s v="2450.00 HKD"/>
    <x v="181"/>
    <n v="226.82"/>
    <m/>
    <s v="Consumer &amp; Retail"/>
    <s v="Leisure"/>
    <s v="Amusement Parks &amp; Arcades"/>
    <m/>
    <s v="China"/>
    <s v="Greater China"/>
    <s v="Yes"/>
    <m/>
    <m/>
    <m/>
    <m/>
    <n v="51"/>
    <n v="4.25"/>
    <n v="2014"/>
  </r>
  <r>
    <n v="25524"/>
    <n v="67948"/>
    <x v="169"/>
    <s v="www.haier-elec.com.hk"/>
    <d v="2011-08-02T00:00:00"/>
    <n v="2011"/>
    <x v="4"/>
    <s v="194.00 USD"/>
    <x v="130"/>
    <n v="136.58000000000001"/>
    <s v="Carlyle Group"/>
    <d v="2014-01-20T00:00:00"/>
    <n v="2014"/>
    <s v="Private Placement"/>
    <s v="2208.70 HKD"/>
    <x v="182"/>
    <n v="208.37"/>
    <m/>
    <s v="Industrials"/>
    <s v="Manufacturing"/>
    <s v="Household Appliance Manufacture"/>
    <m/>
    <s v="Hong Kong"/>
    <s v="Greater China"/>
    <s v="Yes"/>
    <m/>
    <m/>
    <s v="Janine Feng, Yi Yang"/>
    <m/>
    <n v="29"/>
    <n v="2.4166666666666665"/>
    <n v="2014"/>
  </r>
  <r>
    <n v="25524"/>
    <n v="67948"/>
    <x v="169"/>
    <s v="www.haier-elec.com.hk"/>
    <d v="2011-08-02T00:00:00"/>
    <n v="2011"/>
    <x v="4"/>
    <s v="194.00 USD"/>
    <x v="130"/>
    <n v="136.58000000000001"/>
    <s v="Carlyle Group"/>
    <d v="2015-04-16T00:00:00"/>
    <n v="2015"/>
    <s v="Private Placement"/>
    <s v="3290.00 HKD"/>
    <x v="183"/>
    <n v="396.32"/>
    <m/>
    <s v="Industrials"/>
    <s v="Manufacturing"/>
    <s v="Household Appliance Manufacture"/>
    <m/>
    <s v="Hong Kong"/>
    <s v="Greater China"/>
    <s v="No"/>
    <m/>
    <m/>
    <s v="Janine Feng, Yi Yang"/>
    <m/>
    <n v="44"/>
    <n v="3.6666666666666665"/>
    <n v="2015"/>
  </r>
  <r>
    <n v="42844"/>
    <n v="147534"/>
    <x v="170"/>
    <s v="www.cn-hydraulic.com"/>
    <d v="2008-06-01T00:00:00"/>
    <n v="2008"/>
    <x v="1"/>
    <s v="98.00 CNY"/>
    <x v="131"/>
    <n v="9.07"/>
    <s v="Principle Capital"/>
    <d v="2012-06-01T00:00:00"/>
    <n v="2012"/>
    <s v="Unspecified Exit"/>
    <s v="115.50 CNY"/>
    <x v="184"/>
    <n v="14.5"/>
    <m/>
    <s v="Industrials"/>
    <s v="Manufacturing"/>
    <s v="Manufacturing"/>
    <m/>
    <s v="China"/>
    <s v="Greater China"/>
    <s v="No"/>
    <m/>
    <m/>
    <m/>
    <m/>
    <n v="48"/>
    <n v="4"/>
    <n v="2012"/>
  </r>
  <r>
    <n v="39872"/>
    <n v="136522"/>
    <x v="171"/>
    <s v="www.haikui.com.cn"/>
    <d v="2007-09-01T00:00:00"/>
    <n v="2007"/>
    <x v="1"/>
    <s v="11.00 USD"/>
    <x v="37"/>
    <n v="7.74"/>
    <s v="CMIA Capital Partners, Zana Capital"/>
    <d v="2012-05-11T00:00:00"/>
    <n v="2012"/>
    <s v="IPO"/>
    <s v="3.20 EUR"/>
    <x v="185"/>
    <n v="3.2"/>
    <m/>
    <s v="Food &amp; Agriculture"/>
    <s v="Food"/>
    <s v="Fishing &amp; Seafood"/>
    <m/>
    <s v="China"/>
    <s v="Greater China"/>
    <s v="Yes"/>
    <m/>
    <m/>
    <s v="Hock Eng Chan"/>
    <s v="Hock Eng Chan"/>
    <n v="56"/>
    <n v="4.666666666666667"/>
    <n v="2012"/>
  </r>
  <r>
    <n v="50646"/>
    <n v="177662"/>
    <x v="172"/>
    <s v="www.hirub.cn"/>
    <d v="2009-07-01T00:00:00"/>
    <n v="2009"/>
    <x v="1"/>
    <s v="60.00 CNY"/>
    <x v="132"/>
    <n v="6.27"/>
    <s v="Grand Yangtze Capital"/>
    <d v="2011-01-05T00:00:00"/>
    <n v="2011"/>
    <s v="IPO"/>
    <s v="4708.00 CNY"/>
    <x v="186"/>
    <n v="546.70000000000005"/>
    <m/>
    <s v="Materials"/>
    <s v="Materials"/>
    <s v="Rubber &amp; Plastics"/>
    <m/>
    <s v="China"/>
    <s v="Greater China"/>
    <s v="Yes"/>
    <m/>
    <m/>
    <m/>
    <m/>
    <n v="18"/>
    <n v="1.5"/>
    <n v="2011"/>
  </r>
  <r>
    <n v="28682"/>
    <n v="76829"/>
    <x v="173"/>
    <s v="www.htsec.com"/>
    <d v="2012-04-16T00:00:00"/>
    <n v="2012"/>
    <x v="4"/>
    <s v="2327.37 HKD"/>
    <x v="133"/>
    <n v="228.02"/>
    <s v="PAG Asia Capital"/>
    <d v="2013-02-07T00:00:00"/>
    <n v="2013"/>
    <s v="Private Placement"/>
    <s v="1160.00 HKD"/>
    <x v="187"/>
    <n v="111.76"/>
    <m/>
    <s v="Business Services"/>
    <s v="Financial Services"/>
    <s v="Investment Banking, Securities Brokers"/>
    <m/>
    <s v="China"/>
    <s v="Greater China"/>
    <s v="Yes"/>
    <m/>
    <m/>
    <m/>
    <m/>
    <n v="10"/>
    <n v="0.83333333333333337"/>
    <n v="2013"/>
  </r>
  <r>
    <n v="28682"/>
    <n v="76829"/>
    <x v="173"/>
    <s v="www.htsec.com"/>
    <d v="2012-04-16T00:00:00"/>
    <n v="2012"/>
    <x v="4"/>
    <s v="2327.37 HKD"/>
    <x v="133"/>
    <n v="228.02"/>
    <s v="PAG Asia Capital"/>
    <d v="2014-07-29T00:00:00"/>
    <n v="2014"/>
    <s v="Private Placement"/>
    <s v="1700.00 HKD"/>
    <x v="188"/>
    <n v="163.76"/>
    <m/>
    <s v="Business Services"/>
    <s v="Financial Services"/>
    <s v="Investment Banking, Securities Brokers"/>
    <m/>
    <s v="China"/>
    <s v="Greater China"/>
    <s v="No"/>
    <m/>
    <m/>
    <m/>
    <m/>
    <n v="27"/>
    <n v="2.25"/>
    <n v="2014"/>
  </r>
  <r>
    <n v="39426"/>
    <n v="134435"/>
    <x v="174"/>
    <s v="www.hand-china.com"/>
    <d v="2007-06-01T00:00:00"/>
    <n v="2007"/>
    <x v="1"/>
    <s v="3.00 USD"/>
    <x v="134"/>
    <n v="2.2200000000000002"/>
    <s v="OWW Capital Partners"/>
    <d v="2011-02-01T00:00:00"/>
    <n v="2011"/>
    <s v="IPO"/>
    <m/>
    <x v="1"/>
    <m/>
    <m/>
    <s v="Business Services"/>
    <s v="Business Services"/>
    <s v="Consulting Services"/>
    <m/>
    <s v="China"/>
    <s v="Greater China"/>
    <s v="Yes"/>
    <m/>
    <m/>
    <m/>
    <m/>
    <n v="44"/>
    <n v="3.6666666666666665"/>
    <n v="2011"/>
  </r>
  <r>
    <n v="39426"/>
    <n v="134435"/>
    <x v="174"/>
    <s v="www.hand-china.com"/>
    <d v="2007-06-01T00:00:00"/>
    <n v="2007"/>
    <x v="1"/>
    <s v="3.00 USD"/>
    <x v="134"/>
    <n v="2.2200000000000002"/>
    <s v="OWW Capital Partners"/>
    <d v="2013-07-01T00:00:00"/>
    <n v="2013"/>
    <s v="Private Placement"/>
    <s v="28.70 USD"/>
    <x v="163"/>
    <n v="22.38"/>
    <m/>
    <s v="Business Services"/>
    <s v="Business Services"/>
    <s v="Consulting Services"/>
    <m/>
    <s v="China"/>
    <s v="Greater China"/>
    <s v="No"/>
    <n v="9.5"/>
    <m/>
    <m/>
    <m/>
    <n v="73"/>
    <n v="6.083333333333333"/>
    <n v="2013"/>
  </r>
  <r>
    <n v="45139"/>
    <n v="156086"/>
    <x v="175"/>
    <s v="www.hzcables.com"/>
    <d v="2011-04-27T00:00:00"/>
    <n v="2011"/>
    <x v="1"/>
    <s v="80.00 CNY"/>
    <x v="135"/>
    <n v="8.4600000000000009"/>
    <s v="Ping An Caizhi Investment Management"/>
    <d v="2015-02-17T00:00:00"/>
    <n v="2015"/>
    <s v="IPO"/>
    <s v="621.50 CNY"/>
    <x v="189"/>
    <n v="88.81"/>
    <m/>
    <s v="Telecoms &amp; Media"/>
    <s v="Telecoms"/>
    <s v="Manufacturing, Telecoms Equipment"/>
    <m/>
    <s v="China"/>
    <s v="Greater China"/>
    <s v="Yes"/>
    <m/>
    <m/>
    <m/>
    <m/>
    <n v="46"/>
    <n v="3.8333333333333335"/>
    <n v="2015"/>
  </r>
  <r>
    <n v="14854"/>
    <n v="47908"/>
    <x v="176"/>
    <s v="www.hanwha-solarone.com"/>
    <d v="2006-06-01T00:00:00"/>
    <n v="2006"/>
    <x v="1"/>
    <s v="53.00 USD"/>
    <x v="136"/>
    <n v="41.47"/>
    <s v="Citi Venture Capital International, Good Energies Inc., Hony Capital, Legend Capital"/>
    <d v="2010-08-03T00:00:00"/>
    <n v="2010"/>
    <s v="Trade Sale"/>
    <s v="370.00 USD"/>
    <x v="190"/>
    <n v="285.05"/>
    <s v="Hanwha Chemical"/>
    <s v="Clean Technology"/>
    <s v="Clean Technology"/>
    <m/>
    <m/>
    <s v="China"/>
    <s v="Greater China"/>
    <s v="No"/>
    <m/>
    <m/>
    <s v="Linan Zhu, Xihong Deng"/>
    <s v="Xihong Deng"/>
    <n v="50"/>
    <n v="4.166666666666667"/>
    <n v="2010"/>
  </r>
  <r>
    <n v="44833"/>
    <n v="155143"/>
    <x v="177"/>
    <s v="www.cncoslight.com"/>
    <d v="2007-04-01T00:00:00"/>
    <n v="2007"/>
    <x v="1"/>
    <s v="27.89 CNY"/>
    <x v="137"/>
    <n v="2.7"/>
    <s v="JD Capital"/>
    <d v="2010-11-01T00:00:00"/>
    <n v="2010"/>
    <s v="Private Placement"/>
    <s v="37.48 CNY"/>
    <x v="191"/>
    <n v="4.1100000000000003"/>
    <m/>
    <s v="Information Technology"/>
    <s v="Electronics"/>
    <s v="Electronics, Manufacturing, Telecoms Equipment"/>
    <m/>
    <s v="China"/>
    <s v="Greater China"/>
    <s v="No"/>
    <m/>
    <m/>
    <m/>
    <m/>
    <n v="43"/>
    <n v="3.5833333333333335"/>
    <n v="2010"/>
  </r>
  <r>
    <n v="57829"/>
    <n v="216986"/>
    <x v="178"/>
    <s v="www.hemeiyl.com"/>
    <d v="2008-06-01T00:00:00"/>
    <n v="2008"/>
    <x v="1"/>
    <s v="282.00 CNY"/>
    <x v="138"/>
    <n v="26.11"/>
    <s v="CDH Investments"/>
    <d v="2015-07-02T00:00:00"/>
    <n v="2015"/>
    <s v="IPO"/>
    <s v="1590.00 HKD"/>
    <x v="192"/>
    <n v="185.25"/>
    <m/>
    <s v="Healthcare"/>
    <s v="Healthcare"/>
    <s v="Hospitals"/>
    <m/>
    <s v="China"/>
    <s v="Greater China"/>
    <s v="Yes"/>
    <m/>
    <m/>
    <m/>
    <m/>
    <n v="85"/>
    <n v="7.083333333333333"/>
    <n v="2015"/>
  </r>
  <r>
    <n v="57829"/>
    <n v="216986"/>
    <x v="178"/>
    <s v="www.hemeiyl.com"/>
    <d v="2008-06-01T00:00:00"/>
    <n v="2008"/>
    <x v="1"/>
    <s v="282.00 CNY"/>
    <x v="138"/>
    <n v="26.11"/>
    <s v="CDH Investments"/>
    <d v="2016-11-18T00:00:00"/>
    <n v="2016"/>
    <s v="Private Placement"/>
    <s v="514.00 HKD"/>
    <x v="193"/>
    <n v="61.97"/>
    <s v="Taikang Life"/>
    <s v="Healthcare"/>
    <s v="Healthcare"/>
    <s v="Hospitals"/>
    <m/>
    <s v="China"/>
    <s v="Greater China"/>
    <s v="No"/>
    <m/>
    <m/>
    <m/>
    <m/>
    <n v="101"/>
    <n v="8.4166666666666661"/>
    <n v="2016"/>
  </r>
  <r>
    <n v="57830"/>
    <n v="216986"/>
    <x v="178"/>
    <s v="www.hemeiyl.com"/>
    <d v="2010-06-01T00:00:00"/>
    <n v="2010"/>
    <x v="1"/>
    <s v="237.10 CNY"/>
    <x v="139"/>
    <n v="27.95"/>
    <s v="CCB International Asset Management"/>
    <d v="2016-11-18T00:00:00"/>
    <n v="2016"/>
    <s v="Private Placement"/>
    <s v="300.84 HKD"/>
    <x v="194"/>
    <n v="36.270000000000003"/>
    <s v="Taikang Life"/>
    <s v="Healthcare"/>
    <s v="Healthcare"/>
    <s v="Hospitals"/>
    <m/>
    <s v="China"/>
    <s v="Greater China"/>
    <s v="No"/>
    <m/>
    <m/>
    <m/>
    <m/>
    <n v="77"/>
    <n v="6.416666666666667"/>
    <n v="2016"/>
  </r>
  <r>
    <n v="29856"/>
    <n v="75370"/>
    <x v="179"/>
    <s v="www.hcpackaging.co.uk"/>
    <d v="2012-07-26T00:00:00"/>
    <n v="2012"/>
    <x v="2"/>
    <s v="500.00 USD"/>
    <x v="140"/>
    <n v="407.9"/>
    <s v="TPG"/>
    <d v="2015-12-16T00:00:00"/>
    <n v="2015"/>
    <s v="Sale to GP"/>
    <s v="775.00 USD"/>
    <x v="195"/>
    <n v="714.32"/>
    <s v="Baring Private Equity Asia"/>
    <s v="Consumer &amp; Retail"/>
    <s v="Consumer Products"/>
    <s v="Packaging, Perfumes, Cosmetics &amp; Toiletries, Personal Care Products Manufacturing"/>
    <m/>
    <s v="China"/>
    <s v="Greater China"/>
    <s v="No"/>
    <m/>
    <m/>
    <s v="Stephen Peel"/>
    <m/>
    <n v="41"/>
    <n v="3.4166666666666665"/>
    <n v="2015"/>
  </r>
  <r>
    <n v="40967"/>
    <n v="140790"/>
    <x v="180"/>
    <s v="www.hngymt.com"/>
    <d v="2009-12-18T00:00:00"/>
    <n v="2009"/>
    <x v="1"/>
    <s v="93.60 CNY"/>
    <x v="141"/>
    <n v="9.15"/>
    <s v="Ailikesi Investment, Hengrui Venture Capital, Shenzhen Capital Group"/>
    <d v="2011-09-19T00:00:00"/>
    <n v="2011"/>
    <s v="IPO"/>
    <s v="1200.00 CNY"/>
    <x v="196"/>
    <n v="136.94999999999999"/>
    <m/>
    <s v="Industrials"/>
    <s v="Manufacturing"/>
    <s v="Steel &amp; Metal Manufacturing, Steel &amp; Metals"/>
    <m/>
    <s v="China"/>
    <s v="Greater China"/>
    <s v="Yes"/>
    <m/>
    <m/>
    <m/>
    <m/>
    <n v="21"/>
    <n v="1.75"/>
    <n v="2011"/>
  </r>
  <r>
    <n v="47616"/>
    <n v="165633"/>
    <x v="181"/>
    <s v="www.xindaxin.cn"/>
    <d v="2007-11-29T00:00:00"/>
    <n v="2007"/>
    <x v="1"/>
    <s v="20.00 CNY"/>
    <x v="142"/>
    <n v="1.88"/>
    <s v="Cowin Capital"/>
    <d v="2010-06-25T00:00:00"/>
    <n v="2010"/>
    <s v="IPO"/>
    <s v="1519.00 CNY"/>
    <x v="197"/>
    <n v="178.05"/>
    <m/>
    <s v="Materials"/>
    <s v="Materials"/>
    <s v="Materials, Semiconductors"/>
    <m/>
    <s v="China"/>
    <s v="Greater China"/>
    <s v="Yes"/>
    <m/>
    <m/>
    <m/>
    <m/>
    <n v="31"/>
    <n v="2.5833333333333335"/>
    <n v="2010"/>
  </r>
  <r>
    <n v="36670"/>
    <n v="125206"/>
    <x v="182"/>
    <s v="www.zyhx.cc"/>
    <d v="2011-06-24T00:00:00"/>
    <n v="2011"/>
    <x v="1"/>
    <s v="90.00 CNY"/>
    <x v="143"/>
    <n v="9.61"/>
    <s v="Trustbridge Partners"/>
    <d v="2013-07-18T00:00:00"/>
    <n v="2013"/>
    <s v="Trade Sale"/>
    <s v="630.00 CNY"/>
    <x v="198"/>
    <n v="79.33"/>
    <s v="Inner Mongolia Berun Group"/>
    <s v="Materials"/>
    <s v="Chemicals"/>
    <s v="Chemicals"/>
    <m/>
    <s v="China"/>
    <s v="Greater China"/>
    <s v="No"/>
    <m/>
    <m/>
    <m/>
    <m/>
    <n v="25"/>
    <n v="2.0833333333333335"/>
    <n v="2013"/>
  </r>
  <r>
    <n v="40775"/>
    <n v="125206"/>
    <x v="182"/>
    <s v="www.zyhx.cc"/>
    <d v="2008-04-28T00:00:00"/>
    <n v="2008"/>
    <x v="1"/>
    <s v="90.14 CNY"/>
    <x v="144"/>
    <n v="8.1199999999999992"/>
    <s v="Kunlun Fund"/>
    <d v="2008-05-15T00:00:00"/>
    <n v="2008"/>
    <s v="Unspecified Exit"/>
    <s v="90.14 CNY"/>
    <x v="199"/>
    <n v="8.1199999999999992"/>
    <m/>
    <s v="Materials"/>
    <s v="Chemicals"/>
    <s v="Chemicals"/>
    <m/>
    <s v="China"/>
    <s v="Greater China"/>
    <s v="No"/>
    <m/>
    <m/>
    <m/>
    <m/>
    <n v="1"/>
    <n v="8.3333333333333329E-2"/>
    <n v="2008"/>
  </r>
  <r>
    <n v="4504"/>
    <n v="33844"/>
    <x v="183"/>
    <s v="www.hidili.com.cn"/>
    <d v="2006-09-01T00:00:00"/>
    <n v="2006"/>
    <x v="1"/>
    <s v="50.00 USD"/>
    <x v="145"/>
    <n v="39.409999999999997"/>
    <s v="Baring Private Equity Asia"/>
    <d v="2007-09-21T00:00:00"/>
    <n v="2007"/>
    <s v="IPO"/>
    <s v="528.00 USD"/>
    <x v="200"/>
    <n v="371.33"/>
    <m/>
    <s v="Materials"/>
    <s v="Mining"/>
    <s v="Coal &amp; Lignite Mining"/>
    <m/>
    <s v="China"/>
    <s v="Greater China"/>
    <s v="Yes"/>
    <m/>
    <m/>
    <m/>
    <m/>
    <n v="12"/>
    <n v="1"/>
    <n v="2007"/>
  </r>
  <r>
    <n v="4504"/>
    <n v="33844"/>
    <x v="183"/>
    <s v="www.hidili.com.cn"/>
    <d v="2006-09-01T00:00:00"/>
    <n v="2006"/>
    <x v="1"/>
    <s v="50.00 USD"/>
    <x v="145"/>
    <n v="39.409999999999997"/>
    <s v="Baring Private Equity Asia"/>
    <d v="2007-10-01T00:00:00"/>
    <n v="2007"/>
    <s v="Private Placement"/>
    <s v="3150.00 HKD"/>
    <x v="201"/>
    <n v="285.16000000000003"/>
    <m/>
    <s v="Materials"/>
    <s v="Mining"/>
    <s v="Coal &amp; Lignite Mining"/>
    <m/>
    <s v="China"/>
    <s v="Greater China"/>
    <s v="No"/>
    <m/>
    <m/>
    <m/>
    <m/>
    <n v="13"/>
    <n v="1.0833333333333333"/>
    <n v="2007"/>
  </r>
  <r>
    <n v="8844"/>
    <n v="40107"/>
    <x v="184"/>
    <s v="www.hill-assoc.com"/>
    <d v="2005-05-17T00:00:00"/>
    <n v="2005"/>
    <x v="3"/>
    <m/>
    <x v="1"/>
    <m/>
    <s v="Navis Capital Partners"/>
    <d v="2008-02-20T00:00:00"/>
    <n v="2008"/>
    <s v="Trade Sale"/>
    <m/>
    <x v="1"/>
    <m/>
    <s v="Consilio"/>
    <s v="Business Services"/>
    <s v="Business Services"/>
    <s v="Business Services"/>
    <m/>
    <s v="Hong Kong"/>
    <s v="Greater China"/>
    <s v="Yes"/>
    <m/>
    <m/>
    <s v="Nicholas Bloy, Rodney Muse"/>
    <m/>
    <n v="33"/>
    <n v="2.75"/>
    <n v="2008"/>
  </r>
  <r>
    <n v="8844"/>
    <n v="40107"/>
    <x v="184"/>
    <s v="www.hill-assoc.com"/>
    <d v="2005-05-17T00:00:00"/>
    <n v="2005"/>
    <x v="3"/>
    <m/>
    <x v="1"/>
    <m/>
    <s v="Navis Capital Partners"/>
    <d v="2009-11-30T00:00:00"/>
    <n v="2009"/>
    <s v="Trade Sale"/>
    <s v="8.00 USD"/>
    <x v="202"/>
    <n v="5.34"/>
    <s v="G4S Plc"/>
    <s v="Business Services"/>
    <s v="Business Services"/>
    <s v="Business Services"/>
    <m/>
    <s v="Hong Kong"/>
    <s v="Greater China"/>
    <s v="No"/>
    <m/>
    <m/>
    <s v="Nicholas Bloy, Rodney Muse"/>
    <m/>
    <n v="54"/>
    <n v="4.5"/>
    <n v="2009"/>
  </r>
  <r>
    <n v="42796"/>
    <n v="147354"/>
    <x v="185"/>
    <s v="www.hisoar.com"/>
    <d v="2003-12-25T00:00:00"/>
    <n v="2003"/>
    <x v="1"/>
    <s v="27.00 CNY"/>
    <x v="146"/>
    <n v="2.59"/>
    <s v="Principle Capital"/>
    <d v="2008-01-12T00:00:00"/>
    <n v="2008"/>
    <s v="Private Placement"/>
    <m/>
    <x v="1"/>
    <m/>
    <m/>
    <s v="Healthcare"/>
    <s v="Pharmaceuticals"/>
    <s v="Pharmaceuticals"/>
    <m/>
    <s v="China"/>
    <s v="Greater China"/>
    <s v="Yes"/>
    <m/>
    <m/>
    <m/>
    <m/>
    <n v="49"/>
    <n v="4.083333333333333"/>
    <n v="2008"/>
  </r>
  <r>
    <n v="42796"/>
    <n v="147354"/>
    <x v="185"/>
    <s v="www.hisoar.com"/>
    <d v="2003-12-25T00:00:00"/>
    <n v="2003"/>
    <x v="1"/>
    <s v="27.00 CNY"/>
    <x v="146"/>
    <n v="2.59"/>
    <s v="Principle Capital"/>
    <d v="2010-11-09T00:00:00"/>
    <n v="2010"/>
    <s v="Private Placement"/>
    <m/>
    <x v="1"/>
    <m/>
    <m/>
    <s v="Healthcare"/>
    <s v="Pharmaceuticals"/>
    <s v="Pharmaceuticals"/>
    <m/>
    <s v="China"/>
    <s v="Greater China"/>
    <s v="Yes"/>
    <m/>
    <m/>
    <m/>
    <m/>
    <n v="83"/>
    <n v="6.916666666666667"/>
    <n v="2010"/>
  </r>
  <r>
    <n v="42796"/>
    <n v="147354"/>
    <x v="185"/>
    <s v="www.hisoar.com"/>
    <d v="2003-12-25T00:00:00"/>
    <n v="2003"/>
    <x v="1"/>
    <s v="27.00 CNY"/>
    <x v="146"/>
    <n v="2.59"/>
    <s v="Principle Capital"/>
    <d v="2012-06-01T00:00:00"/>
    <n v="2012"/>
    <s v="Private Placement"/>
    <m/>
    <x v="1"/>
    <m/>
    <m/>
    <s v="Healthcare"/>
    <s v="Pharmaceuticals"/>
    <s v="Pharmaceuticals"/>
    <m/>
    <s v="China"/>
    <s v="Greater China"/>
    <s v="No"/>
    <m/>
    <m/>
    <m/>
    <m/>
    <n v="102"/>
    <n v="8.5"/>
    <n v="2012"/>
  </r>
  <r>
    <n v="32955"/>
    <n v="108574"/>
    <x v="186"/>
    <s v="www.hmv.com.hk"/>
    <d v="2013-02-28T00:00:00"/>
    <n v="2013"/>
    <x v="2"/>
    <m/>
    <x v="1"/>
    <m/>
    <s v="AID Partners"/>
    <d v="2016-03-01T00:00:00"/>
    <n v="2016"/>
    <s v="Sale to GP"/>
    <s v="9.00 USD"/>
    <x v="203"/>
    <n v="8.2899999999999991"/>
    <s v="World Innovation Lab"/>
    <s v="Consumer &amp; Retail"/>
    <s v="Retail"/>
    <s v="Music &amp; Entertainment Stores"/>
    <m/>
    <s v="Hong Kong"/>
    <s v="Greater China"/>
    <s v="Yes"/>
    <m/>
    <m/>
    <m/>
    <m/>
    <n v="37"/>
    <n v="3.0833333333333335"/>
    <n v="2016"/>
  </r>
  <r>
    <n v="32955"/>
    <n v="108574"/>
    <x v="186"/>
    <s v="www.hmv.com.hk"/>
    <d v="2013-02-28T00:00:00"/>
    <n v="2013"/>
    <x v="2"/>
    <m/>
    <x v="1"/>
    <m/>
    <s v="AID Partners"/>
    <d v="2016-03-16T00:00:00"/>
    <n v="2016"/>
    <s v="Merger"/>
    <s v="408.10 HKD"/>
    <x v="204"/>
    <n v="46.68"/>
    <s v="China 3D Digital Entertainment"/>
    <s v="Consumer &amp; Retail"/>
    <s v="Retail"/>
    <s v="Music &amp; Entertainment Stores"/>
    <m/>
    <s v="Hong Kong"/>
    <s v="Greater China"/>
    <s v="Yes"/>
    <m/>
    <m/>
    <m/>
    <m/>
    <n v="37"/>
    <n v="3.0833333333333335"/>
    <n v="2016"/>
  </r>
  <r>
    <n v="14962"/>
    <n v="48082"/>
    <x v="187"/>
    <s v="www.hnagroup.com"/>
    <d v="2007-12-13T00:00:00"/>
    <n v="2007"/>
    <x v="2"/>
    <s v="70.00 USD"/>
    <x v="32"/>
    <n v="47.94"/>
    <s v="ARC Capital Partners, PAG Asia Capital"/>
    <d v="2011-04-13T00:00:00"/>
    <n v="2011"/>
    <s v="Trade Sale"/>
    <m/>
    <x v="1"/>
    <m/>
    <m/>
    <s v="Industrials"/>
    <s v="Industrial"/>
    <s v="Airlines and Air Travel"/>
    <m/>
    <s v="China"/>
    <s v="Greater China"/>
    <s v="No"/>
    <m/>
    <m/>
    <m/>
    <m/>
    <n v="40"/>
    <n v="3.3333333333333335"/>
    <n v="2011"/>
  </r>
  <r>
    <n v="28603"/>
    <n v="85571"/>
    <x v="188"/>
    <s v="www.ctihk.com"/>
    <d v="2012-04-11T00:00:00"/>
    <n v="2012"/>
    <x v="0"/>
    <s v="5100.00 HKD"/>
    <x v="147"/>
    <n v="499.67"/>
    <s v="CVC Capital Partners"/>
    <d v="2012-08-01T00:00:00"/>
    <n v="2012"/>
    <s v="Sale to GP"/>
    <s v="69.00 USD"/>
    <x v="205"/>
    <n v="56.16"/>
    <s v="AlpInvest Partners, GIC"/>
    <s v="Telecoms &amp; Media"/>
    <s v="Telecoms"/>
    <s v="Telecoms Services"/>
    <m/>
    <s v="Hong Kong"/>
    <s v="Greater China"/>
    <s v="Yes"/>
    <m/>
    <m/>
    <s v="Roy Kuan"/>
    <m/>
    <n v="4"/>
    <n v="0.33333333333333331"/>
    <n v="2012"/>
  </r>
  <r>
    <n v="28603"/>
    <n v="85571"/>
    <x v="188"/>
    <s v="www.ctihk.com"/>
    <d v="2012-04-11T00:00:00"/>
    <n v="2012"/>
    <x v="0"/>
    <s v="5100.00 HKD"/>
    <x v="147"/>
    <n v="499.67"/>
    <s v="CVC Capital Partners"/>
    <d v="2015-03-05T00:00:00"/>
    <n v="2015"/>
    <s v="IPO"/>
    <s v="5800.00 HKD"/>
    <x v="206"/>
    <n v="702.74"/>
    <m/>
    <s v="Telecoms &amp; Media"/>
    <s v="Telecoms"/>
    <s v="Telecoms Services"/>
    <m/>
    <s v="Hong Kong"/>
    <s v="Greater China"/>
    <s v="Yes"/>
    <m/>
    <m/>
    <s v="Roy Kuan"/>
    <m/>
    <n v="35"/>
    <n v="2.9166666666666665"/>
    <n v="2015"/>
  </r>
  <r>
    <n v="28603"/>
    <n v="85571"/>
    <x v="188"/>
    <s v="www.ctihk.com"/>
    <d v="2012-04-11T00:00:00"/>
    <n v="2012"/>
    <x v="0"/>
    <s v="5100.00 HKD"/>
    <x v="147"/>
    <n v="499.67"/>
    <s v="CVC Capital Partners"/>
    <d v="2015-09-24T00:00:00"/>
    <n v="2015"/>
    <s v="Private Placement"/>
    <s v="679.00 HKD"/>
    <x v="207"/>
    <n v="78.13"/>
    <m/>
    <s v="Telecoms &amp; Media"/>
    <s v="Telecoms"/>
    <s v="Telecoms Services"/>
    <m/>
    <s v="Hong Kong"/>
    <s v="Greater China"/>
    <s v="No"/>
    <n v="3.5"/>
    <m/>
    <s v="Roy Kuan"/>
    <m/>
    <n v="41"/>
    <n v="3.4166666666666665"/>
    <n v="2015"/>
  </r>
  <r>
    <n v="23555"/>
    <n v="60318"/>
    <x v="189"/>
    <s v="www.hhcp.com.cn"/>
    <d v="2006-12-01T00:00:00"/>
    <n v="2006"/>
    <x v="1"/>
    <s v="23.50 USD"/>
    <x v="148"/>
    <n v="17.809999999999999"/>
    <s v="Carlyle Group, iD TechVentures, Riverstone Holdings"/>
    <d v="2008-03-07T00:00:00"/>
    <n v="2008"/>
    <s v="IPO"/>
    <s v="3200.00 HKD"/>
    <x v="208"/>
    <n v="260.18"/>
    <m/>
    <s v="Industrials"/>
    <s v="Manufacturing"/>
    <s v="Machine Tool Manufacture, Oil and Gas Field Services"/>
    <m/>
    <s v="China"/>
    <s v="Greater China"/>
    <s v="Yes"/>
    <m/>
    <m/>
    <m/>
    <m/>
    <n v="15"/>
    <n v="1.25"/>
    <n v="2008"/>
  </r>
  <r>
    <n v="46686"/>
    <n v="161873"/>
    <x v="190"/>
    <s v="www.hongtu56.com"/>
    <d v="2012-06-01T00:00:00"/>
    <n v="2012"/>
    <x v="1"/>
    <m/>
    <x v="1"/>
    <m/>
    <s v="JD Capital"/>
    <d v="2015-01-05T00:00:00"/>
    <n v="2015"/>
    <s v="IPO"/>
    <m/>
    <x v="1"/>
    <m/>
    <m/>
    <s v="Information Technology"/>
    <s v="Software"/>
    <s v="Logistics Software"/>
    <m/>
    <s v="China"/>
    <s v="Greater China"/>
    <s v="Yes"/>
    <m/>
    <m/>
    <m/>
    <m/>
    <n v="31"/>
    <n v="2.5833333333333335"/>
    <n v="2015"/>
  </r>
  <r>
    <n v="12490"/>
    <n v="44851"/>
    <x v="191"/>
    <s v="www.hongweikj.com"/>
    <d v="2007-04-28T00:00:00"/>
    <n v="2007"/>
    <x v="4"/>
    <s v="2.40 USD"/>
    <x v="149"/>
    <n v="1.79"/>
    <s v="Tembusu Partners"/>
    <d v="2014-03-30T00:00:00"/>
    <n v="2014"/>
    <s v="Trade Sale"/>
    <m/>
    <x v="1"/>
    <m/>
    <s v="Singapore Cancer Centre Pte. Ltd."/>
    <s v="Industrials"/>
    <s v="Industrial"/>
    <s v="Consumer Products, Industrial, Technology, Textiles"/>
    <m/>
    <s v="China"/>
    <s v="Greater China"/>
    <s v="No"/>
    <m/>
    <m/>
    <s v="Andy Lim"/>
    <m/>
    <n v="83"/>
    <n v="6.916666666666667"/>
    <n v="2014"/>
  </r>
  <r>
    <n v="3723"/>
    <n v="32584"/>
    <x v="192"/>
    <s v="www.honitonenergy.com"/>
    <d v="2008-07-07T00:00:00"/>
    <n v="2008"/>
    <x v="2"/>
    <m/>
    <x v="1"/>
    <m/>
    <s v="Arcapita Investment Management"/>
    <d v="2015-05-07T00:00:00"/>
    <n v="2015"/>
    <s v="Trade Sale"/>
    <m/>
    <x v="1"/>
    <m/>
    <s v="SunEdison LLC"/>
    <s v="Clean Technology"/>
    <s v="Renewable Energy"/>
    <s v="Wind Power"/>
    <m/>
    <s v="China"/>
    <s v="Greater China"/>
    <s v="Yes"/>
    <m/>
    <m/>
    <s v="Asim Zafar, Atif Abdulmalik"/>
    <m/>
    <n v="82"/>
    <n v="6.833333333333333"/>
    <n v="2015"/>
  </r>
  <r>
    <n v="3727"/>
    <n v="32588"/>
    <x v="193"/>
    <s v="www.hsufuchifoods.com"/>
    <d v="2009-11-02T00:00:00"/>
    <n v="2009"/>
    <x v="4"/>
    <s v="135.00 USD"/>
    <x v="150"/>
    <n v="90.69"/>
    <s v="Baring Private Equity Asia"/>
    <d v="2011-07-11T00:00:00"/>
    <n v="2011"/>
    <s v="Trade Sale"/>
    <s v="577.50 SGD"/>
    <x v="209"/>
    <n v="334.01"/>
    <s v="Nestlé S.A."/>
    <s v="Food &amp; Agriculture"/>
    <s v="Food"/>
    <s v="Bakery Products, Snack Foods"/>
    <m/>
    <s v="China"/>
    <s v="Greater China"/>
    <s v="No"/>
    <m/>
    <m/>
    <m/>
    <m/>
    <n v="20"/>
    <n v="1.6666666666666667"/>
    <n v="2011"/>
  </r>
  <r>
    <n v="45035"/>
    <n v="155786"/>
    <x v="194"/>
    <s v="www.hhi.com.cn"/>
    <d v="2011-04-21T00:00:00"/>
    <n v="2011"/>
    <x v="1"/>
    <s v="258.30 CNY"/>
    <x v="151"/>
    <n v="27.3"/>
    <s v="CITIC Private Equity Funds Management"/>
    <d v="2014-12-11T00:00:00"/>
    <n v="2014"/>
    <s v="IPO"/>
    <s v="1500.00 CNY"/>
    <x v="210"/>
    <n v="196.56"/>
    <m/>
    <s v="Industrials"/>
    <s v="Engineering"/>
    <s v="Engineering, Industrial, Software, Technology"/>
    <m/>
    <s v="China"/>
    <s v="Greater China"/>
    <s v="Yes"/>
    <m/>
    <m/>
    <m/>
    <m/>
    <n v="44"/>
    <n v="3.6666666666666665"/>
    <n v="2014"/>
  </r>
  <r>
    <n v="43398"/>
    <n v="149823"/>
    <x v="195"/>
    <s v="www.hnr.com.cn"/>
    <d v="2011-05-23T00:00:00"/>
    <n v="2011"/>
    <x v="4"/>
    <s v="275.00 USD"/>
    <x v="152"/>
    <n v="191.73"/>
    <s v="Bank of China Group Investment, China Chengtong Holdings Group Ltd, CSR Corp, GE Capital, Equity, Standard Chartered Private Equity, State Grid Corporation of China, Temasek Holdings, WL Ross &amp; Co"/>
    <d v="2013-07-18T00:00:00"/>
    <n v="2013"/>
    <s v="Private Placement"/>
    <s v="435.40 HKD"/>
    <x v="211"/>
    <n v="43.78"/>
    <m/>
    <s v="Clean Technology"/>
    <s v="Renewable Energy"/>
    <s v="Solar Power, Wind Power"/>
    <m/>
    <s v="China"/>
    <s v="Greater China"/>
    <s v="Yes"/>
    <m/>
    <m/>
    <m/>
    <m/>
    <n v="26"/>
    <n v="2.1666666666666665"/>
    <n v="2013"/>
  </r>
  <r>
    <n v="40968"/>
    <n v="140793"/>
    <x v="196"/>
    <s v="www.dinglongchem.com"/>
    <d v="2007-12-31T00:00:00"/>
    <n v="2007"/>
    <x v="1"/>
    <m/>
    <x v="1"/>
    <m/>
    <s v="China BaoAn Group, China Venture Capital, Hubei Provincial High Technology Industry Investment, Shenzhen Capital Group, Wuhan Technology Venture Capital"/>
    <d v="2010-02-11T00:00:00"/>
    <n v="2010"/>
    <s v="IPO"/>
    <s v="458.25 CNY"/>
    <x v="212"/>
    <n v="49.2"/>
    <m/>
    <s v="Materials"/>
    <s v="Chemicals"/>
    <s v="Chemicals"/>
    <m/>
    <s v="China"/>
    <s v="Greater China"/>
    <s v="Yes"/>
    <m/>
    <m/>
    <s v="Min Liu, Nian Sheng Lee, Zheng Xia"/>
    <s v="Min Liu, Nian Sheng Lee, Zheng Xia"/>
    <n v="26"/>
    <n v="2.1666666666666665"/>
    <n v="2010"/>
  </r>
  <r>
    <n v="40968"/>
    <n v="140793"/>
    <x v="196"/>
    <s v="www.dinglongchem.com"/>
    <d v="2007-12-31T00:00:00"/>
    <n v="2007"/>
    <x v="1"/>
    <m/>
    <x v="1"/>
    <m/>
    <s v="China BaoAn Group, China Venture Capital, Hubei Provincial High Technology Industry Investment, Shenzhen Capital Group, Wuhan Technology Venture Capital"/>
    <d v="2011-03-14T00:00:00"/>
    <n v="2011"/>
    <s v="Private Placement"/>
    <s v="11.60 CNY"/>
    <x v="213"/>
    <n v="1.26"/>
    <m/>
    <s v="Materials"/>
    <s v="Chemicals"/>
    <s v="Chemicals"/>
    <m/>
    <s v="China"/>
    <s v="Greater China"/>
    <s v="Yes"/>
    <m/>
    <m/>
    <s v="Min Liu, Nian Sheng Lee, Zheng Xia"/>
    <s v="Min Liu, Nian Sheng Lee, Zheng Xia"/>
    <n v="39"/>
    <n v="3.25"/>
    <n v="2011"/>
  </r>
  <r>
    <n v="40968"/>
    <n v="140793"/>
    <x v="196"/>
    <s v="www.dinglongchem.com"/>
    <d v="2007-12-31T00:00:00"/>
    <n v="2007"/>
    <x v="1"/>
    <m/>
    <x v="1"/>
    <m/>
    <s v="China BaoAn Group, China Venture Capital, Hubei Provincial High Technology Industry Investment, Shenzhen Capital Group, Wuhan Technology Venture Capital"/>
    <d v="2011-06-09T00:00:00"/>
    <n v="2011"/>
    <s v="Private Placement"/>
    <s v="41.67 CNY"/>
    <x v="214"/>
    <n v="4.45"/>
    <m/>
    <s v="Materials"/>
    <s v="Chemicals"/>
    <s v="Chemicals"/>
    <m/>
    <s v="China"/>
    <s v="Greater China"/>
    <s v="Yes"/>
    <m/>
    <m/>
    <s v="Min Liu, Nian Sheng Lee, Zheng Xia"/>
    <s v="Min Liu, Nian Sheng Lee, Zheng Xia"/>
    <n v="42"/>
    <n v="3.5"/>
    <n v="2011"/>
  </r>
  <r>
    <n v="40968"/>
    <n v="140793"/>
    <x v="196"/>
    <s v="www.dinglongchem.com"/>
    <d v="2007-12-31T00:00:00"/>
    <n v="2007"/>
    <x v="1"/>
    <m/>
    <x v="1"/>
    <m/>
    <s v="China BaoAn Group, China Venture Capital, Hubei Provincial High Technology Industry Investment, Shenzhen Capital Group, Wuhan Technology Venture Capital"/>
    <d v="2012-09-20T00:00:00"/>
    <n v="2012"/>
    <s v="Private Placement"/>
    <m/>
    <x v="1"/>
    <m/>
    <m/>
    <s v="Materials"/>
    <s v="Chemicals"/>
    <s v="Chemicals"/>
    <m/>
    <s v="China"/>
    <s v="Greater China"/>
    <s v="Yes"/>
    <m/>
    <m/>
    <s v="Min Liu, Nian Sheng Lee, Zheng Xia"/>
    <s v="Min Liu, Nian Sheng Lee, Zheng Xia"/>
    <n v="57"/>
    <n v="4.75"/>
    <n v="2012"/>
  </r>
  <r>
    <n v="40969"/>
    <n v="140793"/>
    <x v="196"/>
    <s v="www.dinglongchem.com"/>
    <d v="2011-06-15T00:00:00"/>
    <n v="2011"/>
    <x v="4"/>
    <m/>
    <x v="1"/>
    <m/>
    <s v="Hubei Provincial High Technology Industry Investment"/>
    <d v="2012-09-20T00:00:00"/>
    <n v="2012"/>
    <s v="Private Placement"/>
    <s v="7.89 CNY"/>
    <x v="215"/>
    <n v="0.97"/>
    <m/>
    <s v="Materials"/>
    <s v="Chemicals"/>
    <s v="Chemicals"/>
    <m/>
    <s v="China"/>
    <s v="Greater China"/>
    <s v="Yes"/>
    <m/>
    <m/>
    <m/>
    <m/>
    <n v="15"/>
    <n v="1.25"/>
    <n v="2012"/>
  </r>
  <r>
    <n v="8960"/>
    <n v="40256"/>
    <x v="197"/>
    <s v="www.hkhls.com"/>
    <d v="2007-07-01T00:00:00"/>
    <n v="2007"/>
    <x v="2"/>
    <s v="26.20 USD"/>
    <x v="153"/>
    <n v="19.38"/>
    <s v="Navis Capital Partners"/>
    <d v="2015-06-01T00:00:00"/>
    <n v="2015"/>
    <s v="Trade Sale"/>
    <m/>
    <x v="1"/>
    <m/>
    <s v="Huang Ji Huang"/>
    <s v="Consumer &amp; Retail"/>
    <s v="Restaurants"/>
    <s v="Coffee Shops, Food, Restaurants"/>
    <m/>
    <s v="Hong Kong"/>
    <s v="Greater China"/>
    <s v="No"/>
    <m/>
    <m/>
    <m/>
    <m/>
    <n v="95"/>
    <n v="7.916666666666667"/>
    <n v="2015"/>
  </r>
  <r>
    <n v="14965"/>
    <n v="48085"/>
    <x v="198"/>
    <s v="www.hyjd.com"/>
    <d v="2007-11-23T00:00:00"/>
    <n v="2007"/>
    <x v="2"/>
    <m/>
    <x v="1"/>
    <m/>
    <s v="ARC Capital Partners"/>
    <d v="2013-01-03T00:00:00"/>
    <n v="2013"/>
    <s v="Unspecified Exit"/>
    <s v="8.30 USD"/>
    <x v="216"/>
    <n v="6.22"/>
    <m/>
    <s v="Consumer &amp; Retail"/>
    <s v="Consumer Products"/>
    <s v="Consumer Electronics Stores, Consumer Services, Household Appliances"/>
    <m/>
    <s v="China"/>
    <s v="Greater China"/>
    <s v="No"/>
    <m/>
    <m/>
    <m/>
    <m/>
    <n v="62"/>
    <n v="5.166666666666667"/>
    <n v="2013"/>
  </r>
  <r>
    <n v="2755"/>
    <n v="31143"/>
    <x v="199"/>
    <s v="www.huiyuan.com.cn"/>
    <d v="2006-06-06T00:00:00"/>
    <n v="2006"/>
    <x v="1"/>
    <s v="65.00 USD"/>
    <x v="82"/>
    <n v="50.86"/>
    <s v="Warburg Pincus"/>
    <d v="2009-06-11T00:00:00"/>
    <n v="2009"/>
    <s v="Private Placement"/>
    <m/>
    <x v="1"/>
    <m/>
    <m/>
    <s v="Food &amp; Agriculture"/>
    <s v="Beverages"/>
    <s v="Beverage Manufacture and Bottling"/>
    <m/>
    <s v="China"/>
    <s v="Greater China"/>
    <s v="No"/>
    <m/>
    <m/>
    <m/>
    <m/>
    <n v="36"/>
    <n v="3"/>
    <n v="2009"/>
  </r>
  <r>
    <n v="14207"/>
    <n v="31143"/>
    <x v="199"/>
    <s v="www.huiyuan.com.cn"/>
    <d v="2010-07-28T00:00:00"/>
    <n v="2010"/>
    <x v="4"/>
    <s v="258.00 HKD"/>
    <x v="154"/>
    <n v="26.38"/>
    <s v="SAIF Partners"/>
    <d v="2014-03-24T00:00:00"/>
    <n v="2014"/>
    <s v="Private Placement"/>
    <s v="150.00 HKD"/>
    <x v="217"/>
    <n v="13.89"/>
    <s v="Temasek Holdings"/>
    <s v="Food &amp; Agriculture"/>
    <s v="Beverages"/>
    <s v="Beverage Manufacture and Bottling"/>
    <m/>
    <s v="China"/>
    <s v="Greater China"/>
    <s v="Yes"/>
    <m/>
    <m/>
    <s v="Andrew Yan, Daniel Yang, Kenneth Lee, Scott Cai"/>
    <m/>
    <n v="44"/>
    <n v="3.6666666666666665"/>
    <n v="2014"/>
  </r>
  <r>
    <n v="46590"/>
    <n v="161480"/>
    <x v="200"/>
    <s v="www.aihuaglobal.com"/>
    <d v="2010-10-20T00:00:00"/>
    <n v="2010"/>
    <x v="1"/>
    <s v="50.00 CNY"/>
    <x v="155"/>
    <n v="5.38"/>
    <s v="Ping An Caizhi Investment Management"/>
    <d v="2015-05-15T00:00:00"/>
    <n v="2015"/>
    <s v="IPO"/>
    <s v="1037.00 CNY"/>
    <x v="218"/>
    <n v="149.06"/>
    <m/>
    <s v="Industrials"/>
    <s v="Manufacturing"/>
    <s v="Household Appliance Manufacture, Steel &amp; Metal Manufacturing"/>
    <m/>
    <s v="China"/>
    <s v="Greater China"/>
    <s v="Yes"/>
    <m/>
    <m/>
    <m/>
    <m/>
    <n v="55"/>
    <n v="4.583333333333333"/>
    <n v="2015"/>
  </r>
  <r>
    <n v="48528"/>
    <n v="169167"/>
    <x v="201"/>
    <m/>
    <d v="2001-06-01T00:00:00"/>
    <n v="2001"/>
    <x v="1"/>
    <m/>
    <x v="1"/>
    <m/>
    <s v="Richland Equities"/>
    <d v="2008-02-01T00:00:00"/>
    <n v="2008"/>
    <s v="Unspecified Exit"/>
    <m/>
    <x v="1"/>
    <m/>
    <m/>
    <s v="Materials"/>
    <s v="Chemicals"/>
    <s v="Agricultural Chemicals"/>
    <m/>
    <s v="China"/>
    <s v="Greater China"/>
    <s v="No"/>
    <m/>
    <m/>
    <m/>
    <m/>
    <n v="80"/>
    <n v="6.666666666666667"/>
    <n v="2008"/>
  </r>
  <r>
    <n v="2216"/>
    <n v="30266"/>
    <x v="202"/>
    <s v="www.hhop.com.hk"/>
    <d v="2008-07-08T00:00:00"/>
    <n v="2008"/>
    <x v="4"/>
    <s v="873.50 HKD"/>
    <x v="156"/>
    <n v="71.14"/>
    <s v="CVC Capital Partners"/>
    <d v="2011-04-18T00:00:00"/>
    <n v="2011"/>
    <s v="Trade Sale"/>
    <s v="1430.00 HKD"/>
    <x v="219"/>
    <n v="127.37"/>
    <s v="Rengo Co."/>
    <s v="Industrials"/>
    <s v="Industrial"/>
    <s v="Packaging"/>
    <m/>
    <s v="Hong Kong"/>
    <s v="Greater China"/>
    <s v="Yes"/>
    <m/>
    <m/>
    <m/>
    <m/>
    <n v="33"/>
    <n v="2.75"/>
    <n v="2011"/>
  </r>
  <r>
    <n v="36711"/>
    <n v="125306"/>
    <x v="203"/>
    <s v="www.hydoo.com.cn"/>
    <d v="2011-07-05T00:00:00"/>
    <n v="2011"/>
    <x v="1"/>
    <s v="80.00 USD"/>
    <x v="157"/>
    <n v="56.65"/>
    <s v="Hony Capital"/>
    <d v="2013-10-31T00:00:00"/>
    <n v="2013"/>
    <s v="IPO"/>
    <s v="1651.20 HKD"/>
    <x v="220"/>
    <n v="159.16"/>
    <m/>
    <s v="Real Estate"/>
    <s v="Property"/>
    <s v="Logistics, Property"/>
    <m/>
    <s v="China"/>
    <s v="Greater China"/>
    <s v="Yes"/>
    <m/>
    <m/>
    <m/>
    <m/>
    <n v="27"/>
    <n v="2.25"/>
    <n v="2013"/>
  </r>
  <r>
    <n v="40279"/>
    <n v="137976"/>
    <x v="204"/>
    <s v="www.imax.cn"/>
    <d v="2014-04-08T00:00:00"/>
    <n v="2014"/>
    <x v="2"/>
    <s v="80.00 USD"/>
    <x v="157"/>
    <n v="57.62"/>
    <s v="China Media Capital, FountainVest Partners"/>
    <d v="2015-10-01T00:00:00"/>
    <n v="2015"/>
    <s v="IPO"/>
    <s v="1920.00 HKD"/>
    <x v="221"/>
    <n v="220.92"/>
    <m/>
    <s v="Consumer &amp; Retail"/>
    <s v="Entertainment"/>
    <s v="Cinemas"/>
    <m/>
    <s v="China"/>
    <s v="Greater China"/>
    <s v="Yes"/>
    <m/>
    <m/>
    <s v="Li Rui Gang"/>
    <s v="Li Rui Gang"/>
    <n v="18"/>
    <n v="1.5"/>
    <n v="2015"/>
  </r>
  <r>
    <n v="40279"/>
    <n v="137976"/>
    <x v="204"/>
    <s v="www.imax.cn"/>
    <d v="2014-04-08T00:00:00"/>
    <n v="2014"/>
    <x v="2"/>
    <s v="80.00 USD"/>
    <x v="157"/>
    <n v="57.62"/>
    <s v="China Media Capital, FountainVest Partners"/>
    <d v="2016-03-23T00:00:00"/>
    <n v="2016"/>
    <s v="Private Placement"/>
    <s v="1000.00 HKD"/>
    <x v="222"/>
    <n v="115.37"/>
    <m/>
    <s v="Consumer &amp; Retail"/>
    <s v="Entertainment"/>
    <s v="Cinemas"/>
    <m/>
    <s v="China"/>
    <s v="Greater China"/>
    <s v="Yes"/>
    <m/>
    <m/>
    <s v="Li Rui Gang"/>
    <s v="Li Rui Gang"/>
    <n v="23"/>
    <n v="1.9166666666666667"/>
    <n v="2016"/>
  </r>
  <r>
    <n v="40279"/>
    <n v="137976"/>
    <x v="204"/>
    <s v="www.imax.cn"/>
    <d v="2014-04-08T00:00:00"/>
    <n v="2014"/>
    <x v="2"/>
    <s v="80.00 USD"/>
    <x v="157"/>
    <n v="57.62"/>
    <s v="China Media Capital, FountainVest Partners"/>
    <d v="2017-04-06T00:00:00"/>
    <n v="2017"/>
    <s v="Private Placement"/>
    <s v="836.00 HKD"/>
    <x v="223"/>
    <n v="101.37"/>
    <m/>
    <s v="Consumer &amp; Retail"/>
    <s v="Entertainment"/>
    <s v="Cinemas"/>
    <m/>
    <s v="China"/>
    <s v="Greater China"/>
    <s v="No"/>
    <m/>
    <m/>
    <s v="Li Rui Gang"/>
    <s v="Li Rui Gang"/>
    <n v="36"/>
    <n v="3"/>
    <n v="2017"/>
  </r>
  <r>
    <n v="27001"/>
    <n v="75817"/>
    <x v="205"/>
    <s v="www.icbc.com.cn"/>
    <d v="2006-04-01T00:00:00"/>
    <n v="2006"/>
    <x v="2"/>
    <s v="20905.00 CNY"/>
    <x v="158"/>
    <n v="2148.1799999999998"/>
    <s v="Goldman Sachs, Goldman Sachs Merchant Banking Division"/>
    <d v="2009-06-01T00:00:00"/>
    <n v="2009"/>
    <s v="Private Placement"/>
    <s v="2000.00 USD"/>
    <x v="224"/>
    <n v="1427.4"/>
    <m/>
    <s v="Business Services"/>
    <s v="Financial Services"/>
    <s v="Banks"/>
    <m/>
    <s v="China"/>
    <s v="Greater China"/>
    <s v="Yes"/>
    <m/>
    <m/>
    <m/>
    <m/>
    <n v="38"/>
    <n v="3.1666666666666665"/>
    <n v="2009"/>
  </r>
  <r>
    <n v="27001"/>
    <n v="75817"/>
    <x v="205"/>
    <s v="www.icbc.com.cn"/>
    <d v="2006-04-01T00:00:00"/>
    <n v="2006"/>
    <x v="2"/>
    <s v="20905.00 CNY"/>
    <x v="158"/>
    <n v="2148.1799999999998"/>
    <s v="Goldman Sachs, Goldman Sachs Merchant Banking Division"/>
    <d v="2010-09-01T00:00:00"/>
    <n v="2010"/>
    <s v="Private Placement"/>
    <s v="2250.00 USD"/>
    <x v="225"/>
    <n v="1753.2"/>
    <m/>
    <s v="Business Services"/>
    <s v="Financial Services"/>
    <s v="Banks"/>
    <m/>
    <s v="China"/>
    <s v="Greater China"/>
    <s v="Yes"/>
    <m/>
    <m/>
    <m/>
    <m/>
    <n v="53"/>
    <n v="4.416666666666667"/>
    <n v="2010"/>
  </r>
  <r>
    <n v="27001"/>
    <n v="75817"/>
    <x v="205"/>
    <s v="www.icbc.com.cn"/>
    <d v="2006-04-01T00:00:00"/>
    <n v="2006"/>
    <x v="2"/>
    <s v="20905.00 CNY"/>
    <x v="158"/>
    <n v="2148.1799999999998"/>
    <s v="Goldman Sachs, Goldman Sachs Merchant Banking Division"/>
    <d v="2011-11-10T00:00:00"/>
    <n v="2011"/>
    <s v="Private Placement"/>
    <s v="1100.00 USD"/>
    <x v="226"/>
    <n v="799.92"/>
    <m/>
    <s v="Business Services"/>
    <s v="Financial Services"/>
    <s v="Banks"/>
    <m/>
    <s v="China"/>
    <s v="Greater China"/>
    <s v="Yes"/>
    <m/>
    <m/>
    <m/>
    <m/>
    <n v="67"/>
    <n v="5.583333333333333"/>
    <n v="2011"/>
  </r>
  <r>
    <n v="27001"/>
    <n v="75817"/>
    <x v="205"/>
    <s v="www.icbc.com.cn"/>
    <d v="2006-04-01T00:00:00"/>
    <n v="2006"/>
    <x v="2"/>
    <s v="20905.00 CNY"/>
    <x v="158"/>
    <n v="2148.1799999999998"/>
    <s v="Goldman Sachs, Goldman Sachs Merchant Banking Division"/>
    <d v="2012-04-16T00:00:00"/>
    <n v="2012"/>
    <s v="Private Placement"/>
    <s v="2500.00 USD"/>
    <x v="227"/>
    <n v="1901.75"/>
    <s v="Temasek Holdings"/>
    <s v="Business Services"/>
    <s v="Financial Services"/>
    <s v="Banks"/>
    <m/>
    <s v="China"/>
    <s v="Greater China"/>
    <s v="Yes"/>
    <m/>
    <m/>
    <m/>
    <m/>
    <n v="72"/>
    <n v="6"/>
    <n v="2012"/>
  </r>
  <r>
    <n v="27001"/>
    <n v="75817"/>
    <x v="205"/>
    <s v="www.icbc.com.cn"/>
    <d v="2006-04-01T00:00:00"/>
    <n v="2006"/>
    <x v="2"/>
    <s v="20905.00 CNY"/>
    <x v="158"/>
    <n v="2148.1799999999998"/>
    <s v="Goldman Sachs, Goldman Sachs Merchant Banking Division"/>
    <d v="2013-01-28T00:00:00"/>
    <n v="2013"/>
    <s v="Private Placement"/>
    <s v="1000.00 USD"/>
    <x v="148"/>
    <n v="749.6"/>
    <m/>
    <s v="Business Services"/>
    <s v="Financial Services"/>
    <s v="Banks"/>
    <m/>
    <s v="China"/>
    <s v="Greater China"/>
    <s v="Yes"/>
    <m/>
    <m/>
    <m/>
    <m/>
    <n v="81"/>
    <n v="6.75"/>
    <n v="2013"/>
  </r>
  <r>
    <n v="27001"/>
    <n v="75817"/>
    <x v="205"/>
    <s v="www.icbc.com.cn"/>
    <d v="2006-04-01T00:00:00"/>
    <n v="2006"/>
    <x v="2"/>
    <s v="20905.00 CNY"/>
    <x v="158"/>
    <n v="2148.1799999999998"/>
    <s v="Goldman Sachs, Goldman Sachs Merchant Banking Division"/>
    <d v="2013-05-21T00:00:00"/>
    <n v="2013"/>
    <s v="Private Placement"/>
    <s v="8690.00 HKD"/>
    <x v="228"/>
    <n v="862.19"/>
    <m/>
    <s v="Business Services"/>
    <s v="Financial Services"/>
    <s v="Banks"/>
    <m/>
    <s v="China"/>
    <s v="Greater China"/>
    <s v="No"/>
    <m/>
    <m/>
    <m/>
    <m/>
    <n v="85"/>
    <n v="7.083333333333333"/>
    <n v="2013"/>
  </r>
  <r>
    <n v="55780"/>
    <n v="202814"/>
    <x v="206"/>
    <s v="www.infecon.cn"/>
    <d v="2014-01-01T00:00:00"/>
    <n v="2014"/>
    <x v="1"/>
    <s v="12.00 CNY"/>
    <x v="159"/>
    <n v="1.44"/>
    <s v="Grand Yangtze Capital"/>
    <d v="2016-04-07T00:00:00"/>
    <n v="2016"/>
    <s v="IPO"/>
    <m/>
    <x v="1"/>
    <m/>
    <m/>
    <s v="Information Technology"/>
    <s v="Software"/>
    <s v="Healthcare IT, Medical Software"/>
    <m/>
    <s v="China"/>
    <s v="Greater China"/>
    <s v="No"/>
    <m/>
    <m/>
    <m/>
    <m/>
    <n v="27"/>
    <n v="2.25"/>
    <n v="2016"/>
  </r>
  <r>
    <n v="894"/>
    <n v="26868"/>
    <x v="207"/>
    <s v="www.inpac.com.cn"/>
    <d v="2006-10-12T00:00:00"/>
    <n v="2006"/>
    <x v="1"/>
    <s v="17.71 USD"/>
    <x v="160"/>
    <n v="13.96"/>
    <s v="Actis"/>
    <d v="2011-07-28T00:00:00"/>
    <n v="2011"/>
    <s v="Trade Sale"/>
    <m/>
    <x v="1"/>
    <m/>
    <s v="Stora Enso"/>
    <s v="Industrials"/>
    <s v="Logistics"/>
    <s v="Packaging"/>
    <m/>
    <s v="China"/>
    <s v="Greater China"/>
    <s v="No"/>
    <m/>
    <m/>
    <m/>
    <m/>
    <n v="57"/>
    <n v="4.75"/>
    <n v="2011"/>
  </r>
  <r>
    <n v="338"/>
    <n v="25963"/>
    <x v="208"/>
    <m/>
    <d v="2006-06-13T00:00:00"/>
    <n v="2006"/>
    <x v="2"/>
    <m/>
    <x v="1"/>
    <m/>
    <s v="The Jordan Company"/>
    <d v="2010-02-08T00:00:00"/>
    <n v="2010"/>
    <s v="IPO"/>
    <s v="2540.00 HKD"/>
    <x v="229"/>
    <n v="239.86"/>
    <m/>
    <s v="Materials"/>
    <s v="Mining"/>
    <s v="Coal &amp; Lignite Mining"/>
    <m/>
    <s v="China"/>
    <s v="Greater China"/>
    <s v="Yes"/>
    <m/>
    <m/>
    <s v="Thomas Quinn"/>
    <m/>
    <n v="44"/>
    <n v="3.6666666666666665"/>
    <n v="2010"/>
  </r>
  <r>
    <n v="338"/>
    <n v="25963"/>
    <x v="208"/>
    <m/>
    <d v="2006-06-13T00:00:00"/>
    <n v="2006"/>
    <x v="2"/>
    <m/>
    <x v="1"/>
    <m/>
    <s v="The Jordan Company"/>
    <d v="2010-10-18T00:00:00"/>
    <n v="2010"/>
    <s v="Private Placement"/>
    <s v="151.00 USD"/>
    <x v="230"/>
    <n v="108.45"/>
    <m/>
    <s v="Materials"/>
    <s v="Mining"/>
    <s v="Coal &amp; Lignite Mining"/>
    <m/>
    <s v="China"/>
    <s v="Greater China"/>
    <s v="Yes"/>
    <m/>
    <m/>
    <s v="Thomas Quinn"/>
    <m/>
    <n v="52"/>
    <n v="4.333333333333333"/>
    <n v="2010"/>
  </r>
  <r>
    <n v="338"/>
    <n v="25963"/>
    <x v="208"/>
    <m/>
    <d v="2006-06-13T00:00:00"/>
    <n v="2006"/>
    <x v="2"/>
    <m/>
    <x v="1"/>
    <m/>
    <s v="The Jordan Company"/>
    <d v="2011-07-15T00:00:00"/>
    <n v="2011"/>
    <s v="Trade Sale"/>
    <s v="4545.80 HKD"/>
    <x v="231"/>
    <n v="413.46"/>
    <s v="Joy Global"/>
    <s v="Materials"/>
    <s v="Mining"/>
    <s v="Coal &amp; Lignite Mining"/>
    <m/>
    <s v="China"/>
    <s v="Greater China"/>
    <s v="No"/>
    <m/>
    <m/>
    <s v="Thomas Quinn"/>
    <m/>
    <n v="61"/>
    <n v="5.083333333333333"/>
    <n v="2011"/>
  </r>
  <r>
    <n v="7557"/>
    <n v="38338"/>
    <x v="209"/>
    <s v="www.intime.com.cn"/>
    <d v="2005-06-01T00:00:00"/>
    <n v="2005"/>
    <x v="1"/>
    <m/>
    <x v="1"/>
    <m/>
    <s v="Warburg Pincus"/>
    <d v="2010-08-25T00:00:00"/>
    <n v="2010"/>
    <s v="Private Placement"/>
    <s v="113.00 USD"/>
    <x v="232"/>
    <n v="87.06"/>
    <m/>
    <s v="Consumer &amp; Retail"/>
    <s v="Retail"/>
    <s v="Department Stores"/>
    <m/>
    <s v="China"/>
    <s v="Greater China"/>
    <s v="Yes"/>
    <m/>
    <m/>
    <m/>
    <m/>
    <n v="62"/>
    <n v="5.166666666666667"/>
    <n v="2010"/>
  </r>
  <r>
    <n v="7557"/>
    <n v="38338"/>
    <x v="209"/>
    <s v="www.intime.com.cn"/>
    <d v="2005-06-01T00:00:00"/>
    <n v="2005"/>
    <x v="1"/>
    <m/>
    <x v="1"/>
    <m/>
    <s v="Warburg Pincus"/>
    <d v="2012-12-31T00:00:00"/>
    <n v="2012"/>
    <s v="Private Placement"/>
    <m/>
    <x v="1"/>
    <m/>
    <m/>
    <s v="Consumer &amp; Retail"/>
    <s v="Retail"/>
    <s v="Department Stores"/>
    <m/>
    <s v="China"/>
    <s v="Greater China"/>
    <s v="No"/>
    <m/>
    <m/>
    <m/>
    <m/>
    <n v="90"/>
    <n v="7.5"/>
    <n v="2012"/>
  </r>
  <r>
    <n v="44962"/>
    <n v="155546"/>
    <x v="210"/>
    <s v="www.jangho.com"/>
    <d v="2009-07-20T00:00:00"/>
    <n v="2009"/>
    <x v="1"/>
    <s v="240.00 CNY"/>
    <x v="161"/>
    <n v="25.1"/>
    <s v="CITIC Private Equity Funds Management"/>
    <d v="2011-08-18T00:00:00"/>
    <n v="2011"/>
    <s v="IPO"/>
    <m/>
    <x v="1"/>
    <m/>
    <m/>
    <s v="Industrials"/>
    <s v="Manufacturing"/>
    <s v="Construction, Manufacturing"/>
    <m/>
    <s v="China"/>
    <s v="Greater China"/>
    <s v="Yes"/>
    <m/>
    <m/>
    <m/>
    <m/>
    <n v="25"/>
    <n v="2.0833333333333335"/>
    <n v="2011"/>
  </r>
  <r>
    <n v="44962"/>
    <n v="155546"/>
    <x v="210"/>
    <s v="www.jangho.com"/>
    <d v="2009-07-20T00:00:00"/>
    <n v="2009"/>
    <x v="1"/>
    <s v="240.00 CNY"/>
    <x v="161"/>
    <n v="25.1"/>
    <s v="CITIC Private Equity Funds Management"/>
    <d v="2012-09-10T00:00:00"/>
    <n v="2012"/>
    <s v="Private Placement"/>
    <m/>
    <x v="1"/>
    <m/>
    <m/>
    <s v="Industrials"/>
    <s v="Manufacturing"/>
    <s v="Construction, Manufacturing"/>
    <m/>
    <s v="China"/>
    <s v="Greater China"/>
    <s v="Yes"/>
    <m/>
    <m/>
    <m/>
    <m/>
    <n v="38"/>
    <n v="3.1666666666666665"/>
    <n v="2012"/>
  </r>
  <r>
    <n v="44962"/>
    <n v="155546"/>
    <x v="210"/>
    <s v="www.jangho.com"/>
    <d v="2009-07-20T00:00:00"/>
    <n v="2009"/>
    <x v="1"/>
    <s v="240.00 CNY"/>
    <x v="161"/>
    <n v="25.1"/>
    <s v="CITIC Private Equity Funds Management"/>
    <d v="2013-12-03T00:00:00"/>
    <n v="2013"/>
    <s v="Private Placement"/>
    <m/>
    <x v="1"/>
    <m/>
    <m/>
    <s v="Industrials"/>
    <s v="Manufacturing"/>
    <s v="Construction, Manufacturing"/>
    <m/>
    <s v="China"/>
    <s v="Greater China"/>
    <s v="Yes"/>
    <m/>
    <m/>
    <m/>
    <m/>
    <n v="53"/>
    <n v="4.416666666666667"/>
    <n v="2013"/>
  </r>
  <r>
    <n v="8149"/>
    <n v="39125"/>
    <x v="211"/>
    <s v="www.japanhome.com.hk"/>
    <d v="2010-03-22T00:00:00"/>
    <n v="2010"/>
    <x v="2"/>
    <s v="224.00 HKD"/>
    <x v="162"/>
    <n v="21.34"/>
    <s v="EQT"/>
    <d v="2013-09-27T00:00:00"/>
    <n v="2013"/>
    <s v="IPO"/>
    <s v="2020.00 HKD"/>
    <x v="233"/>
    <n v="195.79"/>
    <m/>
    <s v="Consumer &amp; Retail"/>
    <s v="Retail"/>
    <s v="Consumer Products, Retail"/>
    <m/>
    <s v="Hong Kong"/>
    <s v="Greater China"/>
    <s v="Yes"/>
    <m/>
    <m/>
    <s v="Fredrik Åtting"/>
    <m/>
    <n v="42"/>
    <n v="3.5"/>
    <n v="2013"/>
  </r>
  <r>
    <n v="8149"/>
    <n v="39125"/>
    <x v="211"/>
    <s v="www.japanhome.com.hk"/>
    <d v="2010-03-22T00:00:00"/>
    <n v="2010"/>
    <x v="2"/>
    <s v="224.00 HKD"/>
    <x v="162"/>
    <n v="21.34"/>
    <s v="EQT"/>
    <d v="2014-06-01T00:00:00"/>
    <n v="2014"/>
    <s v="Private Placement"/>
    <m/>
    <x v="1"/>
    <m/>
    <m/>
    <s v="Consumer &amp; Retail"/>
    <s v="Retail"/>
    <s v="Consumer Products, Retail"/>
    <m/>
    <s v="Hong Kong"/>
    <s v="Greater China"/>
    <s v="Yes"/>
    <m/>
    <m/>
    <s v="Fredrik Åtting"/>
    <m/>
    <n v="51"/>
    <n v="4.25"/>
    <n v="2014"/>
  </r>
  <r>
    <n v="8149"/>
    <n v="39125"/>
    <x v="211"/>
    <s v="www.japanhome.com.hk"/>
    <d v="2010-03-22T00:00:00"/>
    <n v="2010"/>
    <x v="2"/>
    <s v="224.00 HKD"/>
    <x v="162"/>
    <n v="21.34"/>
    <s v="EQT"/>
    <d v="2016-12-01T00:00:00"/>
    <n v="2016"/>
    <s v="Unspecified Exit"/>
    <m/>
    <x v="1"/>
    <m/>
    <m/>
    <s v="Consumer &amp; Retail"/>
    <s v="Retail"/>
    <s v="Consumer Products, Retail"/>
    <m/>
    <s v="Hong Kong"/>
    <s v="Greater China"/>
    <s v="No"/>
    <m/>
    <m/>
    <s v="Fredrik Åtting"/>
    <m/>
    <n v="81"/>
    <n v="6.75"/>
    <n v="2016"/>
  </r>
  <r>
    <n v="12569"/>
    <n v="44952"/>
    <x v="212"/>
    <m/>
    <d v="2007-02-14T00:00:00"/>
    <n v="2007"/>
    <x v="2"/>
    <s v="62.20 USD"/>
    <x v="163"/>
    <n v="47.13"/>
    <s v="ARC Capital Partners"/>
    <d v="2010-10-11T00:00:00"/>
    <n v="2010"/>
    <s v="Trade Sale"/>
    <s v="159.10 USD"/>
    <x v="234"/>
    <n v="114.27"/>
    <m/>
    <s v="Consumer &amp; Retail"/>
    <s v="Retail"/>
    <s v="Supermarkets &amp; Grocery Stores"/>
    <m/>
    <s v="China"/>
    <s v="Greater China"/>
    <s v="No"/>
    <n v="1.9"/>
    <n v="25.7"/>
    <m/>
    <m/>
    <n v="44"/>
    <n v="3.6666666666666665"/>
    <n v="2010"/>
  </r>
  <r>
    <n v="53500"/>
    <n v="189173"/>
    <x v="213"/>
    <s v="www.jiajiagroup.com"/>
    <d v="2010-08-24T00:00:00"/>
    <n v="2010"/>
    <x v="1"/>
    <s v="182.16 CNY"/>
    <x v="164"/>
    <n v="20.69"/>
    <s v="Harvest Capital"/>
    <d v="2012-01-06T00:00:00"/>
    <n v="2012"/>
    <s v="IPO"/>
    <m/>
    <x v="1"/>
    <m/>
    <m/>
    <s v="Food &amp; Agriculture"/>
    <s v="Food"/>
    <s v="Food"/>
    <m/>
    <s v="China"/>
    <s v="Greater China"/>
    <s v="Yes"/>
    <m/>
    <m/>
    <m/>
    <m/>
    <n v="17"/>
    <n v="1.4166666666666667"/>
    <n v="2012"/>
  </r>
  <r>
    <n v="53500"/>
    <n v="189173"/>
    <x v="213"/>
    <s v="www.jiajiagroup.com"/>
    <d v="2010-08-24T00:00:00"/>
    <n v="2010"/>
    <x v="1"/>
    <s v="182.16 CNY"/>
    <x v="164"/>
    <n v="20.69"/>
    <s v="Harvest Capital"/>
    <d v="2014-10-13T00:00:00"/>
    <n v="2014"/>
    <s v="Private Placement"/>
    <s v="316.00 CNY"/>
    <x v="235"/>
    <n v="40.78"/>
    <m/>
    <s v="Food &amp; Agriculture"/>
    <s v="Food"/>
    <s v="Food"/>
    <m/>
    <s v="China"/>
    <s v="Greater China"/>
    <s v="Yes"/>
    <m/>
    <m/>
    <m/>
    <m/>
    <n v="50"/>
    <n v="4.166666666666667"/>
    <n v="2014"/>
  </r>
  <r>
    <n v="48776"/>
    <n v="170331"/>
    <x v="214"/>
    <m/>
    <d v="2013-07-15T00:00:00"/>
    <n v="2013"/>
    <x v="1"/>
    <s v="60.00 CNY"/>
    <x v="165"/>
    <n v="7.55"/>
    <s v="Shanghai Real Power Capital"/>
    <d v="2015-04-01T00:00:00"/>
    <n v="2015"/>
    <s v="IPO"/>
    <m/>
    <x v="1"/>
    <m/>
    <m/>
    <s v="Industrials"/>
    <s v="Construction"/>
    <s v="Construction"/>
    <m/>
    <s v="China"/>
    <s v="Greater China"/>
    <s v="Yes"/>
    <m/>
    <m/>
    <m/>
    <m/>
    <n v="21"/>
    <n v="1.75"/>
    <n v="2015"/>
  </r>
  <r>
    <n v="5677"/>
    <n v="35452"/>
    <x v="215"/>
    <s v="www.shundasolar.com"/>
    <d v="2007-05-08T00:00:00"/>
    <n v="2007"/>
    <x v="1"/>
    <s v="40.00 USD"/>
    <x v="49"/>
    <n v="29.91"/>
    <s v="Actis"/>
    <d v="2008-05-01T00:00:00"/>
    <n v="2008"/>
    <s v="Trade Sale"/>
    <m/>
    <x v="1"/>
    <m/>
    <s v="Suntech Power"/>
    <s v="Clean Technology"/>
    <s v="Renewable Energy"/>
    <s v="Renewable Energy, Technology"/>
    <m/>
    <s v="China"/>
    <s v="Greater China"/>
    <s v="No"/>
    <m/>
    <m/>
    <s v="Benjamin Cheng"/>
    <m/>
    <n v="12"/>
    <n v="1"/>
    <n v="2008"/>
  </r>
  <r>
    <n v="49917"/>
    <n v="174321"/>
    <x v="216"/>
    <s v="www.flagchem.com"/>
    <d v="2010-07-28T00:00:00"/>
    <n v="2010"/>
    <x v="1"/>
    <s v="36.00 CNY"/>
    <x v="166"/>
    <n v="4.22"/>
    <s v="JD Capital"/>
    <d v="2014-10-28T00:00:00"/>
    <n v="2014"/>
    <s v="IPO"/>
    <m/>
    <x v="1"/>
    <m/>
    <m/>
    <s v="Materials"/>
    <s v="Chemicals"/>
    <s v="Agricultural Chemicals"/>
    <m/>
    <s v="China"/>
    <s v="Greater China"/>
    <s v="Yes"/>
    <m/>
    <m/>
    <m/>
    <m/>
    <n v="51"/>
    <n v="4.25"/>
    <n v="2014"/>
  </r>
  <r>
    <n v="49917"/>
    <n v="174321"/>
    <x v="216"/>
    <s v="www.flagchem.com"/>
    <d v="2010-07-28T00:00:00"/>
    <n v="2010"/>
    <x v="1"/>
    <s v="36.00 CNY"/>
    <x v="166"/>
    <n v="4.22"/>
    <s v="JD Capital"/>
    <d v="2016-08-22T00:00:00"/>
    <n v="2016"/>
    <s v="IPO"/>
    <m/>
    <x v="1"/>
    <m/>
    <m/>
    <s v="Materials"/>
    <s v="Chemicals"/>
    <s v="Agricultural Chemicals"/>
    <m/>
    <s v="China"/>
    <s v="Greater China"/>
    <s v="No"/>
    <m/>
    <m/>
    <m/>
    <m/>
    <n v="73"/>
    <n v="6.083333333333333"/>
    <n v="2016"/>
  </r>
  <r>
    <n v="48540"/>
    <n v="169198"/>
    <x v="217"/>
    <s v="www.yccable.cn"/>
    <d v="2010-09-23T00:00:00"/>
    <n v="2010"/>
    <x v="1"/>
    <s v="25.90 CNY"/>
    <x v="167"/>
    <n v="2.98"/>
    <s v="Richland Equities"/>
    <d v="2012-08-08T00:00:00"/>
    <n v="2012"/>
    <s v="IPO"/>
    <s v="680.00 CNY"/>
    <x v="236"/>
    <n v="87.34"/>
    <m/>
    <s v="Industrials"/>
    <s v="Manufacturing"/>
    <s v="Manufacturing, Power"/>
    <m/>
    <s v="China"/>
    <s v="Greater China"/>
    <s v="Yes"/>
    <m/>
    <m/>
    <m/>
    <m/>
    <n v="23"/>
    <n v="1.9166666666666667"/>
    <n v="2012"/>
  </r>
  <r>
    <n v="46404"/>
    <n v="160823"/>
    <x v="218"/>
    <s v="www.quartzpacific.com"/>
    <d v="2010-12-16T00:00:00"/>
    <n v="2010"/>
    <x v="1"/>
    <m/>
    <x v="1"/>
    <m/>
    <s v="DHR Investment, Goldstone Investment"/>
    <d v="2014-10-31T00:00:00"/>
    <n v="2014"/>
    <s v="IPO"/>
    <s v="360.90 CNY"/>
    <x v="237"/>
    <n v="47.24"/>
    <m/>
    <s v="Materials"/>
    <s v="Mining"/>
    <s v="Mining &amp; Quarrying of Nonmetallic Minerals"/>
    <m/>
    <s v="China"/>
    <s v="Greater China"/>
    <s v="Yes"/>
    <m/>
    <m/>
    <m/>
    <m/>
    <n v="46"/>
    <n v="3.8333333333333335"/>
    <n v="2014"/>
  </r>
  <r>
    <n v="4704"/>
    <n v="34077"/>
    <x v="219"/>
    <s v="www.sinorgchem.com"/>
    <d v="2008-07-07T00:00:00"/>
    <n v="2008"/>
    <x v="1"/>
    <s v="87.00 USD"/>
    <x v="168"/>
    <n v="55.25"/>
    <s v="Carlyle Group"/>
    <d v="2012-07-04T00:00:00"/>
    <n v="2012"/>
    <s v="Trade Sale"/>
    <m/>
    <x v="1"/>
    <m/>
    <s v="Sinochem International"/>
    <s v="Industrials"/>
    <s v="Manufacturing"/>
    <s v="Manufacturing, Rubber &amp; Plastics"/>
    <m/>
    <s v="China"/>
    <s v="Greater China"/>
    <s v="No"/>
    <m/>
    <m/>
    <s v="Robert Coxon, Yi Luo"/>
    <m/>
    <n v="48"/>
    <n v="4"/>
    <n v="2012"/>
  </r>
  <r>
    <n v="36631"/>
    <n v="125067"/>
    <x v="220"/>
    <s v="www.sunrain.com"/>
    <d v="2010-06-30T00:00:00"/>
    <n v="2010"/>
    <x v="1"/>
    <s v="385.00 CNY"/>
    <x v="169"/>
    <n v="45.13"/>
    <s v="China Science &amp; Merchants Capital Management, GF Xinde Investment Management, Principle Capital"/>
    <d v="2012-05-21T00:00:00"/>
    <n v="2012"/>
    <s v="IPO"/>
    <s v="2150.00 CNY"/>
    <x v="238"/>
    <n v="262.69"/>
    <m/>
    <s v="Energy &amp; Utilities"/>
    <s v="Energy"/>
    <s v="Heating Equipment &amp; Products, Solar Power, Solar Thermal"/>
    <m/>
    <s v="China"/>
    <s v="Greater China"/>
    <s v="Yes"/>
    <m/>
    <m/>
    <m/>
    <m/>
    <n v="23"/>
    <n v="1.9166666666666667"/>
    <n v="2012"/>
  </r>
  <r>
    <n v="47904"/>
    <n v="166873"/>
    <x v="221"/>
    <s v="www.tyhbny.com"/>
    <d v="2013-03-01T00:00:00"/>
    <n v="2013"/>
    <x v="1"/>
    <s v="335.00 CNY"/>
    <x v="170"/>
    <n v="41.02"/>
    <s v="ABC Capital"/>
    <d v="2014-05-05T00:00:00"/>
    <n v="2014"/>
    <s v="Trade Sale"/>
    <m/>
    <x v="1"/>
    <m/>
    <m/>
    <s v="Clean Technology"/>
    <s v="Clean Technology"/>
    <s v="Clean Technology, Environmental Services"/>
    <m/>
    <s v="China"/>
    <s v="Greater China"/>
    <s v="No"/>
    <m/>
    <m/>
    <m/>
    <m/>
    <n v="14"/>
    <n v="1.1666666666666667"/>
    <n v="2014"/>
  </r>
  <r>
    <n v="46367"/>
    <n v="160712"/>
    <x v="222"/>
    <s v="www.fuxiangpharm.com"/>
    <d v="2012-11-13T00:00:00"/>
    <n v="2012"/>
    <x v="1"/>
    <s v="24.00 CNY"/>
    <x v="171"/>
    <n v="3"/>
    <s v="JD Capital"/>
    <d v="2015-12-22T00:00:00"/>
    <n v="2015"/>
    <s v="IPO"/>
    <m/>
    <x v="1"/>
    <m/>
    <m/>
    <s v="Healthcare"/>
    <s v="Pharmaceuticals"/>
    <s v="Pharmaceutical Development, Pharmaceutical Manufacturing"/>
    <m/>
    <s v="China"/>
    <s v="Greater China"/>
    <s v="Yes"/>
    <m/>
    <m/>
    <m/>
    <m/>
    <n v="37"/>
    <n v="3.0833333333333335"/>
    <n v="2015"/>
  </r>
  <r>
    <n v="36679"/>
    <n v="125240"/>
    <x v="223"/>
    <s v="www.heng-da.com"/>
    <d v="2010-03-29T00:00:00"/>
    <n v="2010"/>
    <x v="1"/>
    <s v="36.75 CNY"/>
    <x v="172"/>
    <n v="3.97"/>
    <s v="China Science &amp; Merchants Capital Management, Fortune Venture Capital, Shenzhen Hetai Growth Venture Capital"/>
    <d v="2011-06-21T00:00:00"/>
    <n v="2011"/>
    <s v="IPO"/>
    <s v="400.00 CNY"/>
    <x v="239"/>
    <n v="42.69"/>
    <m/>
    <s v="Materials"/>
    <s v="Materials"/>
    <m/>
    <m/>
    <s v="China"/>
    <s v="Greater China"/>
    <s v="Yes"/>
    <m/>
    <m/>
    <m/>
    <m/>
    <n v="15"/>
    <n v="1.25"/>
    <n v="2011"/>
  </r>
  <r>
    <n v="46355"/>
    <n v="160637"/>
    <x v="224"/>
    <s v="www.tianjiang.com"/>
    <d v="2011-09-01T00:00:00"/>
    <n v="2011"/>
    <x v="2"/>
    <s v="613.20 CNY"/>
    <x v="173"/>
    <n v="69.98"/>
    <s v="China International Capital Corporation Private Equity"/>
    <d v="2015-01-29T00:00:00"/>
    <n v="2015"/>
    <s v="Trade Sale"/>
    <s v="1340.00 USD"/>
    <x v="240"/>
    <n v="1137.53"/>
    <s v="China Traditional Chinese Medicine"/>
    <s v="Healthcare"/>
    <s v="Pharmaceuticals"/>
    <s v="Medical Research, Pharmaceutical Development, Pharmaceutical Manufacturing"/>
    <m/>
    <s v="China"/>
    <s v="Greater China"/>
    <s v="No"/>
    <m/>
    <m/>
    <m/>
    <m/>
    <n v="40"/>
    <n v="3.3333333333333335"/>
    <n v="2015"/>
  </r>
  <r>
    <n v="41199"/>
    <n v="141648"/>
    <x v="225"/>
    <s v="www.jaaw.com"/>
    <d v="2005-06-15T00:00:00"/>
    <n v="2005"/>
    <x v="2"/>
    <m/>
    <x v="1"/>
    <m/>
    <s v="Hony Capital"/>
    <d v="2009-11-01T00:00:00"/>
    <n v="2009"/>
    <s v="Unspecified Exit"/>
    <m/>
    <x v="1"/>
    <m/>
    <m/>
    <s v="Industrials"/>
    <s v="Manufacturing"/>
    <s v="Automobile and Parts Manufacturing, Manufacturing"/>
    <m/>
    <s v="China"/>
    <s v="Greater China"/>
    <s v="No"/>
    <m/>
    <m/>
    <m/>
    <m/>
    <n v="53"/>
    <n v="4.416666666666667"/>
    <n v="2009"/>
  </r>
  <r>
    <n v="26025"/>
    <n v="70691"/>
    <x v="226"/>
    <s v="www.jingyuntong.com"/>
    <d v="2009-03-01T00:00:00"/>
    <n v="2009"/>
    <x v="1"/>
    <s v="100.00 CNY"/>
    <x v="174"/>
    <n v="11.36"/>
    <s v="Prax Capital"/>
    <d v="2011-09-08T00:00:00"/>
    <n v="2011"/>
    <s v="IPO"/>
    <m/>
    <x v="1"/>
    <m/>
    <m/>
    <s v="Industrials"/>
    <s v="Industrial"/>
    <s v="Industrial Machinery Manufacturing, Machine Tool Manufacture, Solar Power"/>
    <m/>
    <s v="China"/>
    <s v="Greater China"/>
    <s v="Yes"/>
    <m/>
    <m/>
    <m/>
    <m/>
    <n v="30"/>
    <n v="2.5"/>
    <n v="2011"/>
  </r>
  <r>
    <n v="26025"/>
    <n v="70691"/>
    <x v="226"/>
    <s v="www.jingyuntong.com"/>
    <d v="2009-03-01T00:00:00"/>
    <n v="2009"/>
    <x v="1"/>
    <s v="100.00 CNY"/>
    <x v="174"/>
    <n v="11.36"/>
    <s v="Prax Capital"/>
    <d v="2013-03-01T00:00:00"/>
    <n v="2013"/>
    <s v="Private Placement"/>
    <m/>
    <x v="1"/>
    <m/>
    <m/>
    <s v="Industrials"/>
    <s v="Industrial"/>
    <s v="Industrial Machinery Manufacturing, Machine Tool Manufacture, Solar Power"/>
    <m/>
    <s v="China"/>
    <s v="Greater China"/>
    <s v="Yes"/>
    <m/>
    <m/>
    <m/>
    <m/>
    <n v="48"/>
    <n v="4"/>
    <n v="2013"/>
  </r>
  <r>
    <n v="51249"/>
    <n v="160974"/>
    <x v="227"/>
    <s v="www.spjhe.com"/>
    <d v="2007-06-27T00:00:00"/>
    <n v="2007"/>
    <x v="1"/>
    <s v="14.90 USD"/>
    <x v="175"/>
    <n v="11.02"/>
    <s v="Cathay Capital Group"/>
    <d v="2012-12-14T00:00:00"/>
    <n v="2012"/>
    <s v="Trade Sale"/>
    <m/>
    <x v="1"/>
    <m/>
    <m/>
    <s v="Energy &amp; Utilities"/>
    <s v="Oil &amp; Gas"/>
    <s v="Natural Gas Production and Distribution, Oil and Gas Field Services, Renewable Energy"/>
    <m/>
    <s v="China"/>
    <s v="Greater China"/>
    <s v="No"/>
    <m/>
    <m/>
    <m/>
    <m/>
    <n v="66"/>
    <n v="5.5"/>
    <n v="2012"/>
  </r>
  <r>
    <n v="37212"/>
    <n v="126894"/>
    <x v="228"/>
    <s v="www.jtyyjt.com"/>
    <d v="2011-09-09T00:00:00"/>
    <n v="2011"/>
    <x v="1"/>
    <s v="84.10 USD"/>
    <x v="176"/>
    <n v="61.66"/>
    <s v="CVC Capital Partners"/>
    <d v="2014-10-08T00:00:00"/>
    <n v="2014"/>
    <s v="Private Placement"/>
    <s v="620.00 HKD"/>
    <x v="241"/>
    <n v="63.28"/>
    <m/>
    <s v="Healthcare"/>
    <s v="Pharmaceuticals"/>
    <s v="Healthcare, Pharmaceutical Development"/>
    <m/>
    <s v="China"/>
    <s v="Greater China"/>
    <s v="Yes"/>
    <m/>
    <m/>
    <m/>
    <m/>
    <n v="37"/>
    <n v="3.0833333333333335"/>
    <n v="2014"/>
  </r>
  <r>
    <n v="37408"/>
    <n v="126894"/>
    <x v="228"/>
    <s v="www.jtyyjt.com"/>
    <d v="2011-02-27T00:00:00"/>
    <n v="2011"/>
    <x v="1"/>
    <s v="15.00 USD"/>
    <x v="177"/>
    <n v="10.96"/>
    <s v="SEAVI Advent"/>
    <d v="2013-12-12T00:00:00"/>
    <n v="2013"/>
    <s v="IPO"/>
    <s v="1104.00 HKD"/>
    <x v="242"/>
    <n v="103.39"/>
    <m/>
    <s v="Healthcare"/>
    <s v="Pharmaceuticals"/>
    <s v="Healthcare, Pharmaceutical Development"/>
    <m/>
    <s v="China"/>
    <s v="Greater China"/>
    <s v="Yes"/>
    <m/>
    <m/>
    <m/>
    <m/>
    <n v="34"/>
    <n v="2.8333333333333335"/>
    <n v="2013"/>
  </r>
  <r>
    <n v="44502"/>
    <n v="153899"/>
    <x v="229"/>
    <s v="www.jiumuwang.com"/>
    <d v="2010-03-23T00:00:00"/>
    <n v="2010"/>
    <x v="1"/>
    <s v="25.00 CNY"/>
    <x v="178"/>
    <n v="2.7"/>
    <s v="Goldstone Investment"/>
    <d v="2011-05-30T00:00:00"/>
    <n v="2011"/>
    <s v="IPO"/>
    <m/>
    <x v="1"/>
    <m/>
    <m/>
    <s v="Consumer &amp; Retail"/>
    <s v="Retail"/>
    <s v="Clothes Manufacturing, Clothing Stores"/>
    <m/>
    <s v="China"/>
    <s v="Greater China"/>
    <s v="No"/>
    <m/>
    <m/>
    <m/>
    <m/>
    <n v="14"/>
    <n v="1.1666666666666667"/>
    <n v="2011"/>
  </r>
  <r>
    <n v="1631"/>
    <n v="29262"/>
    <x v="230"/>
    <s v="www.johnhardy.com"/>
    <d v="2007-10-25T00:00:00"/>
    <n v="2007"/>
    <x v="1"/>
    <s v="30.00 USD"/>
    <x v="179"/>
    <n v="21.1"/>
    <s v="3i"/>
    <d v="2014-07-31T00:00:00"/>
    <n v="2014"/>
    <s v="Sale to GP"/>
    <s v="26.00 GBP"/>
    <x v="243"/>
    <n v="32.58"/>
    <s v="L Catterton"/>
    <s v="Consumer &amp; Retail"/>
    <s v="Consumer Products"/>
    <s v="Consumer Products, Distribution, Manufacturing"/>
    <m/>
    <s v="Hong Kong"/>
    <s v="Greater China"/>
    <s v="No"/>
    <n v="1.9"/>
    <m/>
    <s v="Anna Cheung"/>
    <m/>
    <n v="81"/>
    <n v="6.75"/>
    <n v="2014"/>
  </r>
  <r>
    <n v="5240"/>
    <n v="34837"/>
    <x v="231"/>
    <s v="www.joyon.cn"/>
    <d v="2007-05-01T00:00:00"/>
    <n v="2007"/>
    <x v="1"/>
    <s v="50.00 USD"/>
    <x v="145"/>
    <n v="37.39"/>
    <s v="3i"/>
    <d v="2013-09-16T00:00:00"/>
    <n v="2013"/>
    <s v="Trade Sale"/>
    <m/>
    <x v="1"/>
    <m/>
    <s v="Zhejiang Joyon Real Estate Co. Ltd."/>
    <s v="Real Estate"/>
    <s v="Property"/>
    <s v="Hotels and Offices, Property"/>
    <m/>
    <s v="China"/>
    <s v="Greater China"/>
    <s v="No"/>
    <n v="1.9"/>
    <m/>
    <m/>
    <m/>
    <n v="76"/>
    <n v="6.333333333333333"/>
    <n v="2013"/>
  </r>
  <r>
    <n v="48126"/>
    <n v="167563"/>
    <x v="232"/>
    <s v="www.juneyaoair.com"/>
    <d v="2011-08-15T00:00:00"/>
    <n v="2011"/>
    <x v="1"/>
    <s v="400.00 CNY"/>
    <x v="180"/>
    <n v="44.04"/>
    <s v="Stone Capital"/>
    <d v="2015-05-27T00:00:00"/>
    <n v="2015"/>
    <s v="IPO"/>
    <s v="760.24 CNY"/>
    <x v="244"/>
    <n v="113.67"/>
    <m/>
    <s v="Industrials"/>
    <s v="Transportation"/>
    <s v="Airlines and Air Travel"/>
    <m/>
    <s v="China"/>
    <s v="Greater China"/>
    <s v="Yes"/>
    <m/>
    <m/>
    <m/>
    <m/>
    <n v="45"/>
    <n v="3.75"/>
    <n v="2015"/>
  </r>
  <r>
    <n v="12509"/>
    <n v="44866"/>
    <x v="233"/>
    <s v="www.jushi.com"/>
    <d v="2007-01-09T00:00:00"/>
    <n v="2007"/>
    <x v="2"/>
    <m/>
    <x v="1"/>
    <m/>
    <s v="Hony Capital"/>
    <d v="2010-04-07T00:00:00"/>
    <n v="2010"/>
    <s v="Trade Sale"/>
    <s v="400.00 USD"/>
    <x v="245"/>
    <n v="298.39999999999998"/>
    <s v="China Fiberglass Company"/>
    <s v="Industrials"/>
    <s v="Manufacturing"/>
    <s v="Glass &amp; Fibre Optic Manufacturing"/>
    <m/>
    <s v="China"/>
    <s v="Greater China"/>
    <s v="No"/>
    <m/>
    <m/>
    <m/>
    <m/>
    <n v="39"/>
    <n v="3.25"/>
    <n v="2010"/>
  </r>
  <r>
    <n v="46681"/>
    <n v="161867"/>
    <x v="234"/>
    <s v="www.kamtatlighting.com"/>
    <d v="2013-06-01T00:00:00"/>
    <n v="2013"/>
    <x v="1"/>
    <m/>
    <x v="1"/>
    <m/>
    <s v="JD Capital"/>
    <d v="2014-11-12T00:00:00"/>
    <n v="2014"/>
    <s v="IPO"/>
    <m/>
    <x v="1"/>
    <m/>
    <m/>
    <s v="Information Technology"/>
    <s v="Electronics"/>
    <s v="Electronics, Household Appliances"/>
    <m/>
    <s v="China"/>
    <s v="Greater China"/>
    <s v="Yes"/>
    <m/>
    <m/>
    <m/>
    <m/>
    <n v="17"/>
    <n v="1.4166666666666667"/>
    <n v="2014"/>
  </r>
  <r>
    <n v="42896"/>
    <n v="147784"/>
    <x v="235"/>
    <s v="www.kangdaep.com"/>
    <d v="2012-06-01T00:00:00"/>
    <n v="2012"/>
    <x v="1"/>
    <s v="95.00 USD"/>
    <x v="181"/>
    <n v="75.52"/>
    <s v="Baring Private Equity Asia"/>
    <d v="2014-06-16T00:00:00"/>
    <n v="2014"/>
    <s v="IPO"/>
    <s v="1400.00 HKD"/>
    <x v="246"/>
    <n v="133.43"/>
    <m/>
    <s v="Clean Technology"/>
    <s v="Clean Technology"/>
    <s v="Waste Management, Water Purification and Recycling"/>
    <m/>
    <s v="China"/>
    <s v="Greater China"/>
    <s v="Yes"/>
    <m/>
    <m/>
    <m/>
    <m/>
    <n v="24"/>
    <n v="2"/>
    <n v="2014"/>
  </r>
  <r>
    <n v="3979"/>
    <n v="32940"/>
    <x v="236"/>
    <s v="ww.kbro.com.tw"/>
    <d v="2006-07-01T00:00:00"/>
    <n v="2006"/>
    <x v="2"/>
    <s v="1300.00 USD"/>
    <x v="182"/>
    <n v="1017.29"/>
    <s v="Carlyle Group"/>
    <d v="2010-11-18T00:00:00"/>
    <n v="2010"/>
    <s v="Trade Sale"/>
    <s v="1300.00 USD"/>
    <x v="247"/>
    <n v="946.27"/>
    <m/>
    <s v="Telecoms &amp; Media"/>
    <s v="Media"/>
    <s v="Television Broadcasting and Programming"/>
    <m/>
    <s v="Taiwan"/>
    <s v="Greater China"/>
    <s v="No"/>
    <m/>
    <m/>
    <s v="Alex Ying, Gregory Zeluck"/>
    <m/>
    <n v="52"/>
    <n v="4.333333333333333"/>
    <n v="2010"/>
  </r>
  <r>
    <n v="14852"/>
    <n v="47903"/>
    <x v="237"/>
    <s v="www.boloniglobal.com"/>
    <d v="2005-03-01T00:00:00"/>
    <n v="2005"/>
    <x v="1"/>
    <s v="6.50 USD"/>
    <x v="183"/>
    <n v="5.01"/>
    <s v="Hony Capital, Legend Capital"/>
    <d v="2007-12-26T00:00:00"/>
    <n v="2007"/>
    <s v="Trade Sale"/>
    <s v="18.00 USD"/>
    <x v="248"/>
    <n v="12.33"/>
    <s v="Morgan Stanley"/>
    <s v="Consumer &amp; Retail"/>
    <s v="Consumer Products"/>
    <s v="Household Appliances"/>
    <m/>
    <s v="China"/>
    <s v="Greater China"/>
    <s v="Yes"/>
    <m/>
    <m/>
    <s v="John Zhao, Nengguang Wang"/>
    <m/>
    <n v="33"/>
    <n v="2.75"/>
    <n v="2007"/>
  </r>
  <r>
    <n v="51232"/>
    <n v="94780"/>
    <x v="238"/>
    <s v="www.kelti.com.cn"/>
    <d v="2007-09-24T00:00:00"/>
    <n v="2007"/>
    <x v="1"/>
    <s v="20.00 USD"/>
    <x v="36"/>
    <n v="14.07"/>
    <s v="Prax Capital"/>
    <d v="2013-11-27T00:00:00"/>
    <n v="2013"/>
    <s v="IPO"/>
    <m/>
    <x v="1"/>
    <m/>
    <m/>
    <s v="Consumer &amp; Retail"/>
    <s v="Consumer Services"/>
    <s v="Consumer Services"/>
    <m/>
    <s v="China"/>
    <s v="Greater China"/>
    <s v="Yes"/>
    <m/>
    <m/>
    <m/>
    <m/>
    <n v="74"/>
    <n v="6.166666666666667"/>
    <n v="2013"/>
  </r>
  <r>
    <n v="51232"/>
    <n v="94780"/>
    <x v="238"/>
    <s v="www.kelti.com.cn"/>
    <d v="2007-09-24T00:00:00"/>
    <n v="2007"/>
    <x v="1"/>
    <s v="20.00 USD"/>
    <x v="36"/>
    <n v="14.07"/>
    <s v="Prax Capital"/>
    <d v="2015-10-01T00:00:00"/>
    <n v="2015"/>
    <s v="Private Placement"/>
    <m/>
    <x v="1"/>
    <m/>
    <m/>
    <s v="Consumer &amp; Retail"/>
    <s v="Consumer Services"/>
    <s v="Consumer Services"/>
    <m/>
    <s v="China"/>
    <s v="Greater China"/>
    <s v="No"/>
    <n v="3"/>
    <m/>
    <m/>
    <m/>
    <n v="97"/>
    <n v="8.0833333333333339"/>
    <n v="2015"/>
  </r>
  <r>
    <n v="43140"/>
    <n v="148644"/>
    <x v="239"/>
    <s v="www.kingkoil.com.cn"/>
    <d v="2014-06-01T00:00:00"/>
    <n v="2014"/>
    <x v="2"/>
    <m/>
    <x v="1"/>
    <m/>
    <s v="CITIC Capital"/>
    <d v="2016-11-01T00:00:00"/>
    <n v="2016"/>
    <s v="Sale to GP"/>
    <m/>
    <x v="1"/>
    <m/>
    <s v="Advent International"/>
    <s v="Industrials"/>
    <s v="Manufacturing"/>
    <s v="Consumer Products, Furniture Manufacturing, Home Centres and Hardware Stores"/>
    <m/>
    <s v="China"/>
    <s v="Greater China"/>
    <s v="No"/>
    <m/>
    <m/>
    <s v="Yichen Zhang"/>
    <m/>
    <n v="29"/>
    <n v="2.4166666666666665"/>
    <n v="2016"/>
  </r>
  <r>
    <n v="59442"/>
    <n v="170632"/>
    <x v="240"/>
    <s v="www.kfg.kingston.com.hk"/>
    <d v="2012-11-26T00:00:00"/>
    <n v="2012"/>
    <x v="4"/>
    <m/>
    <x v="1"/>
    <m/>
    <s v="SBI Ven Capital"/>
    <d v="2013-06-28T00:00:00"/>
    <n v="2013"/>
    <s v="Unspecified Exit"/>
    <m/>
    <x v="1"/>
    <m/>
    <m/>
    <s v="Business Services"/>
    <s v="Financial Services"/>
    <s v="Finance and Insurance Sector, Gambling, Hotels, Investment Banking, Securities Brokers"/>
    <m/>
    <s v="Hong Kong"/>
    <s v="Greater China"/>
    <s v="Yes"/>
    <m/>
    <m/>
    <m/>
    <m/>
    <n v="7"/>
    <n v="0.58333333333333337"/>
    <n v="2013"/>
  </r>
  <r>
    <n v="44958"/>
    <n v="155539"/>
    <x v="241"/>
    <s v="www.kuaijishanwine.com"/>
    <d v="2009-06-24T00:00:00"/>
    <n v="2009"/>
    <x v="1"/>
    <s v="180.00 CNY"/>
    <x v="184"/>
    <n v="18.77"/>
    <s v="CITIC Private Equity Funds Management"/>
    <d v="2014-08-25T00:00:00"/>
    <n v="2014"/>
    <s v="IPO"/>
    <s v="443.00 CNY"/>
    <x v="249"/>
    <n v="53.73"/>
    <m/>
    <s v="Food &amp; Agriculture"/>
    <s v="Beverages"/>
    <s v="Alcohol Distributors, Alcohol Production"/>
    <m/>
    <s v="China"/>
    <s v="Greater China"/>
    <s v="Yes"/>
    <m/>
    <m/>
    <m/>
    <m/>
    <n v="62"/>
    <n v="5.166666666666667"/>
    <n v="2014"/>
  </r>
  <r>
    <n v="34865"/>
    <n v="117255"/>
    <x v="242"/>
    <s v="www.zkungfu.com"/>
    <d v="2007-10-27T00:00:00"/>
    <n v="2007"/>
    <x v="1"/>
    <s v="40.05 USD"/>
    <x v="185"/>
    <n v="28.17"/>
    <s v="Capital Today"/>
    <d v="2012-06-01T00:00:00"/>
    <n v="2012"/>
    <s v="Unspecified Exit"/>
    <s v="16.05 USD"/>
    <x v="250"/>
    <n v="12.76"/>
    <m/>
    <s v="Consumer &amp; Retail"/>
    <s v="Restaurants"/>
    <s v="Restaurants"/>
    <m/>
    <s v="China"/>
    <s v="Greater China"/>
    <s v="No"/>
    <n v="1.67"/>
    <m/>
    <m/>
    <m/>
    <n v="56"/>
    <n v="4.666666666666667"/>
    <n v="2012"/>
  </r>
  <r>
    <n v="44815"/>
    <n v="155097"/>
    <x v="243"/>
    <s v="www.lancygroup.com"/>
    <d v="2010-07-23T00:00:00"/>
    <n v="2010"/>
    <x v="1"/>
    <s v="140.00 CNY"/>
    <x v="186"/>
    <n v="16.41"/>
    <s v="JD Capital"/>
    <d v="2011-08-30T00:00:00"/>
    <n v="2011"/>
    <s v="IPO"/>
    <s v="1750.00 CNY"/>
    <x v="251"/>
    <n v="199.72"/>
    <m/>
    <s v="Consumer &amp; Retail"/>
    <s v="Retail"/>
    <s v="Clothes Manufacturing, Clothing Stores"/>
    <m/>
    <s v="China"/>
    <s v="Greater China"/>
    <s v="Yes"/>
    <m/>
    <m/>
    <m/>
    <m/>
    <n v="13"/>
    <n v="1.0833333333333333"/>
    <n v="2011"/>
  </r>
  <r>
    <n v="2870"/>
    <n v="31297"/>
    <x v="244"/>
    <s v="www.landwindmedical.com"/>
    <d v="2007-06-01T00:00:00"/>
    <n v="2007"/>
    <x v="2"/>
    <s v="127.00 SGD"/>
    <x v="187"/>
    <n v="61.4"/>
    <s v="Citi Venture Capital International"/>
    <d v="2009-10-21T00:00:00"/>
    <n v="2009"/>
    <s v="Trade Sale"/>
    <s v="100.00 USD"/>
    <x v="252"/>
    <n v="67.180000000000007"/>
    <s v="Avenue Capital Group"/>
    <s v="Healthcare"/>
    <s v="Medical Instruments"/>
    <s v="Medical Devices, Medical Equipment Distributors"/>
    <m/>
    <s v="China"/>
    <s v="Greater China"/>
    <s v="No"/>
    <m/>
    <m/>
    <m/>
    <m/>
    <n v="28"/>
    <n v="2.3333333333333335"/>
    <n v="2009"/>
  </r>
  <r>
    <n v="45172"/>
    <n v="156181"/>
    <x v="245"/>
    <s v="www.lshec.com"/>
    <d v="2009-11-20T00:00:00"/>
    <n v="2009"/>
    <x v="1"/>
    <s v="105.51 CNY"/>
    <x v="188"/>
    <n v="10.31"/>
    <s v="Goldstone Investment"/>
    <d v="2014-10-09T00:00:00"/>
    <n v="2014"/>
    <s v="IPO"/>
    <s v="168.00 CNY"/>
    <x v="253"/>
    <n v="21.68"/>
    <m/>
    <s v="Industrials"/>
    <s v="Manufacturing"/>
    <s v="Industrial Machinery Manufacturing, Machine Tool Manufacture, Steel &amp; Metal Manufacturing"/>
    <m/>
    <s v="China"/>
    <s v="Greater China"/>
    <s v="Yes"/>
    <m/>
    <m/>
    <m/>
    <m/>
    <n v="59"/>
    <n v="4.916666666666667"/>
    <n v="2014"/>
  </r>
  <r>
    <n v="5629"/>
    <n v="35357"/>
    <x v="246"/>
    <s v="www.lbxdrugs.com"/>
    <d v="2008-09-30T00:00:00"/>
    <n v="2008"/>
    <x v="2"/>
    <s v="80.00 USD"/>
    <x v="157"/>
    <n v="56.81"/>
    <s v="EQT"/>
    <d v="2015-04-23T00:00:00"/>
    <n v="2015"/>
    <s v="IPO"/>
    <s v="1010.00 CNY"/>
    <x v="254"/>
    <n v="153.51"/>
    <m/>
    <s v="Healthcare"/>
    <s v="Pharmaceuticals"/>
    <s v="Pharmaceuticals"/>
    <m/>
    <s v="China"/>
    <s v="Greater China"/>
    <s v="Yes"/>
    <m/>
    <m/>
    <s v="Winnie Fok"/>
    <m/>
    <n v="79"/>
    <n v="6.583333333333333"/>
    <n v="2015"/>
  </r>
  <r>
    <n v="3984"/>
    <n v="32948"/>
    <x v="247"/>
    <s v="www.lenovo.com"/>
    <d v="2005-05-17T00:00:00"/>
    <n v="2005"/>
    <x v="4"/>
    <s v="350.00 USD"/>
    <x v="189"/>
    <n v="289.3"/>
    <s v="General Atlantic, TPG"/>
    <d v="2007-11-12T00:00:00"/>
    <n v="2007"/>
    <s v="Private Placement"/>
    <s v="372.00 USD"/>
    <x v="255"/>
    <n v="261.62"/>
    <m/>
    <s v="Information Technology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30"/>
    <n v="2.5"/>
    <n v="2007"/>
  </r>
  <r>
    <n v="3984"/>
    <n v="32948"/>
    <x v="247"/>
    <s v="www.lenovo.com"/>
    <d v="2005-05-17T00:00:00"/>
    <n v="2005"/>
    <x v="4"/>
    <s v="350.00 USD"/>
    <x v="189"/>
    <n v="289.3"/>
    <s v="General Atlantic, TPG"/>
    <d v="2009-09-05T00:00:00"/>
    <n v="2009"/>
    <s v="Private Placement"/>
    <s v="133.00 USD"/>
    <x v="16"/>
    <n v="91.26"/>
    <m/>
    <s v="Information Technology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52"/>
    <n v="4.333333333333333"/>
    <n v="2009"/>
  </r>
  <r>
    <n v="3984"/>
    <n v="32948"/>
    <x v="247"/>
    <s v="www.lenovo.com"/>
    <d v="2005-05-17T00:00:00"/>
    <n v="2005"/>
    <x v="4"/>
    <s v="350.00 USD"/>
    <x v="189"/>
    <n v="289.3"/>
    <s v="General Atlantic, TPG"/>
    <d v="2010-11-16T00:00:00"/>
    <n v="2010"/>
    <s v="Private Placement"/>
    <s v="1538.80 HKD"/>
    <x v="256"/>
    <n v="144.5"/>
    <m/>
    <s v="Information Technology"/>
    <s v="IT"/>
    <s v="Distribution, IT, Manufacturing"/>
    <m/>
    <s v="Hong Kong"/>
    <s v="Greater China"/>
    <s v="No"/>
    <m/>
    <m/>
    <s v="James Coulter, Weijian Shan, William Grabe"/>
    <s v="James Coulter, Weijian Shan, William Grabe"/>
    <n v="66"/>
    <n v="5.5"/>
    <n v="2010"/>
  </r>
  <r>
    <n v="3880"/>
    <n v="32798"/>
    <x v="248"/>
    <s v="www.lenovomobile.com"/>
    <d v="2008-06-01T00:00:00"/>
    <n v="2008"/>
    <x v="2"/>
    <s v="45.00 USD"/>
    <x v="190"/>
    <n v="28.58"/>
    <s v="Hony Capital"/>
    <d v="2009-12-02T00:00:00"/>
    <n v="2009"/>
    <s v="Trade Sale"/>
    <s v="200.00 USD"/>
    <x v="72"/>
    <n v="133.46"/>
    <m/>
    <s v="Information Technology"/>
    <s v="Technology"/>
    <s v="Technology"/>
    <m/>
    <s v="China"/>
    <s v="Greater China"/>
    <s v="No"/>
    <m/>
    <m/>
    <m/>
    <m/>
    <n v="18"/>
    <n v="1.5"/>
    <n v="2009"/>
  </r>
  <r>
    <n v="45564"/>
    <n v="38452"/>
    <x v="249"/>
    <s v="www.lepumedical.com"/>
    <d v="2006-11-01T00:00:00"/>
    <n v="2006"/>
    <x v="1"/>
    <s v="86.90 CNY"/>
    <x v="191"/>
    <n v="8.67"/>
    <s v="Warburg Pincus"/>
    <d v="2009-10-30T00:00:00"/>
    <n v="2009"/>
    <s v="IPO"/>
    <s v="1189.00 CNY"/>
    <x v="257"/>
    <n v="116.86"/>
    <m/>
    <s v="Healthcare"/>
    <s v="Healthcare"/>
    <s v="Medical Equipment Distributors"/>
    <m/>
    <s v="China"/>
    <s v="Greater China"/>
    <s v="Yes"/>
    <m/>
    <m/>
    <m/>
    <m/>
    <n v="35"/>
    <n v="2.9166666666666665"/>
    <n v="2009"/>
  </r>
  <r>
    <n v="55763"/>
    <n v="99248"/>
    <x v="250"/>
    <s v="www.letv.com"/>
    <d v="2015-10-30T00:00:00"/>
    <n v="2015"/>
    <x v="4"/>
    <s v="3200.00 CNY"/>
    <x v="192"/>
    <n v="459.22"/>
    <s v="China Bridge Capital"/>
    <d v="2017-03-09T00:00:00"/>
    <n v="2017"/>
    <s v="Private Placement"/>
    <s v="639.00 CNY"/>
    <x v="258"/>
    <n v="86.67"/>
    <m/>
    <s v="Information Technology"/>
    <s v="Internet"/>
    <s v="Automobile and Parts Manufacturing, Entertainment, Household Appliance Manufacture, Internet, Television Broadcasting and Programming"/>
    <m/>
    <s v="China"/>
    <s v="Greater China"/>
    <s v="Yes"/>
    <m/>
    <m/>
    <m/>
    <m/>
    <n v="17"/>
    <n v="1.4166666666666667"/>
    <n v="2017"/>
  </r>
  <r>
    <n v="45577"/>
    <n v="157713"/>
    <x v="251"/>
    <s v="www.oxiranchem.com"/>
    <d v="2009-06-01T00:00:00"/>
    <n v="2009"/>
    <x v="1"/>
    <s v="55.52 CNY"/>
    <x v="193"/>
    <n v="5.79"/>
    <s v="Cowin Capital"/>
    <d v="2010-05-20T00:00:00"/>
    <n v="2010"/>
    <s v="IPO"/>
    <s v="2295.00 CNY"/>
    <x v="259"/>
    <n v="270.58999999999997"/>
    <m/>
    <s v="Materials"/>
    <s v="Chemicals"/>
    <s v="Chemicals"/>
    <m/>
    <s v="China"/>
    <s v="Greater China"/>
    <s v="Yes"/>
    <m/>
    <m/>
    <m/>
    <m/>
    <n v="11"/>
    <n v="0.91666666666666663"/>
    <n v="2010"/>
  </r>
  <r>
    <n v="2235"/>
    <n v="30302"/>
    <x v="252"/>
    <s v="www.littlesheep.com"/>
    <d v="2006-06-01T00:00:00"/>
    <n v="2006"/>
    <x v="1"/>
    <m/>
    <x v="1"/>
    <m/>
    <s v="3i, Prax Capital"/>
    <d v="2008-06-12T00:00:00"/>
    <n v="2008"/>
    <s v="IPO"/>
    <s v="779.70 HKD"/>
    <x v="252"/>
    <n v="63.5"/>
    <m/>
    <s v="Consumer &amp; Retail"/>
    <s v="Restaurants"/>
    <s v="Restaurants"/>
    <m/>
    <s v="China"/>
    <s v="Greater China"/>
    <s v="Yes"/>
    <m/>
    <m/>
    <s v="Justin Maltz"/>
    <m/>
    <n v="24"/>
    <n v="2"/>
    <n v="2008"/>
  </r>
  <r>
    <n v="2235"/>
    <n v="30302"/>
    <x v="252"/>
    <s v="www.littlesheep.com"/>
    <d v="2006-06-01T00:00:00"/>
    <n v="2006"/>
    <x v="1"/>
    <m/>
    <x v="1"/>
    <m/>
    <s v="3i, Prax Capital"/>
    <d v="2009-03-25T00:00:00"/>
    <n v="2009"/>
    <s v="Trade Sale"/>
    <s v="63.00 USD"/>
    <x v="260"/>
    <n v="48.74"/>
    <s v="Yum! Brands, Inc."/>
    <s v="Consumer &amp; Retail"/>
    <s v="Restaurants"/>
    <s v="Restaurants"/>
    <m/>
    <s v="China"/>
    <s v="Greater China"/>
    <s v="No"/>
    <m/>
    <m/>
    <s v="Justin Maltz"/>
    <m/>
    <n v="33"/>
    <n v="2.75"/>
    <n v="2009"/>
  </r>
  <r>
    <n v="8589"/>
    <n v="39773"/>
    <x v="253"/>
    <s v="www.luye.cn"/>
    <d v="2008-04-01T00:00:00"/>
    <n v="2008"/>
    <x v="2"/>
    <m/>
    <x v="1"/>
    <m/>
    <s v="MBK Partners"/>
    <d v="2012-02-28T00:00:00"/>
    <n v="2012"/>
    <s v="Sale to GP"/>
    <s v="140.00 USD"/>
    <x v="261"/>
    <n v="106.72"/>
    <s v="CDH Investments, CITIC Private Equity Funds Management, New Horizon Capital"/>
    <s v="Healthcare"/>
    <s v="Pharmaceuticals"/>
    <s v="Medical Research, Pharmaceutical Development, Pharmaceutical Manufacturing"/>
    <m/>
    <s v="China"/>
    <s v="Greater China"/>
    <s v="No"/>
    <m/>
    <m/>
    <s v="Kuo-Chuan Kung"/>
    <s v="Kuo-Chuan Kung"/>
    <n v="46"/>
    <n v="3.8333333333333335"/>
    <n v="2012"/>
  </r>
  <r>
    <n v="28157"/>
    <n v="39773"/>
    <x v="253"/>
    <s v="www.luye.cn"/>
    <d v="2012-01-28T00:00:00"/>
    <n v="2012"/>
    <x v="0"/>
    <s v="328.70 USD"/>
    <x v="194"/>
    <n v="258.16000000000003"/>
    <s v="Ardian, CDH Investments, CITIC Private Equity Funds Management, New Horizon Capital"/>
    <d v="2014-07-03T00:00:00"/>
    <n v="2014"/>
    <s v="IPO"/>
    <s v="5921.67 HKD"/>
    <x v="262"/>
    <n v="561.66999999999996"/>
    <m/>
    <s v="Healthcare"/>
    <s v="Pharmaceuticals"/>
    <s v="Medical Research, Pharmaceutical Development, Pharmaceutical Manufacturing"/>
    <m/>
    <s v="China"/>
    <s v="Greater China"/>
    <s v="Yes"/>
    <m/>
    <m/>
    <m/>
    <m/>
    <n v="30"/>
    <n v="2.5"/>
    <n v="2014"/>
  </r>
  <r>
    <n v="28157"/>
    <n v="39773"/>
    <x v="253"/>
    <s v="www.luye.cn"/>
    <d v="2012-01-28T00:00:00"/>
    <n v="2012"/>
    <x v="0"/>
    <s v="328.70 USD"/>
    <x v="194"/>
    <n v="258.16000000000003"/>
    <s v="Ardian, CDH Investments, CITIC Private Equity Funds Management, New Horizon Capital"/>
    <d v="2015-01-15T00:00:00"/>
    <n v="2015"/>
    <s v="Private Placement"/>
    <s v="775.80 HKD"/>
    <x v="263"/>
    <n v="84.93"/>
    <m/>
    <s v="Healthcare"/>
    <s v="Pharmaceuticals"/>
    <s v="Medical Research, Pharmaceutical Development, Pharmaceutical Manufacturing"/>
    <m/>
    <s v="China"/>
    <s v="Greater China"/>
    <s v="Yes"/>
    <m/>
    <m/>
    <m/>
    <m/>
    <n v="36"/>
    <n v="3"/>
    <n v="2015"/>
  </r>
  <r>
    <n v="28157"/>
    <n v="39773"/>
    <x v="253"/>
    <s v="www.luye.cn"/>
    <d v="2012-01-28T00:00:00"/>
    <n v="2012"/>
    <x v="0"/>
    <s v="328.70 USD"/>
    <x v="194"/>
    <n v="258.16000000000003"/>
    <s v="Ardian, CDH Investments, CITIC Private Equity Funds Management, New Horizon Capital"/>
    <d v="2016-05-13T00:00:00"/>
    <n v="2016"/>
    <s v="Private Placement"/>
    <s v="709.00 HKD"/>
    <x v="264"/>
    <n v="80.11"/>
    <m/>
    <s v="Healthcare"/>
    <s v="Pharmaceuticals"/>
    <s v="Medical Research, Pharmaceutical Development, Pharmaceutical Manufacturing"/>
    <m/>
    <s v="China"/>
    <s v="Greater China"/>
    <s v="Yes"/>
    <m/>
    <m/>
    <m/>
    <m/>
    <n v="52"/>
    <n v="4.333333333333333"/>
    <n v="2016"/>
  </r>
  <r>
    <n v="4542"/>
    <n v="28576"/>
    <x v="254"/>
    <s v="www.xiandaimuye.com"/>
    <d v="2008-12-01T00:00:00"/>
    <n v="2008"/>
    <x v="1"/>
    <s v="150.00 USD"/>
    <x v="14"/>
    <n v="112.1"/>
    <s v="KKR"/>
    <d v="2010-11-22T00:00:00"/>
    <n v="2010"/>
    <s v="IPO"/>
    <s v="3500.00 HKD"/>
    <x v="265"/>
    <n v="328.67"/>
    <m/>
    <s v="Food &amp; Agriculture"/>
    <s v="Agriculture"/>
    <s v="Agriculture Livestock Production"/>
    <m/>
    <s v="China"/>
    <s v="Greater China"/>
    <s v="Yes"/>
    <m/>
    <m/>
    <s v="David Liu"/>
    <m/>
    <n v="23"/>
    <n v="1.9166666666666667"/>
    <n v="2010"/>
  </r>
  <r>
    <n v="4542"/>
    <n v="28576"/>
    <x v="254"/>
    <s v="www.xiandaimuye.com"/>
    <d v="2008-12-01T00:00:00"/>
    <n v="2008"/>
    <x v="1"/>
    <s v="150.00 USD"/>
    <x v="14"/>
    <n v="112.1"/>
    <s v="KKR"/>
    <d v="2013-05-08T00:00:00"/>
    <n v="2013"/>
    <s v="Trade Sale"/>
    <s v="409.00 USD"/>
    <x v="266"/>
    <n v="314.97000000000003"/>
    <s v="China Mengniu Dairy Company Limited"/>
    <s v="Food &amp; Agriculture"/>
    <s v="Agriculture"/>
    <s v="Agriculture Livestock Production"/>
    <m/>
    <s v="China"/>
    <s v="Greater China"/>
    <s v="No"/>
    <m/>
    <m/>
    <s v="David Liu"/>
    <m/>
    <n v="53"/>
    <n v="4.416666666666667"/>
    <n v="2013"/>
  </r>
  <r>
    <n v="27883"/>
    <n v="81266"/>
    <x v="255"/>
    <s v="www.magicholdings.co"/>
    <d v="2012-01-20T00:00:00"/>
    <n v="2012"/>
    <x v="4"/>
    <s v="451.00 HKD"/>
    <x v="195"/>
    <n v="45.6"/>
    <s v="Baring Private Equity Asia"/>
    <d v="2013-08-16T00:00:00"/>
    <n v="2013"/>
    <s v="Trade Sale"/>
    <s v="1307.74 HKD"/>
    <x v="267"/>
    <n v="126.42"/>
    <s v="L'Oreal"/>
    <s v="Consumer &amp; Retail"/>
    <s v="Consumer Products"/>
    <s v="Perfumes, Cosmetics &amp; Toiletries, Personal Care Products Manufacturing"/>
    <m/>
    <s v="China"/>
    <s v="Greater China"/>
    <s v="No"/>
    <m/>
    <m/>
    <m/>
    <m/>
    <n v="19"/>
    <n v="1.5833333333333333"/>
    <n v="2013"/>
  </r>
  <r>
    <n v="43297"/>
    <n v="149285"/>
    <x v="256"/>
    <s v="www.maiquer.com"/>
    <d v="2011-06-30T00:00:00"/>
    <n v="2011"/>
    <x v="1"/>
    <s v="41.23 CNY"/>
    <x v="196"/>
    <n v="4.51"/>
    <s v="Huarong Yufu Capital"/>
    <d v="2014-01-28T00:00:00"/>
    <n v="2014"/>
    <s v="IPO"/>
    <s v="581.20 CNY"/>
    <x v="268"/>
    <n v="69.75"/>
    <m/>
    <s v="Food &amp; Agriculture"/>
    <s v="Food"/>
    <s v="Bakery Products, Dairy Products"/>
    <m/>
    <s v="China"/>
    <s v="Greater China"/>
    <s v="Yes"/>
    <m/>
    <m/>
    <m/>
    <m/>
    <n v="31"/>
    <n v="2.5833333333333335"/>
    <n v="2014"/>
  </r>
  <r>
    <n v="29799"/>
    <n v="92761"/>
    <x v="257"/>
    <m/>
    <d v="2012-07-05T00:00:00"/>
    <n v="2012"/>
    <x v="2"/>
    <m/>
    <x v="1"/>
    <m/>
    <s v="Carlyle Group"/>
    <d v="2017-02-28T00:00:00"/>
    <n v="2017"/>
    <s v="Trade Sale"/>
    <s v="531.00 USD"/>
    <x v="269"/>
    <n v="502.94"/>
    <s v="Hanting Hotels"/>
    <s v="Consumer &amp; Retail"/>
    <s v="Leisure"/>
    <s v="Hotels"/>
    <m/>
    <s v="China"/>
    <s v="Greater China"/>
    <s v="No"/>
    <m/>
    <m/>
    <s v="Eric Zhang"/>
    <m/>
    <n v="55"/>
    <n v="4.583333333333333"/>
    <n v="2017"/>
  </r>
  <r>
    <n v="7009"/>
    <n v="37617"/>
    <x v="258"/>
    <s v="www.m18.com"/>
    <d v="2008-03-03T00:00:00"/>
    <n v="2008"/>
    <x v="2"/>
    <s v="80.00 USD"/>
    <x v="157"/>
    <n v="50.62"/>
    <s v="Sequoia Capital"/>
    <d v="2010-10-26T00:00:00"/>
    <n v="2010"/>
    <s v="IPO"/>
    <s v="129.00 USD"/>
    <x v="105"/>
    <n v="92.65"/>
    <m/>
    <s v="Information Technology"/>
    <s v="Internet"/>
    <s v="Clothing Stores, e-Commerce, Toy &amp; Hobby Stores"/>
    <m/>
    <s v="China"/>
    <s v="Greater China"/>
    <s v="Yes"/>
    <m/>
    <m/>
    <s v="Neil Shen"/>
    <s v="Neil Shen"/>
    <n v="31"/>
    <n v="2.5833333333333335"/>
    <n v="2010"/>
  </r>
  <r>
    <n v="7009"/>
    <n v="37617"/>
    <x v="258"/>
    <s v="www.m18.com"/>
    <d v="2008-03-03T00:00:00"/>
    <n v="2008"/>
    <x v="2"/>
    <s v="80.00 USD"/>
    <x v="157"/>
    <n v="50.62"/>
    <s v="Sequoia Capital"/>
    <d v="2011-03-09T00:00:00"/>
    <n v="2011"/>
    <s v="Private Placement"/>
    <m/>
    <x v="1"/>
    <m/>
    <s v="China Dongxiang, SINA Corporation"/>
    <s v="Information Technology"/>
    <s v="Internet"/>
    <s v="Clothing Stores, e-Commerce, Toy &amp; Hobby Stores"/>
    <m/>
    <s v="China"/>
    <s v="Greater China"/>
    <s v="No"/>
    <m/>
    <m/>
    <s v="Neil Shen"/>
    <s v="Neil Shen"/>
    <n v="36"/>
    <n v="3"/>
    <n v="2011"/>
  </r>
  <r>
    <n v="7025"/>
    <n v="37626"/>
    <x v="259"/>
    <s v="www.meihuagrp.com"/>
    <d v="2008-03-18T00:00:00"/>
    <n v="2008"/>
    <x v="1"/>
    <s v="195.00 USD"/>
    <x v="197"/>
    <n v="123.38"/>
    <s v="CDH Investments, New Horizon Capital"/>
    <d v="2010-12-24T00:00:00"/>
    <n v="2010"/>
    <s v="Trade Sale"/>
    <m/>
    <x v="1"/>
    <m/>
    <s v="Wuzhou Minovo"/>
    <s v="Food &amp; Agriculture"/>
    <s v="Agriculture"/>
    <s v="Agriculture Crop Production, Food"/>
    <m/>
    <s v="China"/>
    <s v="Greater China"/>
    <s v="No"/>
    <m/>
    <m/>
    <m/>
    <m/>
    <n v="33"/>
    <n v="2.75"/>
    <n v="2010"/>
  </r>
  <r>
    <n v="30346"/>
    <n v="95884"/>
    <x v="260"/>
    <m/>
    <d v="2012-08-15T00:00:00"/>
    <n v="2012"/>
    <x v="2"/>
    <s v="230.00 CNY"/>
    <x v="198"/>
    <n v="29.54"/>
    <s v="Carlyle Group"/>
    <d v="2015-03-30T00:00:00"/>
    <n v="2015"/>
    <s v="Merger"/>
    <m/>
    <x v="1"/>
    <m/>
    <s v="Jiangsu Sanyou Group Co., Ltd."/>
    <s v="Healthcare"/>
    <s v="Healthcare"/>
    <s v="Disease Diagnosis, Health &amp; Wellbeing Centres, Hospitals"/>
    <m/>
    <s v="China"/>
    <s v="Greater China"/>
    <s v="Yes"/>
    <m/>
    <m/>
    <s v="Janine Feng"/>
    <m/>
    <n v="31"/>
    <n v="2.5833333333333335"/>
    <n v="2015"/>
  </r>
  <r>
    <n v="47413"/>
    <n v="164836"/>
    <x v="261"/>
    <s v="www.mienergy.com.cn"/>
    <d v="2009-07-09T00:00:00"/>
    <n v="2009"/>
    <x v="1"/>
    <s v="50.00 USD"/>
    <x v="145"/>
    <n v="35.78"/>
    <s v="TPG"/>
    <d v="2010-12-07T00:00:00"/>
    <n v="2010"/>
    <s v="IPO"/>
    <s v="1300.00 HKD"/>
    <x v="270"/>
    <n v="126.05"/>
    <m/>
    <s v="Energy &amp; Utilities"/>
    <s v="Oil &amp; Gas"/>
    <s v="Oil and Gas Exploration and Production"/>
    <m/>
    <s v="China"/>
    <s v="Greater China"/>
    <s v="Yes"/>
    <m/>
    <m/>
    <m/>
    <m/>
    <n v="17"/>
    <n v="1.4166666666666667"/>
    <n v="2010"/>
  </r>
  <r>
    <n v="32089"/>
    <n v="105093"/>
    <x v="262"/>
    <s v="www.micro-tech.cn"/>
    <d v="2012-09-01T00:00:00"/>
    <n v="2012"/>
    <x v="1"/>
    <s v="17.00 USD"/>
    <x v="56"/>
    <n v="13.28"/>
    <s v="Actis"/>
    <d v="2016-12-07T00:00:00"/>
    <n v="2016"/>
    <s v="Sale to GP"/>
    <m/>
    <x v="1"/>
    <m/>
    <m/>
    <s v="Healthcare"/>
    <s v="Healthcare"/>
    <s v="Healthcare, Medical Devices, Medical Equipment Distributors, Medical Technologies"/>
    <m/>
    <s v="China"/>
    <s v="Greater China"/>
    <s v="No"/>
    <m/>
    <m/>
    <s v="Meng Ann Lim"/>
    <m/>
    <n v="51"/>
    <n v="4.25"/>
    <n v="2016"/>
  </r>
  <r>
    <n v="48306"/>
    <n v="129952"/>
    <x v="263"/>
    <s v="www.microport.com.cn"/>
    <d v="2007-06-01T00:00:00"/>
    <n v="2007"/>
    <x v="2"/>
    <m/>
    <x v="1"/>
    <m/>
    <s v="Essex Woodlands"/>
    <d v="2010-09-24T00:00:00"/>
    <n v="2010"/>
    <s v="IPO"/>
    <m/>
    <x v="1"/>
    <m/>
    <m/>
    <s v="Healthcare"/>
    <s v="Medical Devices"/>
    <s v="Medical Devices, Medical Equipment Distributors"/>
    <m/>
    <s v="China"/>
    <s v="Greater China"/>
    <s v="No"/>
    <m/>
    <m/>
    <m/>
    <m/>
    <n v="39"/>
    <n v="3.25"/>
    <n v="2010"/>
  </r>
  <r>
    <n v="46718"/>
    <n v="161948"/>
    <x v="264"/>
    <s v="www.zsmls.com"/>
    <d v="2010-09-26T00:00:00"/>
    <n v="2010"/>
    <x v="1"/>
    <s v="101.00 CNY"/>
    <x v="199"/>
    <n v="11.62"/>
    <s v="Ping An Caizhi Investment Management"/>
    <d v="2015-02-17T00:00:00"/>
    <n v="2015"/>
    <s v="IPO"/>
    <s v="956.75 CNY"/>
    <x v="271"/>
    <n v="136.71"/>
    <m/>
    <s v="Information Technology"/>
    <s v="Electronics"/>
    <s v="Electronic Components"/>
    <m/>
    <s v="China"/>
    <s v="Greater China"/>
    <s v="Yes"/>
    <m/>
    <m/>
    <m/>
    <m/>
    <n v="53"/>
    <n v="4.416666666666667"/>
    <n v="2015"/>
  </r>
  <r>
    <n v="19471"/>
    <n v="54306"/>
    <x v="265"/>
    <m/>
    <d v="2010-12-06T00:00:00"/>
    <n v="2010"/>
    <x v="1"/>
    <m/>
    <x v="1"/>
    <m/>
    <s v="EQT"/>
    <d v="2016-06-06T00:00:00"/>
    <n v="2016"/>
    <s v="Sale to GP"/>
    <m/>
    <x v="1"/>
    <m/>
    <s v="JD Capital"/>
    <s v="Industrials"/>
    <s v="Manufacturing"/>
    <s v="Industrial, Steel &amp; Metal Manufacturing"/>
    <m/>
    <s v="China"/>
    <s v="Greater China"/>
    <s v="No"/>
    <m/>
    <m/>
    <s v="Martin Mok"/>
    <m/>
    <n v="66"/>
    <n v="5.5"/>
    <n v="2016"/>
  </r>
  <r>
    <n v="43298"/>
    <n v="149289"/>
    <x v="266"/>
    <s v="www.muyuanfoods.com"/>
    <d v="2010-08-12T00:00:00"/>
    <n v="2010"/>
    <x v="1"/>
    <s v="65.04 CNY"/>
    <x v="200"/>
    <n v="7.39"/>
    <s v="IFC Asset Management Company"/>
    <d v="2014-01-28T00:00:00"/>
    <n v="2014"/>
    <s v="IPO"/>
    <s v="1456.00 CNY"/>
    <x v="272"/>
    <n v="174.73"/>
    <m/>
    <s v="Food &amp; Agriculture"/>
    <s v="Agriculture"/>
    <s v="Agriculture Livestock Production"/>
    <m/>
    <s v="China"/>
    <s v="Greater China"/>
    <s v="Yes"/>
    <m/>
    <m/>
    <m/>
    <m/>
    <n v="41"/>
    <n v="3.4166666666666665"/>
    <n v="2014"/>
  </r>
  <r>
    <n v="42846"/>
    <n v="147536"/>
    <x v="267"/>
    <s v="www.mysteel.cn"/>
    <d v="2007-06-01T00:00:00"/>
    <n v="2007"/>
    <x v="2"/>
    <s v="36.90 CNY"/>
    <x v="201"/>
    <n v="3.59"/>
    <s v="Principle Capital"/>
    <d v="2011-06-08T00:00:00"/>
    <n v="2011"/>
    <s v="IPO"/>
    <s v="230.00 CNY"/>
    <x v="273"/>
    <n v="24.55"/>
    <m/>
    <s v="Information Technology"/>
    <s v="Internet"/>
    <s v="Information Services, Internet, Software, Steel &amp; Metals"/>
    <m/>
    <s v="China"/>
    <s v="Greater China"/>
    <s v="Yes"/>
    <m/>
    <m/>
    <m/>
    <m/>
    <n v="48"/>
    <n v="4"/>
    <n v="2011"/>
  </r>
  <r>
    <n v="33784"/>
    <n v="112387"/>
    <x v="268"/>
    <s v="www.aotecar.com"/>
    <d v="2007-12-01T00:00:00"/>
    <n v="2007"/>
    <x v="2"/>
    <s v="68.00 USD"/>
    <x v="202"/>
    <n v="46.57"/>
    <s v="CDH Investments, CITIC Capital"/>
    <d v="2013-04-26T00:00:00"/>
    <n v="2013"/>
    <s v="Trade Sale"/>
    <m/>
    <x v="1"/>
    <m/>
    <m/>
    <s v="Industrials"/>
    <s v="Transportation"/>
    <s v="Automobile and Parts Manufacturing"/>
    <m/>
    <s v="China"/>
    <s v="Greater China"/>
    <s v="No"/>
    <n v="4"/>
    <m/>
    <m/>
    <m/>
    <n v="64"/>
    <n v="5.333333333333333"/>
    <n v="2013"/>
  </r>
  <r>
    <n v="47098"/>
    <n v="156285"/>
    <x v="269"/>
    <s v="www.zs-united.com"/>
    <d v="2013-03-31T00:00:00"/>
    <n v="2013"/>
    <x v="1"/>
    <s v="50.00 CNY"/>
    <x v="46"/>
    <n v="6.11"/>
    <s v="Fosun Capital"/>
    <d v="2014-01-08T00:00:00"/>
    <n v="2014"/>
    <s v="IPO"/>
    <s v="380.50 HKD"/>
    <x v="274"/>
    <n v="35.9"/>
    <m/>
    <s v="Food &amp; Agriculture"/>
    <s v="Food"/>
    <s v="Manufacturing, Nutritional Supplements"/>
    <m/>
    <s v="China"/>
    <s v="Greater China"/>
    <s v="Yes"/>
    <m/>
    <m/>
    <s v="Chuntao Xu"/>
    <s v="Chuntao Xu"/>
    <n v="10"/>
    <n v="0.83333333333333337"/>
    <n v="2014"/>
  </r>
  <r>
    <n v="52889"/>
    <n v="186667"/>
    <x v="270"/>
    <m/>
    <d v="2012-06-01T00:00:00"/>
    <n v="2012"/>
    <x v="2"/>
    <s v="31.80 USD"/>
    <x v="203"/>
    <n v="25.28"/>
    <s v="Ascendent Capital Partners"/>
    <d v="2015-06-01T00:00:00"/>
    <n v="2015"/>
    <s v="Trade Sale"/>
    <s v="3300.00 CNY"/>
    <x v="275"/>
    <n v="493.43"/>
    <s v="Guangdong Kaiping Chunhui"/>
    <s v="Industrials"/>
    <s v="Manufacturing"/>
    <s v="Machine Tool Manufacture, Railroads"/>
    <m/>
    <s v="China"/>
    <s v="Greater China"/>
    <s v="No"/>
    <n v="5"/>
    <m/>
    <m/>
    <m/>
    <n v="36"/>
    <n v="3"/>
    <n v="2015"/>
  </r>
  <r>
    <n v="4048"/>
    <n v="33129"/>
    <x v="271"/>
    <s v="www.nantongrhm.com"/>
    <d v="2009-09-01T00:00:00"/>
    <n v="2009"/>
    <x v="1"/>
    <m/>
    <x v="1"/>
    <m/>
    <s v="Carlyle Group"/>
    <d v="2011-07-28T00:00:00"/>
    <n v="2011"/>
    <s v="Trade Sale"/>
    <s v="30.00 EUR"/>
    <x v="276"/>
    <n v="30"/>
    <s v="Cargotec"/>
    <s v="Industrials"/>
    <s v="Industrial"/>
    <s v="Distribution, Industrial Machinery Manufacturing, Manufacturing"/>
    <m/>
    <s v="China"/>
    <s v="Greater China"/>
    <s v="Yes"/>
    <m/>
    <m/>
    <s v="Wayne Tsou"/>
    <m/>
    <n v="22"/>
    <n v="1.8333333333333333"/>
    <n v="2011"/>
  </r>
  <r>
    <n v="4048"/>
    <n v="33129"/>
    <x v="271"/>
    <s v="www.nantongrhm.com"/>
    <d v="2009-09-01T00:00:00"/>
    <n v="2009"/>
    <x v="1"/>
    <m/>
    <x v="1"/>
    <m/>
    <s v="Carlyle Group"/>
    <d v="2015-03-31T00:00:00"/>
    <n v="2015"/>
    <s v="Trade Sale"/>
    <m/>
    <x v="1"/>
    <m/>
    <s v="Cargotec"/>
    <s v="Industrials"/>
    <s v="Industrial"/>
    <s v="Distribution, Industrial Machinery Manufacturing, Manufacturing"/>
    <m/>
    <s v="China"/>
    <s v="Greater China"/>
    <s v="No"/>
    <m/>
    <m/>
    <s v="Wayne Tsou"/>
    <m/>
    <n v="66"/>
    <n v="5.5"/>
    <n v="2015"/>
  </r>
  <r>
    <n v="45346"/>
    <n v="156798"/>
    <x v="272"/>
    <s v="www.nblife.com"/>
    <d v="2009-10-19T00:00:00"/>
    <n v="2009"/>
    <x v="4"/>
    <s v="820.00 HKD"/>
    <x v="204"/>
    <n v="71.08"/>
    <s v="Carlyle Group"/>
    <d v="2015-10-23T00:00:00"/>
    <n v="2015"/>
    <s v="Sale to Management"/>
    <s v="565.60 HKD"/>
    <x v="277"/>
    <n v="64.78"/>
    <m/>
    <s v="Consumer &amp; Retail"/>
    <s v="Consumer Services"/>
    <s v="Consumer Products, Consumer Services"/>
    <m/>
    <s v="China"/>
    <s v="Greater China"/>
    <s v="No"/>
    <m/>
    <m/>
    <m/>
    <m/>
    <n v="72"/>
    <n v="6"/>
    <n v="2015"/>
  </r>
  <r>
    <n v="25636"/>
    <n v="68520"/>
    <x v="273"/>
    <s v="www.newchinalife.com"/>
    <d v="2010-11-30T00:00:00"/>
    <n v="2010"/>
    <x v="1"/>
    <m/>
    <x v="1"/>
    <m/>
    <s v="Hony Capital, Standard Chartered Private Equity, Temasek Holdings"/>
    <d v="2011-12-07T00:00:00"/>
    <n v="2011"/>
    <s v="IPO"/>
    <s v="1890.00 USD"/>
    <x v="278"/>
    <n v="1412.59"/>
    <m/>
    <s v="Business Services"/>
    <s v="Insurance"/>
    <s v="Finance and Insurance Sector, Insurance Agencies, Insurance Carriers"/>
    <m/>
    <s v="China"/>
    <s v="Greater China"/>
    <s v="Yes"/>
    <m/>
    <m/>
    <s v="John Zhao"/>
    <s v="John Zhao"/>
    <n v="13"/>
    <n v="1.0833333333333333"/>
    <n v="2011"/>
  </r>
  <r>
    <n v="27076"/>
    <n v="68520"/>
    <x v="273"/>
    <s v="www.newchinalife.com"/>
    <d v="2011-11-28T00:00:00"/>
    <n v="2011"/>
    <x v="1"/>
    <s v="100.00 USD"/>
    <x v="51"/>
    <n v="72.72"/>
    <s v="MBK Partners"/>
    <d v="2011-12-07T00:00:00"/>
    <n v="2011"/>
    <s v="Trade Sale"/>
    <s v="1890.00 USD"/>
    <x v="278"/>
    <n v="1412.59"/>
    <m/>
    <s v="Business Services"/>
    <s v="Insurance"/>
    <s v="Finance and Insurance Sector, Insurance Agencies, Insurance Carriers"/>
    <m/>
    <s v="China"/>
    <s v="Greater China"/>
    <s v="Yes"/>
    <m/>
    <m/>
    <m/>
    <m/>
    <n v="1"/>
    <n v="8.3333333333333329E-2"/>
    <n v="2011"/>
  </r>
  <r>
    <n v="54639"/>
    <n v="68520"/>
    <x v="273"/>
    <s v="www.newchinalife.com"/>
    <d v="2006-06-01T00:00:00"/>
    <n v="2006"/>
    <x v="1"/>
    <s v="78.00 USD"/>
    <x v="205"/>
    <n v="61.04"/>
    <s v="Primus Financial Holdings"/>
    <d v="2011-06-01T00:00:00"/>
    <n v="2011"/>
    <s v="Unspecified Exit"/>
    <s v="640.00 USD"/>
    <x v="279"/>
    <n v="443.2"/>
    <m/>
    <s v="Business Services"/>
    <s v="Insurance"/>
    <s v="Finance and Insurance Sector, Insurance Agencies, Insurance Carriers"/>
    <m/>
    <s v="China"/>
    <s v="Greater China"/>
    <s v="No"/>
    <m/>
    <m/>
    <m/>
    <m/>
    <n v="60"/>
    <n v="5"/>
    <n v="2011"/>
  </r>
  <r>
    <n v="42175"/>
    <n v="116311"/>
    <x v="274"/>
    <s v="www.nfa360.com"/>
    <d v="2011-06-01T00:00:00"/>
    <n v="2011"/>
    <x v="4"/>
    <s v="38.20 USD"/>
    <x v="206"/>
    <n v="26.45"/>
    <s v="STIC Investments"/>
    <d v="2013-06-28T00:00:00"/>
    <n v="2013"/>
    <s v="Sale to Management"/>
    <s v="40.00 USD"/>
    <x v="17"/>
    <n v="31.19"/>
    <m/>
    <s v="Industrials"/>
    <s v="Transportation"/>
    <s v="Automobile and Parts Manufacturing, Automobile Repair, Electronic Components, Electronic Components &amp; Semiconductor Wholesalers, Electronic Connectors, Retail"/>
    <m/>
    <s v="China"/>
    <s v="Greater China"/>
    <s v="No"/>
    <m/>
    <m/>
    <m/>
    <m/>
    <n v="24"/>
    <n v="2"/>
    <n v="2013"/>
  </r>
  <r>
    <n v="45407"/>
    <n v="157032"/>
    <x v="275"/>
    <s v="www.teampharm.com"/>
    <d v="2012-02-01T00:00:00"/>
    <n v="2012"/>
    <x v="1"/>
    <s v="28.24 CNY"/>
    <x v="207"/>
    <n v="3.39"/>
    <s v="JD Capital"/>
    <d v="2014-11-05T00:00:00"/>
    <n v="2014"/>
    <s v="Trade Sale"/>
    <s v="570.00 CNY"/>
    <x v="280"/>
    <n v="74.61"/>
    <s v="Fuan Pharmaceutical"/>
    <s v="Healthcare"/>
    <s v="Pharmaceuticals"/>
    <s v="Pharmaceuticals"/>
    <m/>
    <s v="China"/>
    <s v="Greater China"/>
    <s v="No"/>
    <m/>
    <m/>
    <m/>
    <m/>
    <n v="33"/>
    <n v="2.75"/>
    <n v="2014"/>
  </r>
  <r>
    <n v="14973"/>
    <n v="48092"/>
    <x v="276"/>
    <s v="www.xiajinmilk.com"/>
    <d v="2007-01-11T00:00:00"/>
    <n v="2007"/>
    <x v="1"/>
    <s v="18.10 USD"/>
    <x v="208"/>
    <n v="13.72"/>
    <s v="ARC Capital Partners, Wumart Stores Inc., YinChuan XinHua Department Store Co. Ltd."/>
    <d v="2014-01-20T00:00:00"/>
    <n v="2014"/>
    <s v="Trade Sale"/>
    <s v="30.00 USD"/>
    <x v="281"/>
    <n v="21.95"/>
    <s v="Prospect Link Limited"/>
    <s v="Consumer &amp; Retail"/>
    <s v="Consumer Services"/>
    <s v="Consumer Products, Consumer Services"/>
    <m/>
    <s v="China"/>
    <s v="Greater China"/>
    <s v="No"/>
    <n v="1.3"/>
    <m/>
    <m/>
    <m/>
    <n v="84"/>
    <n v="7"/>
    <n v="2014"/>
  </r>
  <r>
    <n v="36335"/>
    <n v="123926"/>
    <x v="277"/>
    <s v="www.noaheducation.com"/>
    <d v="2004-07-19T00:00:00"/>
    <n v="2004"/>
    <x v="1"/>
    <s v="15.00 USD"/>
    <x v="177"/>
    <n v="12.32"/>
    <s v="Baring Private Equity Asia"/>
    <d v="2007-10-19T00:00:00"/>
    <n v="2007"/>
    <s v="IPO"/>
    <s v="137.86 USD"/>
    <x v="282"/>
    <n v="96.95"/>
    <m/>
    <s v="Consumer &amp; Retail"/>
    <s v="Education / Training"/>
    <s v="Education &amp; Training Software, Education and Training Services"/>
    <m/>
    <s v="China"/>
    <s v="Greater China"/>
    <s v="Yes"/>
    <m/>
    <m/>
    <s v="Jean Eric Salata"/>
    <m/>
    <n v="39"/>
    <n v="3.25"/>
    <n v="2007"/>
  </r>
  <r>
    <n v="44210"/>
    <n v="152921"/>
    <x v="278"/>
    <s v="www.nobleagri.com"/>
    <d v="2014-09-30T00:00:00"/>
    <n v="2014"/>
    <x v="2"/>
    <s v="1500.00 USD"/>
    <x v="209"/>
    <n v="1187.8499999999999"/>
    <s v="China National Cereals, Oils &amp; Foodstuffs Import and Export Corp, Hopu Investment Management, IFC Asset Management Company, Noble Group, Standard Chartered Private Equity, Temasek Holdings"/>
    <d v="2015-12-22T00:00:00"/>
    <n v="2015"/>
    <s v="Trade Sale"/>
    <s v="750.00 USD"/>
    <x v="283"/>
    <n v="691.28"/>
    <s v="China National Cereals, Oils &amp; Foodstuffs Import and Export Corp"/>
    <s v="Food &amp; Agriculture"/>
    <s v="Agriculture"/>
    <s v="Agribusiness"/>
    <m/>
    <s v="Hong Kong"/>
    <s v="Greater China"/>
    <s v="Yes"/>
    <m/>
    <m/>
    <m/>
    <m/>
    <n v="15"/>
    <n v="1.25"/>
    <n v="2015"/>
  </r>
  <r>
    <n v="4491"/>
    <n v="33832"/>
    <x v="279"/>
    <s v="www.nordangliaeducation.com"/>
    <d v="2008-09-01T00:00:00"/>
    <n v="2008"/>
    <x v="0"/>
    <s v="190.00 GBP"/>
    <x v="210"/>
    <n v="240.24"/>
    <s v="Baring Private Equity Asia"/>
    <d v="2014-03-26T00:00:00"/>
    <n v="2014"/>
    <s v="IPO"/>
    <s v="304.00 USD"/>
    <x v="284"/>
    <n v="218.61"/>
    <m/>
    <s v="Consumer &amp; Retail"/>
    <s v="Education / Training"/>
    <s v="Education and Training Services, Schools"/>
    <m/>
    <s v="Hong Kong"/>
    <s v="Greater China"/>
    <s v="Yes"/>
    <m/>
    <m/>
    <m/>
    <m/>
    <n v="66"/>
    <n v="5.5"/>
    <n v="2014"/>
  </r>
  <r>
    <n v="4491"/>
    <n v="33832"/>
    <x v="279"/>
    <s v="www.nordangliaeducation.com"/>
    <d v="2008-09-01T00:00:00"/>
    <n v="2008"/>
    <x v="0"/>
    <s v="190.00 GBP"/>
    <x v="210"/>
    <n v="240.24"/>
    <s v="Baring Private Equity Asia"/>
    <d v="2015-06-16T00:00:00"/>
    <n v="2015"/>
    <s v="Private Placement"/>
    <s v="160.80 USD"/>
    <x v="285"/>
    <n v="141.38"/>
    <m/>
    <s v="Consumer &amp; Retail"/>
    <s v="Education / Training"/>
    <s v="Education and Training Services, Schools"/>
    <m/>
    <s v="Hong Kong"/>
    <s v="Greater China"/>
    <s v="Yes"/>
    <m/>
    <m/>
    <m/>
    <m/>
    <n v="81"/>
    <n v="6.75"/>
    <n v="2015"/>
  </r>
  <r>
    <n v="4491"/>
    <n v="33832"/>
    <x v="279"/>
    <s v="www.nordangliaeducation.com"/>
    <d v="2008-09-01T00:00:00"/>
    <n v="2008"/>
    <x v="0"/>
    <s v="190.00 GBP"/>
    <x v="210"/>
    <n v="240.24"/>
    <s v="Baring Private Equity Asia"/>
    <d v="2017-04-25T00:00:00"/>
    <n v="2017"/>
    <s v="Sale to GP"/>
    <m/>
    <x v="1"/>
    <m/>
    <s v="Baring Private Equity Asia, CPP Investment Board"/>
    <s v="Consumer &amp; Retail"/>
    <s v="Education / Training"/>
    <s v="Education and Training Services, Schools"/>
    <m/>
    <s v="Hong Kong"/>
    <s v="Greater China"/>
    <s v="Yes"/>
    <m/>
    <m/>
    <m/>
    <m/>
    <n v="103"/>
    <n v="8.5833333333333339"/>
    <n v="2017"/>
  </r>
  <r>
    <n v="21805"/>
    <n v="33832"/>
    <x v="279"/>
    <s v="www.nordangliaeducation.com"/>
    <d v="2011-02-03T00:00:00"/>
    <n v="2011"/>
    <x v="1"/>
    <m/>
    <x v="1"/>
    <m/>
    <s v="Baring Private Equity Asia, Partners Group"/>
    <d v="2015-06-11T00:00:00"/>
    <n v="2015"/>
    <s v="Private Placement"/>
    <s v="160.80 USD"/>
    <x v="285"/>
    <n v="142.65"/>
    <m/>
    <s v="Consumer &amp; Retail"/>
    <s v="Education / Training"/>
    <s v="Education and Training Services, Schools"/>
    <m/>
    <s v="Hong Kong"/>
    <s v="Greater China"/>
    <s v="Yes"/>
    <m/>
    <m/>
    <m/>
    <m/>
    <n v="52"/>
    <n v="4.333333333333333"/>
    <n v="2015"/>
  </r>
  <r>
    <n v="20276"/>
    <n v="55473"/>
    <x v="280"/>
    <s v="www.offshore-inc.com"/>
    <d v="2004-08-01T00:00:00"/>
    <n v="2004"/>
    <x v="2"/>
    <m/>
    <x v="1"/>
    <m/>
    <s v="Carlyle Group"/>
    <d v="2011-03-24T00:00:00"/>
    <n v="2011"/>
    <s v="Sale to GP"/>
    <m/>
    <x v="1"/>
    <m/>
    <s v="IK Investment Partners"/>
    <s v="Business Services"/>
    <s v="Outsourcing"/>
    <s v="BPO Services"/>
    <m/>
    <s v="Hong Kong"/>
    <s v="Greater China"/>
    <s v="No"/>
    <m/>
    <m/>
    <m/>
    <m/>
    <n v="79"/>
    <n v="6.583333333333333"/>
    <n v="2011"/>
  </r>
  <r>
    <n v="20277"/>
    <n v="55473"/>
    <x v="280"/>
    <s v="www.offshore-inc.com"/>
    <d v="2011-03-24T00:00:00"/>
    <n v="2011"/>
    <x v="2"/>
    <s v="350.00 USD"/>
    <x v="189"/>
    <n v="250.57"/>
    <s v="IK Investment Partners"/>
    <d v="2011-03-24T00:00:00"/>
    <n v="2011"/>
    <s v="Merger"/>
    <m/>
    <x v="1"/>
    <m/>
    <s v="Vistra Group"/>
    <s v="Business Services"/>
    <s v="Outsourcing"/>
    <s v="BPO Services"/>
    <m/>
    <s v="Hong Kong"/>
    <s v="Greater China"/>
    <s v="No"/>
    <m/>
    <m/>
    <s v="Kristiaan Nieuwenburg"/>
    <m/>
    <n v="0"/>
    <n v="0"/>
    <n v="2011"/>
  </r>
  <r>
    <n v="44287"/>
    <n v="153202"/>
    <x v="281"/>
    <s v="www.orgpackaging.com"/>
    <d v="2007-12-24T00:00:00"/>
    <n v="2007"/>
    <x v="1"/>
    <s v="40.00 USD"/>
    <x v="49"/>
    <n v="27.39"/>
    <s v="CDIB Capital, Lehman Brothers"/>
    <d v="2010-09-14T00:00:00"/>
    <n v="2010"/>
    <s v="Sale to Management"/>
    <s v="29.50 USD"/>
    <x v="286"/>
    <n v="22.99"/>
    <m/>
    <s v="Industrials"/>
    <s v="Manufacturing"/>
    <s v="Steel &amp; Metal Manufacturing, Steel &amp; Metals"/>
    <m/>
    <s v="China"/>
    <s v="Greater China"/>
    <s v="Yes"/>
    <m/>
    <m/>
    <m/>
    <m/>
    <n v="33"/>
    <n v="2.75"/>
    <n v="2010"/>
  </r>
  <r>
    <n v="44287"/>
    <n v="153202"/>
    <x v="281"/>
    <s v="www.orgpackaging.com"/>
    <d v="2007-12-24T00:00:00"/>
    <n v="2007"/>
    <x v="1"/>
    <s v="40.00 USD"/>
    <x v="49"/>
    <n v="27.39"/>
    <s v="CDIB Capital, Lehman Brothers"/>
    <d v="2011-10-11T00:00:00"/>
    <n v="2011"/>
    <s v="IPO"/>
    <s v="1656.00 CNY"/>
    <x v="287"/>
    <n v="189.26"/>
    <m/>
    <s v="Industrials"/>
    <s v="Manufacturing"/>
    <s v="Steel &amp; Metal Manufacturing, Steel &amp; Metals"/>
    <m/>
    <s v="China"/>
    <s v="Greater China"/>
    <s v="Yes"/>
    <m/>
    <m/>
    <m/>
    <m/>
    <n v="46"/>
    <n v="3.8333333333333335"/>
    <n v="2011"/>
  </r>
  <r>
    <n v="44287"/>
    <n v="153202"/>
    <x v="281"/>
    <s v="www.orgpackaging.com"/>
    <d v="2007-12-24T00:00:00"/>
    <n v="2007"/>
    <x v="1"/>
    <s v="40.00 USD"/>
    <x v="49"/>
    <n v="27.39"/>
    <s v="CDIB Capital, Lehman Brothers"/>
    <d v="2013-10-31T00:00:00"/>
    <n v="2013"/>
    <s v="Private Placement"/>
    <s v="181.70 CNY"/>
    <x v="288"/>
    <n v="22.14"/>
    <m/>
    <s v="Industrials"/>
    <s v="Manufacturing"/>
    <s v="Steel &amp; Metal Manufacturing, Steel &amp; Metals"/>
    <m/>
    <s v="China"/>
    <s v="Greater China"/>
    <s v="Yes"/>
    <m/>
    <m/>
    <m/>
    <m/>
    <n v="70"/>
    <n v="5.833333333333333"/>
    <n v="2013"/>
  </r>
  <r>
    <n v="44484"/>
    <n v="153202"/>
    <x v="281"/>
    <s v="www.orgpackaging.com"/>
    <d v="2010-09-15T00:00:00"/>
    <n v="2010"/>
    <x v="1"/>
    <s v="12.89 USD"/>
    <x v="211"/>
    <n v="10.039999999999999"/>
    <s v="Harvest Capital"/>
    <d v="2013-10-14T00:00:00"/>
    <n v="2013"/>
    <s v="Private Placement"/>
    <s v="57.76 CNY"/>
    <x v="289"/>
    <n v="6.95"/>
    <m/>
    <s v="Industrials"/>
    <s v="Manufacturing"/>
    <s v="Steel &amp; Metal Manufacturing, Steel &amp; Metals"/>
    <m/>
    <s v="China"/>
    <s v="Greater China"/>
    <s v="Yes"/>
    <m/>
    <m/>
    <m/>
    <m/>
    <n v="37"/>
    <n v="3.0833333333333335"/>
    <n v="2013"/>
  </r>
  <r>
    <n v="45275"/>
    <n v="156525"/>
    <x v="282"/>
    <s v="www.comagic.com.cn"/>
    <d v="2010-12-01T00:00:00"/>
    <n v="2010"/>
    <x v="2"/>
    <s v="480.00 CNY"/>
    <x v="212"/>
    <n v="54.22"/>
    <s v="ARC Capital Partners"/>
    <d v="2011-12-30T00:00:00"/>
    <n v="2011"/>
    <s v="Trade Sale"/>
    <m/>
    <x v="1"/>
    <m/>
    <m/>
    <s v="Consumer &amp; Retail"/>
    <s v="Retail"/>
    <s v="Home Centres and Hardware Stores"/>
    <m/>
    <s v="China"/>
    <s v="Greater China"/>
    <s v="No"/>
    <m/>
    <m/>
    <m/>
    <m/>
    <n v="12"/>
    <n v="1"/>
    <n v="2011"/>
  </r>
  <r>
    <n v="34067"/>
    <n v="95623"/>
    <x v="283"/>
    <s v="www.hisoft.com"/>
    <d v="2013-10-17T00:00:00"/>
    <n v="2013"/>
    <x v="0"/>
    <s v="625.00 USD"/>
    <x v="213"/>
    <n v="461.75"/>
    <s v="Blackstone Group, GGV Capital"/>
    <d v="2016-08-29T00:00:00"/>
    <n v="2016"/>
    <s v="Trade Sale"/>
    <s v="675.00 USD"/>
    <x v="290"/>
    <n v="598.59"/>
    <s v="HNA Group Company Limited"/>
    <s v="Business Services"/>
    <s v="Outsourcing"/>
    <s v="BPO Services, IT, Offshore IT Services/IT Outsourcing"/>
    <m/>
    <s v="China"/>
    <s v="Greater China"/>
    <s v="No"/>
    <m/>
    <m/>
    <s v="Jeff Richards, Jenny Lee, Ray Hu"/>
    <m/>
    <n v="34"/>
    <n v="2.8333333333333335"/>
    <n v="2016"/>
  </r>
  <r>
    <n v="44136"/>
    <n v="29311"/>
    <x v="284"/>
    <s v="www.pcds.com.cn"/>
    <d v="2005-06-01T00:00:00"/>
    <n v="2005"/>
    <x v="1"/>
    <m/>
    <x v="1"/>
    <m/>
    <s v="United Capital Partners"/>
    <d v="2009-12-15T00:00:00"/>
    <n v="2009"/>
    <s v="IPO"/>
    <s v="377.00 USD"/>
    <x v="291"/>
    <n v="251.57"/>
    <m/>
    <s v="Consumer &amp; Retail"/>
    <s v="Retail"/>
    <s v="Department Stores"/>
    <m/>
    <s v="China"/>
    <s v="Greater China"/>
    <s v="Yes"/>
    <m/>
    <m/>
    <m/>
    <m/>
    <n v="54"/>
    <n v="4.5"/>
    <n v="2009"/>
  </r>
  <r>
    <n v="46266"/>
    <n v="160217"/>
    <x v="285"/>
    <s v="www.people.com.cn"/>
    <d v="2010-12-01T00:00:00"/>
    <n v="2010"/>
    <x v="1"/>
    <s v="75.00 CNY"/>
    <x v="78"/>
    <n v="8.4700000000000006"/>
    <s v="BOCGI Zheshang Investment Fund Management, Goldstone Investment"/>
    <d v="2012-04-27T00:00:00"/>
    <n v="2012"/>
    <s v="IPO"/>
    <s v="1382.20 CNY"/>
    <x v="292"/>
    <n v="166.26"/>
    <m/>
    <s v="Telecoms &amp; Media"/>
    <s v="Digital Media"/>
    <s v="Digital Media, Internet"/>
    <m/>
    <s v="China"/>
    <s v="Greater China"/>
    <s v="Yes"/>
    <m/>
    <m/>
    <m/>
    <m/>
    <n v="16"/>
    <n v="1.3333333333333333"/>
    <n v="2012"/>
  </r>
  <r>
    <n v="27140"/>
    <n v="76946"/>
    <x v="286"/>
    <s v="www.ppm.cn/htm/eng"/>
    <d v="2008-05-26T00:00:00"/>
    <n v="2008"/>
    <x v="1"/>
    <s v="481.46 CNY"/>
    <x v="214"/>
    <n v="44.57"/>
    <s v="Hony Capital"/>
    <d v="2011-11-23T00:00:00"/>
    <n v="2011"/>
    <s v="IPO"/>
    <m/>
    <x v="1"/>
    <m/>
    <m/>
    <s v="Consumer &amp; Retail"/>
    <s v="Publishing"/>
    <s v="Book Publishers, Media, Newspapers and News Organisations"/>
    <m/>
    <s v="China"/>
    <s v="Greater China"/>
    <s v="Yes"/>
    <m/>
    <m/>
    <m/>
    <m/>
    <n v="42"/>
    <n v="3.5"/>
    <n v="2011"/>
  </r>
  <r>
    <n v="27140"/>
    <n v="76946"/>
    <x v="286"/>
    <s v="www.ppm.cn/htm/eng"/>
    <d v="2008-05-26T00:00:00"/>
    <n v="2008"/>
    <x v="1"/>
    <s v="481.46 CNY"/>
    <x v="214"/>
    <n v="44.57"/>
    <s v="Hony Capital"/>
    <d v="2013-05-27T00:00:00"/>
    <n v="2013"/>
    <s v="Private Placement"/>
    <s v="200.00 CNY"/>
    <x v="293"/>
    <n v="24.8"/>
    <m/>
    <s v="Consumer &amp; Retail"/>
    <s v="Publishing"/>
    <s v="Book Publishers, Media, Newspapers and News Organisations"/>
    <m/>
    <s v="China"/>
    <s v="Greater China"/>
    <s v="Yes"/>
    <m/>
    <m/>
    <m/>
    <m/>
    <n v="60"/>
    <n v="5"/>
    <n v="2013"/>
  </r>
  <r>
    <n v="27140"/>
    <n v="76946"/>
    <x v="286"/>
    <s v="www.ppm.cn/htm/eng"/>
    <d v="2008-05-26T00:00:00"/>
    <n v="2008"/>
    <x v="1"/>
    <s v="481.46 CNY"/>
    <x v="214"/>
    <n v="44.57"/>
    <s v="Hony Capital"/>
    <d v="2013-07-12T00:00:00"/>
    <n v="2013"/>
    <s v="Private Placement"/>
    <m/>
    <x v="1"/>
    <m/>
    <m/>
    <s v="Consumer &amp; Retail"/>
    <s v="Publishing"/>
    <s v="Book Publishers, Media, Newspapers and News Organisations"/>
    <m/>
    <s v="China"/>
    <s v="Greater China"/>
    <s v="No"/>
    <m/>
    <m/>
    <m/>
    <m/>
    <n v="62"/>
    <n v="5.166666666666667"/>
    <n v="2013"/>
  </r>
  <r>
    <n v="10699"/>
    <n v="42518"/>
    <x v="287"/>
    <s v="www.pingan.com"/>
    <d v="2010-05-04T00:00:00"/>
    <n v="2010"/>
    <x v="5"/>
    <m/>
    <x v="1"/>
    <m/>
    <s v="TPG"/>
    <d v="2010-05-14T00:00:00"/>
    <n v="2010"/>
    <s v="Private Placement"/>
    <s v="1250.00 USD"/>
    <x v="294"/>
    <n v="1006.5"/>
    <m/>
    <s v="Business Services"/>
    <s v="Insurance"/>
    <s v="Insurance Carriers"/>
    <m/>
    <s v="China"/>
    <s v="Greater China"/>
    <s v="Yes"/>
    <m/>
    <m/>
    <m/>
    <m/>
    <n v="0"/>
    <n v="0"/>
    <n v="2010"/>
  </r>
  <r>
    <n v="10699"/>
    <n v="42518"/>
    <x v="287"/>
    <s v="www.pingan.com"/>
    <d v="2010-05-04T00:00:00"/>
    <n v="2010"/>
    <x v="5"/>
    <m/>
    <x v="1"/>
    <m/>
    <s v="TPG"/>
    <d v="2010-09-03T00:00:00"/>
    <n v="2010"/>
    <s v="Private Placement"/>
    <s v="1160.00 USD"/>
    <x v="295"/>
    <n v="903.87"/>
    <m/>
    <s v="Business Services"/>
    <s v="Insurance"/>
    <s v="Insurance Carriers"/>
    <m/>
    <s v="China"/>
    <s v="Greater China"/>
    <s v="No"/>
    <n v="16"/>
    <m/>
    <m/>
    <m/>
    <n v="4"/>
    <n v="0.33333333333333331"/>
    <n v="2010"/>
  </r>
  <r>
    <n v="51183"/>
    <n v="180172"/>
    <x v="288"/>
    <s v="www.plastec.com.hk"/>
    <d v="2005-06-01T00:00:00"/>
    <n v="2005"/>
    <x v="1"/>
    <m/>
    <x v="1"/>
    <m/>
    <s v="Cathay Capital Group"/>
    <d v="2010-12-01T00:00:00"/>
    <n v="2010"/>
    <s v="Merger"/>
    <m/>
    <x v="1"/>
    <m/>
    <m/>
    <s v="Industrials"/>
    <s v="Manufacturing"/>
    <s v="Plastic and Rubber Manufacturing"/>
    <m/>
    <s v="Hong Kong"/>
    <s v="Greater China"/>
    <s v="No"/>
    <m/>
    <m/>
    <m/>
    <m/>
    <n v="66"/>
    <n v="5.5"/>
    <n v="2010"/>
  </r>
  <r>
    <n v="812"/>
    <n v="26729"/>
    <x v="289"/>
    <s v="www.7daysinn.cn"/>
    <d v="2008-10-16T00:00:00"/>
    <n v="2008"/>
    <x v="1"/>
    <s v="65.00 USD"/>
    <x v="82"/>
    <n v="46.16"/>
    <s v="Actis, Warburg Pincus"/>
    <d v="2009-11-20T00:00:00"/>
    <n v="2009"/>
    <s v="IPO"/>
    <s v="111.10 USD"/>
    <x v="296"/>
    <n v="74.14"/>
    <m/>
    <s v="Consumer &amp; Retail"/>
    <s v="Leisure"/>
    <s v="e-Commerce, Hotels, Hotels and Offices"/>
    <m/>
    <s v="China"/>
    <s v="Greater China"/>
    <s v="Yes"/>
    <m/>
    <m/>
    <s v="Meng Ann Lim"/>
    <m/>
    <n v="13"/>
    <n v="1.0833333333333333"/>
    <n v="2009"/>
  </r>
  <r>
    <n v="812"/>
    <n v="26729"/>
    <x v="289"/>
    <s v="www.7daysinn.cn"/>
    <d v="2008-10-16T00:00:00"/>
    <n v="2008"/>
    <x v="1"/>
    <s v="65.00 USD"/>
    <x v="82"/>
    <n v="46.16"/>
    <s v="Actis, Warburg Pincus"/>
    <d v="2013-03-01T00:00:00"/>
    <n v="2013"/>
    <s v="Sale to GP"/>
    <s v="688.00 USD"/>
    <x v="297"/>
    <n v="529"/>
    <s v="Actis, Carlyle Group, Sequoia Capital"/>
    <s v="Consumer &amp; Retail"/>
    <s v="Leisure"/>
    <s v="e-Commerce, Hotels, Hotels and Offices"/>
    <m/>
    <s v="China"/>
    <s v="Greater China"/>
    <s v="No"/>
    <m/>
    <m/>
    <s v="Meng Ann Lim"/>
    <m/>
    <n v="53"/>
    <n v="4.416666666666667"/>
    <n v="2013"/>
  </r>
  <r>
    <n v="30828"/>
    <n v="26729"/>
    <x v="289"/>
    <s v="www.7daysinn.cn"/>
    <d v="2013-03-01T00:00:00"/>
    <n v="2013"/>
    <x v="0"/>
    <s v="688.00 USD"/>
    <x v="215"/>
    <n v="529"/>
    <s v="Actis, Carlyle Group, Sequoia Capital"/>
    <d v="2015-09-22T00:00:00"/>
    <n v="2015"/>
    <s v="Trade Sale"/>
    <s v="8300.00 CNY"/>
    <x v="298"/>
    <n v="1157.98"/>
    <s v="Shanghai Jin Jiang International Hotels"/>
    <s v="Consumer &amp; Retail"/>
    <s v="Leisure"/>
    <s v="e-Commerce, Hotels, Hotels and Offices"/>
    <m/>
    <s v="China"/>
    <s v="Greater China"/>
    <s v="No"/>
    <m/>
    <m/>
    <s v="Eric Zhang"/>
    <m/>
    <n v="30"/>
    <n v="2.5"/>
    <n v="2015"/>
  </r>
  <r>
    <n v="10061"/>
    <n v="41646"/>
    <x v="290"/>
    <s v="www.primax.com.tw"/>
    <d v="2007-09-17T00:00:00"/>
    <n v="2007"/>
    <x v="0"/>
    <s v="8600.00 TWD"/>
    <x v="216"/>
    <n v="185.13"/>
    <s v="Bank of America Merrill Lynch, FAT Capital Management, H&amp;Q Asia Pacific, NewQuest Capital Partners"/>
    <d v="2012-10-05T00:00:00"/>
    <n v="2012"/>
    <s v="IPO"/>
    <m/>
    <x v="1"/>
    <m/>
    <m/>
    <s v="Consumer &amp; Retail"/>
    <s v="Consumer Services"/>
    <s v="Communications, Computer and Office Equipment Distributors, Electronic Components, Electronic Components &amp; Semiconductor Wholesalers, Office Equipment"/>
    <m/>
    <s v="Taiwan"/>
    <s v="Greater China"/>
    <s v="Yes"/>
    <m/>
    <m/>
    <s v="Jarlon Tsang"/>
    <s v="Jarlon Tsang"/>
    <n v="61"/>
    <n v="5.083333333333333"/>
    <n v="2012"/>
  </r>
  <r>
    <n v="10061"/>
    <n v="41646"/>
    <x v="290"/>
    <s v="www.primax.com.tw"/>
    <d v="2007-09-17T00:00:00"/>
    <n v="2007"/>
    <x v="0"/>
    <s v="8600.00 TWD"/>
    <x v="216"/>
    <n v="185.13"/>
    <s v="Bank of America Merrill Lynch, FAT Capital Management, H&amp;Q Asia Pacific, NewQuest Capital Partners"/>
    <d v="2014-06-23T00:00:00"/>
    <n v="2014"/>
    <s v="Private Placement"/>
    <s v="4000.00 TWD"/>
    <x v="299"/>
    <n v="98.43"/>
    <m/>
    <s v="Consumer &amp; Retail"/>
    <s v="Consumer Services"/>
    <s v="Communications, Computer and Office Equipment Distributors, Electronic Components, Electronic Components &amp; Semiconductor Wholesalers, Office Equipment"/>
    <m/>
    <s v="Taiwan"/>
    <s v="Greater China"/>
    <s v="No"/>
    <m/>
    <m/>
    <s v="Jarlon Tsang"/>
    <s v="Jarlon Tsang"/>
    <n v="81"/>
    <n v="6.75"/>
    <n v="2014"/>
  </r>
  <r>
    <n v="46484"/>
    <n v="161120"/>
    <x v="291"/>
    <s v="www.eastsoft.com.cn"/>
    <d v="2009-12-28T00:00:00"/>
    <n v="2009"/>
    <x v="1"/>
    <s v="75.00 CNY"/>
    <x v="217"/>
    <n v="7.33"/>
    <s v="Cowin Capital, Goldstone Investment"/>
    <d v="2011-02-22T00:00:00"/>
    <n v="2011"/>
    <s v="IPO"/>
    <s v="1036.25 CNY"/>
    <x v="300"/>
    <n v="115.11"/>
    <m/>
    <s v="Information Technology"/>
    <s v="Network"/>
    <s v="Communications, IT Infrastructure, Network, Software"/>
    <m/>
    <s v="China"/>
    <s v="Greater China"/>
    <s v="Yes"/>
    <m/>
    <m/>
    <m/>
    <m/>
    <n v="14"/>
    <n v="1.1666666666666667"/>
    <n v="2011"/>
  </r>
  <r>
    <n v="46484"/>
    <n v="161120"/>
    <x v="291"/>
    <s v="www.eastsoft.com.cn"/>
    <d v="2009-12-28T00:00:00"/>
    <n v="2009"/>
    <x v="1"/>
    <s v="75.00 CNY"/>
    <x v="217"/>
    <n v="7.33"/>
    <s v="Cowin Capital, Goldstone Investment"/>
    <d v="2015-01-12T00:00:00"/>
    <n v="2015"/>
    <s v="Private Placement"/>
    <s v="245.00 CNY"/>
    <x v="17"/>
    <n v="33.950000000000003"/>
    <m/>
    <s v="Information Technology"/>
    <s v="Network"/>
    <s v="Communications, IT Infrastructure, Network, Software"/>
    <m/>
    <s v="China"/>
    <s v="Greater China"/>
    <s v="Yes"/>
    <m/>
    <m/>
    <m/>
    <m/>
    <n v="61"/>
    <n v="5.083333333333333"/>
    <n v="2015"/>
  </r>
  <r>
    <n v="46824"/>
    <n v="162380"/>
    <x v="292"/>
    <s v="www.wuxiao.cn"/>
    <d v="2010-06-01T00:00:00"/>
    <n v="2010"/>
    <x v="2"/>
    <m/>
    <x v="1"/>
    <m/>
    <s v="TR Capital"/>
    <d v="2013-06-01T00:00:00"/>
    <n v="2013"/>
    <s v="Unspecified Exit"/>
    <m/>
    <x v="1"/>
    <m/>
    <m/>
    <s v="Industrials"/>
    <s v="Manufacturing"/>
    <s v="Industrial Machinery Manufacturing, Steel &amp; Metal Manufacturing, Telecoms Towers &amp; Infrastructure"/>
    <m/>
    <s v="China"/>
    <s v="Greater China"/>
    <s v="No"/>
    <m/>
    <m/>
    <m/>
    <m/>
    <n v="36"/>
    <n v="3"/>
    <n v="2013"/>
  </r>
  <r>
    <n v="20107"/>
    <n v="55217"/>
    <x v="293"/>
    <m/>
    <d v="2010-12-20T00:00:00"/>
    <n v="2010"/>
    <x v="2"/>
    <m/>
    <x v="1"/>
    <m/>
    <s v="EQT"/>
    <d v="2014-12-09T00:00:00"/>
    <n v="2014"/>
    <s v="Trade Sale"/>
    <m/>
    <x v="1"/>
    <m/>
    <s v="Swire Pacific"/>
    <s v="Food &amp; Agriculture"/>
    <s v="Food"/>
    <s v="Bakery Products"/>
    <m/>
    <s v="China"/>
    <s v="Greater China"/>
    <s v="No"/>
    <m/>
    <m/>
    <s v="Martin Mok"/>
    <m/>
    <n v="48"/>
    <n v="4"/>
    <n v="2014"/>
  </r>
  <r>
    <n v="45923"/>
    <n v="159015"/>
    <x v="294"/>
    <s v="www.ruinian.com.hk"/>
    <d v="2007-06-01T00:00:00"/>
    <n v="2007"/>
    <x v="2"/>
    <m/>
    <x v="1"/>
    <m/>
    <s v="Shanghai International Asset Management"/>
    <d v="2010-02-08T00:00:00"/>
    <n v="2010"/>
    <s v="IPO"/>
    <m/>
    <x v="1"/>
    <m/>
    <m/>
    <s v="Food &amp; Agriculture"/>
    <s v="Food"/>
    <s v="Nutritional Supplements"/>
    <m/>
    <s v="Hong Kong"/>
    <s v="Greater China"/>
    <s v="No"/>
    <m/>
    <m/>
    <m/>
    <m/>
    <n v="32"/>
    <n v="2.6666666666666665"/>
    <n v="2010"/>
  </r>
  <r>
    <n v="15819"/>
    <n v="44744"/>
    <x v="295"/>
    <s v="www.chinaredstar.com"/>
    <d v="2007-10-30T00:00:00"/>
    <n v="2007"/>
    <x v="1"/>
    <s v="200.00 USD"/>
    <x v="21"/>
    <n v="140.66"/>
    <s v="Warburg Pincus"/>
    <d v="2015-06-19T00:00:00"/>
    <n v="2015"/>
    <s v="IPO"/>
    <s v="931.00 USD"/>
    <x v="301"/>
    <n v="818.54"/>
    <m/>
    <s v="Consumer &amp; Retail"/>
    <s v="Consumer Products"/>
    <s v="Household Appliances"/>
    <m/>
    <s v="China"/>
    <s v="Greater China"/>
    <s v="Yes"/>
    <m/>
    <m/>
    <m/>
    <m/>
    <n v="92"/>
    <n v="7.666666666666667"/>
    <n v="2015"/>
  </r>
  <r>
    <n v="776"/>
    <n v="26683"/>
    <x v="296"/>
    <s v="www.rtsourcing.com"/>
    <d v="2005-02-23T00:00:00"/>
    <n v="2005"/>
    <x v="2"/>
    <m/>
    <x v="1"/>
    <m/>
    <s v="Affinity Equity Partners"/>
    <d v="2008-07-01T00:00:00"/>
    <n v="2008"/>
    <s v="Trade Sale"/>
    <s v="19.00 USD"/>
    <x v="302"/>
    <n v="12.07"/>
    <s v="Li &amp; Fung Limited"/>
    <s v="Consumer &amp; Retail"/>
    <s v="Consumer Products"/>
    <s v="Consumer Products, Courier &amp; Delivery Services, Industrial Wholesalers, Retail"/>
    <m/>
    <s v="Hong Kong"/>
    <s v="Greater China"/>
    <s v="No"/>
    <m/>
    <m/>
    <m/>
    <m/>
    <n v="41"/>
    <n v="3.4166666666666665"/>
    <n v="2008"/>
  </r>
  <r>
    <n v="6817"/>
    <n v="37344"/>
    <x v="297"/>
    <s v="www.sanshing.com.tw"/>
    <d v="2008-05-28T00:00:00"/>
    <n v="2008"/>
    <x v="1"/>
    <s v="15.00 USD"/>
    <x v="177"/>
    <n v="9.5299999999999994"/>
    <s v="Lombard Investments"/>
    <d v="2013-09-10T00:00:00"/>
    <n v="2013"/>
    <s v="Unspecified Exit"/>
    <s v="39.00 USD"/>
    <x v="303"/>
    <n v="29.31"/>
    <m/>
    <s v="Industrials"/>
    <s v="Manufacturing"/>
    <s v="Steel &amp; Metal Manufacturing"/>
    <m/>
    <s v="Taiwan"/>
    <s v="Greater China"/>
    <s v="No"/>
    <n v="2.6"/>
    <m/>
    <m/>
    <m/>
    <n v="64"/>
    <n v="5.333333333333333"/>
    <n v="2013"/>
  </r>
  <r>
    <n v="47148"/>
    <n v="163590"/>
    <x v="298"/>
    <s v="www.cseg.cn"/>
    <d v="2012-03-01T00:00:00"/>
    <n v="2012"/>
    <x v="1"/>
    <m/>
    <x v="1"/>
    <m/>
    <s v="Nature Elements Capital"/>
    <d v="2013-04-01T00:00:00"/>
    <n v="2013"/>
    <s v="Trade Sale"/>
    <m/>
    <x v="1"/>
    <m/>
    <s v="Chongqing Water Group Co., Ltd"/>
    <s v="Clean Technology"/>
    <s v="Clean Technology"/>
    <s v="Waste to Energy"/>
    <m/>
    <s v="China"/>
    <s v="Greater China"/>
    <s v="No"/>
    <m/>
    <n v="40"/>
    <m/>
    <m/>
    <n v="13"/>
    <n v="1.0833333333333333"/>
    <n v="2013"/>
  </r>
  <r>
    <n v="41007"/>
    <n v="140890"/>
    <x v="299"/>
    <s v="www.iset.com.tw"/>
    <d v="2002-06-01T00:00:00"/>
    <n v="2002"/>
    <x v="1"/>
    <s v="19.10 USD"/>
    <x v="218"/>
    <n v="19.38"/>
    <s v="Excelsior Capital Asia"/>
    <d v="2008-02-06T00:00:00"/>
    <n v="2008"/>
    <s v="Sale to Management"/>
    <s v="1300.00 TWD"/>
    <x v="304"/>
    <n v="27.45"/>
    <m/>
    <s v="Telecoms &amp; Media"/>
    <s v="Media"/>
    <s v="Television Broadcasting and Programming"/>
    <m/>
    <s v="Taiwan"/>
    <s v="Greater China"/>
    <s v="No"/>
    <n v="2.2999999999999998"/>
    <n v="20"/>
    <s v="Gary Lawrence"/>
    <s v="Gary Lawrence"/>
    <n v="68"/>
    <n v="5.666666666666667"/>
    <n v="2008"/>
  </r>
  <r>
    <n v="35406"/>
    <n v="120003"/>
    <x v="300"/>
    <s v="www.sf-express.com"/>
    <d v="2013-08-20T00:00:00"/>
    <n v="2013"/>
    <x v="2"/>
    <s v="8000.00 CNY"/>
    <x v="219"/>
    <n v="972.28"/>
    <s v="China Merchants Technology Holdings, CITIC Capital, Jade Capital, Oriza Holdings"/>
    <d v="2016-05-24T00:00:00"/>
    <n v="2016"/>
    <s v="Trade Sale"/>
    <m/>
    <x v="1"/>
    <m/>
    <s v="Maanshan Dingtai Rare Earth &amp; New Material Co., Ltd"/>
    <s v="Business Services"/>
    <s v="Business Services"/>
    <s v="Courier &amp; Delivery Services, Logistics"/>
    <m/>
    <s v="China"/>
    <s v="Greater China"/>
    <s v="Yes"/>
    <m/>
    <m/>
    <s v="Yichen Zhang"/>
    <m/>
    <n v="33"/>
    <n v="2.75"/>
    <n v="2016"/>
  </r>
  <r>
    <n v="35406"/>
    <n v="120003"/>
    <x v="300"/>
    <s v="www.sf-express.com"/>
    <d v="2013-08-20T00:00:00"/>
    <n v="2013"/>
    <x v="2"/>
    <s v="8000.00 CNY"/>
    <x v="219"/>
    <n v="972.28"/>
    <s v="China Merchants Technology Holdings, CITIC Capital, Jade Capital, Oriza Holdings"/>
    <d v="2017-02-24T00:00:00"/>
    <n v="2017"/>
    <s v="IPO"/>
    <m/>
    <x v="1"/>
    <m/>
    <m/>
    <s v="Business Services"/>
    <s v="Business Services"/>
    <s v="Courier &amp; Delivery Services, Logistics"/>
    <m/>
    <s v="China"/>
    <s v="Greater China"/>
    <s v="Yes"/>
    <m/>
    <m/>
    <s v="Yichen Zhang"/>
    <m/>
    <n v="42"/>
    <n v="3.5"/>
    <n v="2017"/>
  </r>
  <r>
    <n v="24529"/>
    <n v="63390"/>
    <x v="301"/>
    <s v="www.sxqc.com"/>
    <d v="2011-05-18T00:00:00"/>
    <n v="2011"/>
    <x v="1"/>
    <s v="34.00 USD"/>
    <x v="220"/>
    <n v="23.7"/>
    <s v="Standard Chartered Private Equity"/>
    <d v="2014-05-15T00:00:00"/>
    <n v="2014"/>
    <s v="IPO"/>
    <s v="542.00 HKD"/>
    <x v="305"/>
    <n v="50.82"/>
    <m/>
    <s v="Industrials"/>
    <s v="Manufacturing"/>
    <s v="Machine Tool Manufacture"/>
    <m/>
    <s v="China"/>
    <s v="Greater China"/>
    <s v="Yes"/>
    <m/>
    <m/>
    <m/>
    <m/>
    <n v="36"/>
    <n v="3"/>
    <n v="2014"/>
  </r>
  <r>
    <n v="46684"/>
    <n v="161870"/>
    <x v="302"/>
    <s v="www.sdhuate.com"/>
    <d v="2010-06-01T00:00:00"/>
    <n v="2010"/>
    <x v="1"/>
    <m/>
    <x v="1"/>
    <m/>
    <s v="JD Capital"/>
    <d v="2014-12-04T00:00:00"/>
    <n v="2014"/>
    <s v="IPO"/>
    <m/>
    <x v="1"/>
    <m/>
    <m/>
    <s v="Industrials"/>
    <s v="Manufacturing"/>
    <s v="Industrial Machinery Manufacturing, Machine Tool Manufacture"/>
    <m/>
    <s v="China"/>
    <s v="Greater China"/>
    <s v="Yes"/>
    <m/>
    <m/>
    <m/>
    <m/>
    <n v="54"/>
    <n v="4.5"/>
    <n v="2014"/>
  </r>
  <r>
    <n v="45170"/>
    <n v="156164"/>
    <x v="303"/>
    <s v="www.linglong.cn"/>
    <d v="2009-12-31T00:00:00"/>
    <n v="2009"/>
    <x v="1"/>
    <s v="102.75 USD"/>
    <x v="221"/>
    <n v="72.849999999999994"/>
    <s v="Batach-Sophia Investment Management, Haitong Kaiyuan Investment, Hony Capital, Legend Capital, Siguler Guff, Suzhou Jingfeng Venture Investment, Yiwen Innovation Capital"/>
    <d v="2016-07-08T00:00:00"/>
    <n v="2016"/>
    <s v="IPO"/>
    <s v="388.00 USD"/>
    <x v="306"/>
    <n v="350.17"/>
    <m/>
    <s v="Industrials"/>
    <s v="Manufacturing"/>
    <s v="Automobile and Parts Manufacturing, Plastic and Rubber Manufacturing"/>
    <m/>
    <s v="China"/>
    <s v="Greater China"/>
    <s v="Yes"/>
    <m/>
    <m/>
    <m/>
    <m/>
    <n v="79"/>
    <n v="6.583333333333333"/>
    <n v="2016"/>
  </r>
  <r>
    <n v="44310"/>
    <n v="153277"/>
    <x v="304"/>
    <s v="www.realcan.cn"/>
    <d v="2009-07-01T00:00:00"/>
    <n v="2009"/>
    <x v="1"/>
    <s v="104.00 CNY"/>
    <x v="222"/>
    <n v="10.88"/>
    <s v="Trustbridge Partners"/>
    <d v="2011-06-10T00:00:00"/>
    <n v="2011"/>
    <s v="IPO"/>
    <s v="476.00 CNY"/>
    <x v="307"/>
    <n v="50.81"/>
    <m/>
    <s v="Healthcare"/>
    <s v="Pharmaceuticals"/>
    <s v="Pharmaceuticals"/>
    <m/>
    <s v="China"/>
    <s v="Greater China"/>
    <s v="Yes"/>
    <m/>
    <m/>
    <m/>
    <m/>
    <n v="23"/>
    <n v="1.9166666666666667"/>
    <n v="2011"/>
  </r>
  <r>
    <n v="42835"/>
    <n v="147496"/>
    <x v="305"/>
    <s v="www.sinodmc.com"/>
    <d v="2010-02-26T00:00:00"/>
    <n v="2010"/>
    <x v="1"/>
    <s v="73.99 CNY"/>
    <x v="223"/>
    <n v="7.94"/>
    <s v="Principle Capital"/>
    <d v="2015-05-29T00:00:00"/>
    <n v="2015"/>
    <s v="IPO"/>
    <s v="329.93 CNY"/>
    <x v="308"/>
    <n v="49.33"/>
    <m/>
    <s v="Materials"/>
    <s v="Chemicals"/>
    <s v="Chemicals"/>
    <m/>
    <s v="China"/>
    <s v="Greater China"/>
    <s v="Yes"/>
    <m/>
    <m/>
    <s v="Lin-Lin Zhou"/>
    <s v="Lin-Lin Zhou"/>
    <n v="63"/>
    <n v="5.25"/>
    <n v="2015"/>
  </r>
  <r>
    <n v="45134"/>
    <n v="156056"/>
    <x v="306"/>
    <s v="www.baosteelpack.com"/>
    <d v="2012-01-20T00:00:00"/>
    <n v="2012"/>
    <x v="1"/>
    <s v="181.50 CNY"/>
    <x v="224"/>
    <n v="22.56"/>
    <s v="Goldstone Investment"/>
    <d v="2015-06-11T00:00:00"/>
    <n v="2015"/>
    <s v="IPO"/>
    <s v="641.56 CNY"/>
    <x v="309"/>
    <n v="92.73"/>
    <m/>
    <s v="Industrials"/>
    <s v="Manufacturing"/>
    <s v="Manufacturing"/>
    <m/>
    <s v="China"/>
    <s v="Greater China"/>
    <s v="Yes"/>
    <m/>
    <m/>
    <m/>
    <m/>
    <n v="41"/>
    <n v="3.4166666666666665"/>
    <n v="2015"/>
  </r>
  <r>
    <n v="49008"/>
    <n v="170959"/>
    <x v="307"/>
    <s v="www.canature.com"/>
    <d v="2007-12-12T00:00:00"/>
    <n v="2007"/>
    <x v="1"/>
    <s v="35.00 CNY"/>
    <x v="225"/>
    <n v="3.29"/>
    <s v="Trustbridge Partners"/>
    <d v="2011-11-02T00:00:00"/>
    <n v="2011"/>
    <s v="IPO"/>
    <s v="316.25 CNY"/>
    <x v="310"/>
    <n v="36.200000000000003"/>
    <m/>
    <s v="Clean Technology"/>
    <s v="Clean Technology"/>
    <s v="Waste Management, Water Purification and Recycling"/>
    <m/>
    <s v="China"/>
    <s v="Greater China"/>
    <s v="Yes"/>
    <m/>
    <m/>
    <s v="Shu Jun Li"/>
    <s v="Shu Jun Li"/>
    <n v="47"/>
    <n v="3.9166666666666665"/>
    <n v="2011"/>
  </r>
  <r>
    <n v="10243"/>
    <n v="41896"/>
    <x v="308"/>
    <s v="www.chempartner.cn"/>
    <d v="2007-10-30T00:00:00"/>
    <n v="2007"/>
    <x v="1"/>
    <s v="30.00 USD"/>
    <x v="179"/>
    <n v="21.1"/>
    <s v="TPG, TPG Biotech"/>
    <d v="2010-10-18T00:00:00"/>
    <n v="2010"/>
    <s v="IPO"/>
    <s v="87.00 USD"/>
    <x v="311"/>
    <n v="62.48"/>
    <m/>
    <s v="Healthcare"/>
    <s v="Pharmaceuticals"/>
    <s v="Pharmaceuticals"/>
    <m/>
    <s v="China"/>
    <s v="Greater China"/>
    <s v="Yes"/>
    <m/>
    <m/>
    <s v="Sing Wang"/>
    <s v="Sing Wang"/>
    <n v="36"/>
    <n v="3"/>
    <n v="2010"/>
  </r>
  <r>
    <n v="41917"/>
    <n v="144626"/>
    <x v="309"/>
    <s v="www.jinjianhotels.com.cn"/>
    <d v="2014-06-14T00:00:00"/>
    <n v="2014"/>
    <x v="4"/>
    <s v="1500.00 CNY"/>
    <x v="226"/>
    <n v="180.15"/>
    <s v="Hony Capital"/>
    <d v="2016-05-04T00:00:00"/>
    <n v="2016"/>
    <s v="Sale to GP"/>
    <m/>
    <x v="1"/>
    <m/>
    <s v="Kohlberg &amp; Company"/>
    <s v="Consumer &amp; Retail"/>
    <s v="Leisure"/>
    <s v="Bus and Coaches, Car Hire Services, Hotels, Restaurants, Travel &amp; Tourism"/>
    <m/>
    <s v="China"/>
    <s v="Greater China"/>
    <s v="Yes"/>
    <m/>
    <m/>
    <m/>
    <m/>
    <n v="23"/>
    <n v="1.9166666666666667"/>
    <n v="2016"/>
  </r>
  <r>
    <n v="43259"/>
    <n v="149150"/>
    <x v="310"/>
    <s v="www.jinsihou.com.cn"/>
    <d v="2009-11-16T00:00:00"/>
    <n v="2009"/>
    <x v="1"/>
    <s v="240.00 CNY"/>
    <x v="227"/>
    <n v="23.45"/>
    <s v="BOCI Private Equity, New Horizon Capital"/>
    <d v="2013-12-19T00:00:00"/>
    <n v="2013"/>
    <s v="Trade Sale"/>
    <s v="3020.00 CNY"/>
    <x v="312"/>
    <n v="358.81"/>
    <s v="Hershey's"/>
    <s v="Food &amp; Agriculture"/>
    <s v="Food"/>
    <s v="Dairy Products, Food Distributors, Snack Foods, Sugar"/>
    <m/>
    <s v="China"/>
    <s v="Greater China"/>
    <s v="No"/>
    <m/>
    <m/>
    <m/>
    <m/>
    <n v="49"/>
    <n v="4.083333333333333"/>
    <n v="2013"/>
  </r>
  <r>
    <n v="45045"/>
    <n v="155804"/>
    <x v="311"/>
    <s v="www.mg.cn"/>
    <d v="2011-03-28T00:00:00"/>
    <n v="2011"/>
    <x v="1"/>
    <s v="234.00 CNY"/>
    <x v="228"/>
    <n v="25.44"/>
    <s v="CDH Investments, Dazhong Capital, Eastern Bell Venture Capital, Industrial Innovation Capital Management"/>
    <d v="2015-01-27T00:00:00"/>
    <n v="2015"/>
    <s v="IPO"/>
    <s v="789.00 CNY"/>
    <x v="313"/>
    <n v="109.34"/>
    <m/>
    <s v="Industrials"/>
    <s v="Manufacturing"/>
    <s v="Consumer Products, Manufacturing"/>
    <m/>
    <s v="China"/>
    <s v="Greater China"/>
    <s v="Yes"/>
    <m/>
    <m/>
    <m/>
    <m/>
    <n v="46"/>
    <n v="3.8333333333333335"/>
    <n v="2015"/>
  </r>
  <r>
    <n v="45656"/>
    <n v="157973"/>
    <x v="312"/>
    <s v="www.sl-power.com"/>
    <d v="2006-06-01T00:00:00"/>
    <n v="2006"/>
    <x v="1"/>
    <s v="71.30 CNY"/>
    <x v="229"/>
    <n v="6.98"/>
    <s v="Principle Capital"/>
    <d v="2009-06-01T00:00:00"/>
    <n v="2009"/>
    <s v="Unspecified Exit"/>
    <s v="60.30 CNY"/>
    <x v="314"/>
    <n v="6.29"/>
    <m/>
    <s v="Clean Technology"/>
    <s v="Clean Technology"/>
    <s v="Energy, Fuel Cells"/>
    <m/>
    <s v="China"/>
    <s v="Greater China"/>
    <s v="Yes"/>
    <m/>
    <m/>
    <m/>
    <m/>
    <n v="36"/>
    <n v="3"/>
    <n v="2009"/>
  </r>
  <r>
    <n v="55783"/>
    <n v="202831"/>
    <x v="313"/>
    <s v="www.shzhicheng.com"/>
    <d v="2013-01-01T00:00:00"/>
    <n v="2013"/>
    <x v="1"/>
    <s v="22.00 CNY"/>
    <x v="230"/>
    <n v="2.63"/>
    <s v="Grand Yangtze Capital"/>
    <d v="2014-02-01T00:00:00"/>
    <n v="2014"/>
    <s v="Trade Sale"/>
    <s v="30.40 CNY"/>
    <x v="315"/>
    <n v="3.65"/>
    <s v="VCANBIO Cell &amp; Gene Engineering Corp., Ltd"/>
    <s v="Healthcare"/>
    <s v="Biotechnology"/>
    <s v="Biopolymers"/>
    <m/>
    <s v="China"/>
    <s v="Greater China"/>
    <s v="No"/>
    <m/>
    <m/>
    <m/>
    <m/>
    <n v="13"/>
    <n v="1.0833333333333333"/>
    <n v="2014"/>
  </r>
  <r>
    <n v="40157"/>
    <n v="137594"/>
    <x v="314"/>
    <s v="www.zpzchina.com"/>
    <d v="2011-05-08T00:00:00"/>
    <n v="2011"/>
    <x v="1"/>
    <s v="354.00 CNY"/>
    <x v="231"/>
    <n v="38"/>
    <s v="CCB International Asset Management, Fosun International, Haitong-Fortis Private Equity Fund Management, Tonglian Venture Capital"/>
    <d v="2013-12-18T00:00:00"/>
    <n v="2013"/>
    <s v="Trade Sale"/>
    <s v="1760.00 CNY"/>
    <x v="316"/>
    <n v="209.11"/>
    <s v="Shanghai Zhongji Investment Co., Ltd"/>
    <s v="Industrials"/>
    <s v="Construction"/>
    <s v="Construction, Materials"/>
    <m/>
    <s v="China"/>
    <s v="Greater China"/>
    <s v="No"/>
    <m/>
    <m/>
    <m/>
    <m/>
    <n v="31"/>
    <n v="2.5833333333333335"/>
    <n v="2013"/>
  </r>
  <r>
    <n v="33312"/>
    <n v="110258"/>
    <x v="315"/>
    <s v="www.shangri-la.com"/>
    <d v="2007-09-01T00:00:00"/>
    <n v="2007"/>
    <x v="4"/>
    <s v="213.38 MYR"/>
    <x v="232"/>
    <n v="44.07"/>
    <s v="Standard Chartered Private Equity"/>
    <d v="2013-03-26T00:00:00"/>
    <n v="2013"/>
    <s v="Private Placement"/>
    <s v="384.90 MYR"/>
    <x v="317"/>
    <n v="95.01"/>
    <m/>
    <s v="Consumer &amp; Retail"/>
    <s v="Leisure"/>
    <s v="Hotels, Hotels and Offices"/>
    <m/>
    <s v="Hong Kong"/>
    <s v="Greater China"/>
    <s v="No"/>
    <m/>
    <m/>
    <m/>
    <m/>
    <n v="66"/>
    <n v="5.5"/>
    <n v="2013"/>
  </r>
  <r>
    <n v="50169"/>
    <n v="175573"/>
    <x v="316"/>
    <m/>
    <d v="2008-06-01T00:00:00"/>
    <n v="2008"/>
    <x v="1"/>
    <m/>
    <x v="1"/>
    <m/>
    <s v="Asiabiz Capital"/>
    <d v="2009-12-08T00:00:00"/>
    <n v="2009"/>
    <s v="Trade Sale"/>
    <m/>
    <x v="1"/>
    <m/>
    <s v="Smartac Group Holdings"/>
    <s v="Clean Technology"/>
    <s v="Clean Technology"/>
    <s v="Waste to Energy"/>
    <m/>
    <s v="China"/>
    <s v="Greater China"/>
    <s v="No"/>
    <m/>
    <m/>
    <m/>
    <m/>
    <n v="18"/>
    <n v="1.5"/>
    <n v="2009"/>
  </r>
  <r>
    <n v="50546"/>
    <n v="177205"/>
    <x v="317"/>
    <s v="www.sxgxny.com"/>
    <d v="2014-04-01T00:00:00"/>
    <n v="2014"/>
    <x v="4"/>
    <s v="52.83 CNY"/>
    <x v="233"/>
    <n v="6.17"/>
    <s v="Sharewin Fund"/>
    <d v="2015-01-01T00:00:00"/>
    <n v="2015"/>
    <s v="Unspecified Exit"/>
    <m/>
    <x v="1"/>
    <m/>
    <m/>
    <s v="Energy &amp; Utilities"/>
    <s v="Oil &amp; Gas"/>
    <s v="Natural Gas Production and Distribution"/>
    <m/>
    <s v="China"/>
    <s v="Greater China"/>
    <s v="No"/>
    <m/>
    <m/>
    <m/>
    <m/>
    <n v="9"/>
    <n v="0.75"/>
    <n v="2015"/>
  </r>
  <r>
    <n v="2752"/>
    <n v="30810"/>
    <x v="318"/>
    <s v="www.sdb.com.cn"/>
    <d v="2004-06-01T00:00:00"/>
    <n v="2004"/>
    <x v="2"/>
    <s v="155.00 USD"/>
    <x v="234"/>
    <n v="127.27"/>
    <s v="TPG"/>
    <d v="2010-05-04T00:00:00"/>
    <n v="2010"/>
    <s v="Trade Sale"/>
    <m/>
    <x v="1"/>
    <m/>
    <s v="Ping An Insurance Group"/>
    <s v="Business Services"/>
    <s v="Financial Services"/>
    <s v="Banks, Consumer Finance, Credit Collections and Services, Finance and Insurance Sector, Investment Banking"/>
    <m/>
    <s v="China"/>
    <s v="Greater China"/>
    <s v="No"/>
    <m/>
    <m/>
    <m/>
    <m/>
    <n v="71"/>
    <n v="5.916666666666667"/>
    <n v="2010"/>
  </r>
  <r>
    <n v="14856"/>
    <n v="47910"/>
    <x v="319"/>
    <s v="www.longhao.com.cn"/>
    <d v="2007-09-01T00:00:00"/>
    <n v="2007"/>
    <x v="1"/>
    <m/>
    <x v="1"/>
    <m/>
    <s v="Hony Capital"/>
    <d v="2013-09-08T00:00:00"/>
    <n v="2013"/>
    <s v="Trade Sale"/>
    <s v="700.00 CNY"/>
    <x v="318"/>
    <n v="85.46"/>
    <s v="Belle International Holdings Limited"/>
    <s v="Consumer &amp; Retail"/>
    <s v="Retail"/>
    <s v="Footwear Manufacture, Wholesale, and Retail"/>
    <m/>
    <s v="China"/>
    <s v="Greater China"/>
    <s v="No"/>
    <m/>
    <m/>
    <m/>
    <m/>
    <n v="72"/>
    <n v="6"/>
    <n v="2013"/>
  </r>
  <r>
    <n v="39395"/>
    <n v="130298"/>
    <x v="320"/>
    <s v="www.feiren.com"/>
    <d v="2009-03-12T00:00:00"/>
    <n v="2009"/>
    <x v="1"/>
    <s v="41.60 CNY"/>
    <x v="235"/>
    <n v="4.7"/>
    <s v="Futian Investment, Shenzhen Capital Group"/>
    <d v="2011-02-15T00:00:00"/>
    <n v="2011"/>
    <s v="IPO"/>
    <s v="657.00 CNY"/>
    <x v="319"/>
    <n v="72.98"/>
    <m/>
    <s v="Business Services"/>
    <s v="Business Services"/>
    <s v="Travel &amp; Tourism"/>
    <m/>
    <s v="China"/>
    <s v="Greater China"/>
    <s v="Yes"/>
    <n v="4.47"/>
    <m/>
    <m/>
    <m/>
    <n v="23"/>
    <n v="1.9166666666666667"/>
    <n v="2011"/>
  </r>
  <r>
    <n v="44788"/>
    <n v="154989"/>
    <x v="321"/>
    <s v="www.topraysolar.com"/>
    <d v="2007-02-01T00:00:00"/>
    <n v="2007"/>
    <x v="1"/>
    <s v="31.20 CNY"/>
    <x v="41"/>
    <n v="3.03"/>
    <s v="Cowin Capital"/>
    <d v="2008-02-28T00:00:00"/>
    <n v="2008"/>
    <s v="IPO"/>
    <s v="431.60 CNY"/>
    <x v="320"/>
    <n v="38.94"/>
    <m/>
    <s v="Clean Technology"/>
    <s v="Clean Technology"/>
    <s v="Advanced Components, Advanced Materials, Solar Power, Solar Thermal"/>
    <m/>
    <s v="China"/>
    <s v="Greater China"/>
    <s v="No"/>
    <m/>
    <m/>
    <m/>
    <m/>
    <n v="12"/>
    <n v="1"/>
    <n v="2008"/>
  </r>
  <r>
    <n v="43289"/>
    <n v="149268"/>
    <x v="322"/>
    <s v="www.ysstech.com"/>
    <d v="2011-03-31T00:00:00"/>
    <n v="2011"/>
    <x v="1"/>
    <s v="15.00 CNY"/>
    <x v="236"/>
    <n v="1.59"/>
    <s v="China Soft Capital"/>
    <d v="2014-01-27T00:00:00"/>
    <n v="2014"/>
    <s v="IPO"/>
    <s v="298.88 CNY"/>
    <x v="321"/>
    <n v="35.869999999999997"/>
    <m/>
    <s v="Information Technology"/>
    <s v="Software"/>
    <s v="Accounting/Finance Software, Information Services, IT"/>
    <m/>
    <s v="China"/>
    <s v="Greater China"/>
    <s v="Yes"/>
    <m/>
    <m/>
    <m/>
    <m/>
    <n v="34"/>
    <n v="2.8333333333333335"/>
    <n v="2014"/>
  </r>
  <r>
    <n v="12408"/>
    <n v="44741"/>
    <x v="323"/>
    <s v="www.cspc.com.cn"/>
    <d v="2007-03-14T00:00:00"/>
    <n v="2007"/>
    <x v="6"/>
    <s v="870.00 CNY"/>
    <x v="237"/>
    <n v="84.23"/>
    <s v="Hony Capital"/>
    <d v="2013-04-23T00:00:00"/>
    <n v="2013"/>
    <s v="Private Placement"/>
    <s v="1200.00 HKD"/>
    <x v="322"/>
    <n v="118.11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73"/>
    <n v="6.083333333333333"/>
    <n v="2013"/>
  </r>
  <r>
    <n v="12408"/>
    <n v="44741"/>
    <x v="323"/>
    <s v="www.cspc.com.cn"/>
    <d v="2007-03-14T00:00:00"/>
    <n v="2007"/>
    <x v="6"/>
    <s v="870.00 CNY"/>
    <x v="237"/>
    <n v="84.23"/>
    <s v="Hony Capital"/>
    <d v="2013-10-11T00:00:00"/>
    <n v="2013"/>
    <s v="Private Placement"/>
    <s v="2030.00 HKD"/>
    <x v="323"/>
    <n v="193.41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79"/>
    <n v="6.583333333333333"/>
    <n v="2013"/>
  </r>
  <r>
    <n v="12408"/>
    <n v="44741"/>
    <x v="323"/>
    <s v="www.cspc.com.cn"/>
    <d v="2007-03-14T00:00:00"/>
    <n v="2007"/>
    <x v="6"/>
    <s v="870.00 CNY"/>
    <x v="237"/>
    <n v="84.23"/>
    <s v="Hony Capital"/>
    <d v="2014-05-28T00:00:00"/>
    <n v="2014"/>
    <s v="Private Placement"/>
    <s v="4410.00 HKD"/>
    <x v="324"/>
    <n v="420.29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86"/>
    <n v="7.166666666666667"/>
    <n v="2014"/>
  </r>
  <r>
    <n v="12408"/>
    <n v="44741"/>
    <x v="323"/>
    <s v="www.cspc.com.cn"/>
    <d v="2007-03-14T00:00:00"/>
    <n v="2007"/>
    <x v="6"/>
    <s v="870.00 CNY"/>
    <x v="237"/>
    <n v="84.23"/>
    <s v="Hony Capital"/>
    <d v="2014-08-29T00:00:00"/>
    <n v="2014"/>
    <s v="Private Placement"/>
    <s v="4010.00 HKD"/>
    <x v="325"/>
    <n v="400.35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89"/>
    <n v="7.416666666666667"/>
    <n v="2014"/>
  </r>
  <r>
    <n v="12408"/>
    <n v="44741"/>
    <x v="323"/>
    <s v="www.cspc.com.cn"/>
    <d v="2007-03-14T00:00:00"/>
    <n v="2007"/>
    <x v="6"/>
    <s v="870.00 CNY"/>
    <x v="237"/>
    <n v="84.23"/>
    <s v="Hony Capital"/>
    <d v="2014-10-24T00:00:00"/>
    <n v="2014"/>
    <s v="Private Placement"/>
    <s v="3140.00 HKD"/>
    <x v="326"/>
    <n v="320.45999999999998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91"/>
    <n v="7.583333333333333"/>
    <n v="2014"/>
  </r>
  <r>
    <n v="12408"/>
    <n v="44741"/>
    <x v="323"/>
    <s v="www.cspc.com.cn"/>
    <d v="2007-03-14T00:00:00"/>
    <n v="2007"/>
    <x v="6"/>
    <s v="870.00 CNY"/>
    <x v="237"/>
    <n v="84.23"/>
    <s v="Hony Capital"/>
    <d v="2015-04-17T00:00:00"/>
    <n v="2015"/>
    <s v="Private Placement"/>
    <s v="9780.00 HKD"/>
    <x v="327"/>
    <n v="1178.1199999999999"/>
    <m/>
    <s v="Healthcare"/>
    <s v="Pharmaceuticals"/>
    <s v="Medical Research, Pharmaceutical Development, Pharmaceutical Manufacturing"/>
    <m/>
    <s v="China"/>
    <s v="Greater China"/>
    <s v="No"/>
    <m/>
    <m/>
    <s v="Shunlong Wang"/>
    <s v="Shunlong Wang"/>
    <n v="97"/>
    <n v="8.0833333333333339"/>
    <n v="2015"/>
  </r>
  <r>
    <n v="3952"/>
    <n v="32898"/>
    <x v="324"/>
    <s v="www.shuanghui.com.cn"/>
    <d v="2006-08-17T00:00:00"/>
    <n v="2006"/>
    <x v="2"/>
    <s v="252.00 USD"/>
    <x v="238"/>
    <n v="198.63"/>
    <s v="Goldman Sachs Merchant Banking Division"/>
    <d v="2009-11-04T00:00:00"/>
    <n v="2009"/>
    <s v="Trade Sale"/>
    <s v="150.00 USD"/>
    <x v="15"/>
    <n v="100.77"/>
    <s v="CDH Investments"/>
    <s v="Food &amp; Agriculture"/>
    <s v="Food"/>
    <s v="Meat Products"/>
    <m/>
    <s v="China"/>
    <s v="Greater China"/>
    <s v="Yes"/>
    <n v="5"/>
    <m/>
    <m/>
    <m/>
    <n v="39"/>
    <n v="3.25"/>
    <n v="2009"/>
  </r>
  <r>
    <n v="40290"/>
    <n v="138002"/>
    <x v="325"/>
    <s v="www.shinwa-net.com"/>
    <d v="2004-12-14T00:00:00"/>
    <n v="2004"/>
    <x v="2"/>
    <m/>
    <x v="1"/>
    <m/>
    <s v="CITIC Capital"/>
    <d v="2011-06-14T00:00:00"/>
    <n v="2011"/>
    <s v="Trade Sale"/>
    <m/>
    <x v="1"/>
    <m/>
    <s v="JVCKENWOOD Group"/>
    <s v="Industrials"/>
    <s v="Transportation"/>
    <s v="Automobile and Parts Manufacturing, Manufacturing"/>
    <m/>
    <s v="Hong Kong"/>
    <s v="Greater China"/>
    <s v="No"/>
    <m/>
    <m/>
    <s v="Brian Doyle"/>
    <m/>
    <n v="78"/>
    <n v="6.5"/>
    <n v="2011"/>
  </r>
  <r>
    <n v="45565"/>
    <n v="157651"/>
    <x v="326"/>
    <s v="www.siasun.com"/>
    <d v="2008-06-01T00:00:00"/>
    <n v="2008"/>
    <x v="1"/>
    <s v="40.00 CNY"/>
    <x v="239"/>
    <n v="3.7"/>
    <s v="CAS Investment Management, Goldstone Investment"/>
    <d v="2009-10-30T00:00:00"/>
    <n v="2009"/>
    <s v="IPO"/>
    <s v="616.90 CNY"/>
    <x v="328"/>
    <n v="60.63"/>
    <m/>
    <s v="Industrials"/>
    <s v="Industrial"/>
    <s v="Industrial, Manufacturing"/>
    <m/>
    <s v="China"/>
    <s v="Greater China"/>
    <s v="Yes"/>
    <m/>
    <m/>
    <m/>
    <m/>
    <n v="16"/>
    <n v="1.3333333333333333"/>
    <n v="2009"/>
  </r>
  <r>
    <n v="44155"/>
    <n v="152765"/>
    <x v="327"/>
    <s v="www.scmeif.com"/>
    <d v="2005-08-25T00:00:00"/>
    <n v="2005"/>
    <x v="4"/>
    <s v="15.00 USD"/>
    <x v="177"/>
    <n v="12.44"/>
    <s v="New Horizon Capital"/>
    <d v="2009-07-06T00:00:00"/>
    <n v="2009"/>
    <s v="Private Placement"/>
    <m/>
    <x v="1"/>
    <m/>
    <m/>
    <s v="Materials"/>
    <s v="Chemicals"/>
    <s v="Chemicals"/>
    <m/>
    <s v="China"/>
    <s v="Greater China"/>
    <s v="Yes"/>
    <m/>
    <m/>
    <m/>
    <m/>
    <n v="47"/>
    <n v="3.9166666666666665"/>
    <n v="2009"/>
  </r>
  <r>
    <n v="44155"/>
    <n v="152765"/>
    <x v="327"/>
    <s v="www.scmeif.com"/>
    <d v="2005-08-25T00:00:00"/>
    <n v="2005"/>
    <x v="4"/>
    <s v="15.00 USD"/>
    <x v="177"/>
    <n v="12.44"/>
    <s v="New Horizon Capital"/>
    <d v="2009-09-15T00:00:00"/>
    <n v="2009"/>
    <s v="Private Placement"/>
    <m/>
    <x v="1"/>
    <m/>
    <m/>
    <s v="Materials"/>
    <s v="Chemicals"/>
    <s v="Chemicals"/>
    <m/>
    <s v="China"/>
    <s v="Greater China"/>
    <s v="Yes"/>
    <m/>
    <m/>
    <m/>
    <m/>
    <n v="49"/>
    <n v="4.083333333333333"/>
    <n v="2009"/>
  </r>
  <r>
    <n v="44155"/>
    <n v="152765"/>
    <x v="327"/>
    <s v="www.scmeif.com"/>
    <d v="2005-08-25T00:00:00"/>
    <n v="2005"/>
    <x v="4"/>
    <s v="15.00 USD"/>
    <x v="177"/>
    <n v="12.44"/>
    <s v="New Horizon Capital"/>
    <d v="2009-12-15T00:00:00"/>
    <n v="2009"/>
    <s v="Private Placement"/>
    <m/>
    <x v="1"/>
    <m/>
    <m/>
    <s v="Materials"/>
    <s v="Chemicals"/>
    <s v="Chemicals"/>
    <m/>
    <s v="China"/>
    <s v="Greater China"/>
    <s v="Yes"/>
    <m/>
    <m/>
    <m/>
    <m/>
    <n v="52"/>
    <n v="4.333333333333333"/>
    <n v="2009"/>
  </r>
  <r>
    <n v="44155"/>
    <n v="152765"/>
    <x v="327"/>
    <s v="www.scmeif.com"/>
    <d v="2005-08-25T00:00:00"/>
    <n v="2005"/>
    <x v="4"/>
    <s v="15.00 USD"/>
    <x v="177"/>
    <n v="12.44"/>
    <s v="New Horizon Capital"/>
    <d v="2010-03-01T00:00:00"/>
    <n v="2010"/>
    <s v="Private Placement"/>
    <m/>
    <x v="1"/>
    <m/>
    <m/>
    <s v="Materials"/>
    <s v="Chemicals"/>
    <s v="Chemicals"/>
    <m/>
    <s v="China"/>
    <s v="Greater China"/>
    <s v="No"/>
    <m/>
    <m/>
    <m/>
    <m/>
    <n v="55"/>
    <n v="4.583333333333333"/>
    <n v="2010"/>
  </r>
  <r>
    <n v="44155"/>
    <n v="152765"/>
    <x v="327"/>
    <s v="www.scmeif.com"/>
    <d v="2005-08-25T00:00:00"/>
    <n v="2005"/>
    <x v="4"/>
    <s v="15.00 USD"/>
    <x v="177"/>
    <n v="12.44"/>
    <s v="New Horizon Capital"/>
    <d v="2010-08-13T00:00:00"/>
    <n v="2010"/>
    <s v="Private Placement"/>
    <m/>
    <x v="1"/>
    <m/>
    <m/>
    <s v="Materials"/>
    <s v="Chemicals"/>
    <s v="Chemicals"/>
    <m/>
    <s v="China"/>
    <s v="Greater China"/>
    <s v="Yes"/>
    <m/>
    <m/>
    <m/>
    <m/>
    <n v="60"/>
    <n v="5"/>
    <n v="2010"/>
  </r>
  <r>
    <n v="44155"/>
    <n v="152765"/>
    <x v="327"/>
    <s v="www.scmeif.com"/>
    <d v="2005-08-25T00:00:00"/>
    <n v="2005"/>
    <x v="4"/>
    <s v="15.00 USD"/>
    <x v="177"/>
    <n v="12.44"/>
    <s v="New Horizon Capital"/>
    <d v="2011-03-08T00:00:00"/>
    <n v="2011"/>
    <s v="Private Placement"/>
    <m/>
    <x v="1"/>
    <m/>
    <m/>
    <s v="Materials"/>
    <s v="Chemicals"/>
    <s v="Chemicals"/>
    <m/>
    <s v="China"/>
    <s v="Greater China"/>
    <s v="Yes"/>
    <m/>
    <m/>
    <m/>
    <m/>
    <n v="67"/>
    <n v="5.583333333333333"/>
    <n v="2011"/>
  </r>
  <r>
    <n v="44817"/>
    <n v="155098"/>
    <x v="328"/>
    <s v="www.mxdl.cn"/>
    <d v="2010-11-02T00:00:00"/>
    <n v="2010"/>
    <x v="1"/>
    <s v="93.00 CNY"/>
    <x v="240"/>
    <n v="10.199999999999999"/>
    <s v="JD Capital"/>
    <d v="2012-05-07T00:00:00"/>
    <n v="2012"/>
    <s v="IPO"/>
    <s v="806.00 CNY"/>
    <x v="329"/>
    <n v="98.48"/>
    <m/>
    <s v="Telecoms &amp; Media"/>
    <s v="Telecoms"/>
    <s v="Electronics, Telecoms Equipment, Wire-line Telecoms Services &amp; Equipment"/>
    <m/>
    <s v="China"/>
    <s v="Greater China"/>
    <s v="Yes"/>
    <m/>
    <m/>
    <m/>
    <m/>
    <n v="18"/>
    <n v="1.5"/>
    <n v="2012"/>
  </r>
  <r>
    <n v="30678"/>
    <n v="98017"/>
    <x v="329"/>
    <m/>
    <d v="2008-10-10T00:00:00"/>
    <n v="2008"/>
    <x v="1"/>
    <s v="40.00 USD"/>
    <x v="49"/>
    <n v="28.41"/>
    <s v="Lunar Capital Management, Merrill Lynch &amp; Co."/>
    <d v="2010-02-09T00:00:00"/>
    <n v="2010"/>
    <s v="Trade Sale"/>
    <m/>
    <x v="1"/>
    <m/>
    <s v="Scitus Cement (China) Holdings Ltd"/>
    <s v="Materials"/>
    <s v="Materials"/>
    <s v="Cement, Manufacturing, Power Generation"/>
    <m/>
    <s v="China"/>
    <s v="Greater China"/>
    <s v="No"/>
    <m/>
    <m/>
    <m/>
    <m/>
    <n v="16"/>
    <n v="1.3333333333333333"/>
    <n v="2010"/>
  </r>
  <r>
    <n v="3470"/>
    <n v="32210"/>
    <x v="330"/>
    <s v="www.sihuanpharm.com"/>
    <d v="2009-08-24T00:00:00"/>
    <n v="2009"/>
    <x v="0"/>
    <s v="458.00 SGD"/>
    <x v="241"/>
    <n v="222.62"/>
    <s v="China Pharma, Morgan Stanley Private Equity Asia"/>
    <d v="2010-10-20T00:00:00"/>
    <n v="2010"/>
    <s v="IPO"/>
    <s v="5750.00 HKD"/>
    <x v="330"/>
    <n v="532.26"/>
    <m/>
    <s v="Healthcare"/>
    <s v="Pharmaceuticals"/>
    <s v="Pharmaceuticals"/>
    <m/>
    <s v="China"/>
    <s v="Greater China"/>
    <s v="Yes"/>
    <m/>
    <m/>
    <s v="Homer Sun"/>
    <m/>
    <n v="14"/>
    <n v="1.1666666666666667"/>
    <n v="2010"/>
  </r>
  <r>
    <n v="3470"/>
    <n v="32210"/>
    <x v="330"/>
    <s v="www.sihuanpharm.com"/>
    <d v="2009-08-24T00:00:00"/>
    <n v="2009"/>
    <x v="0"/>
    <s v="458.00 SGD"/>
    <x v="241"/>
    <n v="222.62"/>
    <s v="China Pharma, Morgan Stanley Private Equity Asia"/>
    <d v="2013-09-10T00:00:00"/>
    <n v="2013"/>
    <s v="Private Placement"/>
    <s v="524.00 HKD"/>
    <x v="331"/>
    <n v="50.79"/>
    <m/>
    <s v="Healthcare"/>
    <s v="Pharmaceuticals"/>
    <s v="Pharmaceuticals"/>
    <m/>
    <s v="China"/>
    <s v="Greater China"/>
    <s v="Yes"/>
    <n v="5"/>
    <m/>
    <s v="Homer Sun"/>
    <m/>
    <n v="49"/>
    <n v="4.083333333333333"/>
    <n v="2013"/>
  </r>
  <r>
    <n v="3470"/>
    <n v="32210"/>
    <x v="330"/>
    <s v="www.sihuanpharm.com"/>
    <d v="2009-08-24T00:00:00"/>
    <n v="2009"/>
    <x v="0"/>
    <s v="458.00 SGD"/>
    <x v="241"/>
    <n v="222.62"/>
    <s v="China Pharma, Morgan Stanley Private Equity Asia"/>
    <d v="2014-04-03T00:00:00"/>
    <n v="2014"/>
    <s v="Private Placement"/>
    <s v="1120.00 HKD"/>
    <x v="332"/>
    <n v="104.05"/>
    <m/>
    <s v="Healthcare"/>
    <s v="Pharmaceuticals"/>
    <s v="Pharmaceuticals"/>
    <m/>
    <s v="China"/>
    <s v="Greater China"/>
    <s v="Yes"/>
    <m/>
    <m/>
    <s v="Homer Sun"/>
    <m/>
    <n v="56"/>
    <n v="4.666666666666667"/>
    <n v="2014"/>
  </r>
  <r>
    <n v="44749"/>
    <n v="32210"/>
    <x v="330"/>
    <s v="www.sihuanpharm.com"/>
    <d v="2010-07-07T00:00:00"/>
    <n v="2010"/>
    <x v="1"/>
    <s v="540.00 CNY"/>
    <x v="242"/>
    <n v="63.29"/>
    <s v="New Horizon Capital"/>
    <d v="2010-10-04T00:00:00"/>
    <n v="2010"/>
    <s v="Sale to Management"/>
    <s v="127.50 USD"/>
    <x v="333"/>
    <n v="91.57"/>
    <m/>
    <s v="Healthcare"/>
    <s v="Pharmaceuticals"/>
    <s v="Pharmaceuticals"/>
    <m/>
    <s v="China"/>
    <s v="Greater China"/>
    <s v="No"/>
    <m/>
    <m/>
    <m/>
    <m/>
    <n v="3"/>
    <n v="0.25"/>
    <n v="2010"/>
  </r>
  <r>
    <n v="46639"/>
    <n v="161616"/>
    <x v="331"/>
    <s v="www.yinlong.com"/>
    <d v="2011-03-18T00:00:00"/>
    <n v="2011"/>
    <x v="1"/>
    <s v="150.00 CNY"/>
    <x v="243"/>
    <n v="16.309999999999999"/>
    <s v="Haitong Innovation Capital Management, Haitong Kaiyuan Investment, Homsun Capital"/>
    <d v="2015-02-27T00:00:00"/>
    <n v="2015"/>
    <s v="IPO"/>
    <s v="689.50 CNY"/>
    <x v="334"/>
    <n v="98.52"/>
    <m/>
    <s v="Industrials"/>
    <s v="Manufacturing"/>
    <s v="Steel &amp; Metal Manufacturing"/>
    <m/>
    <s v="China"/>
    <s v="Greater China"/>
    <s v="Yes"/>
    <m/>
    <m/>
    <m/>
    <m/>
    <n v="47"/>
    <n v="3.9166666666666665"/>
    <n v="2015"/>
  </r>
  <r>
    <n v="37715"/>
    <n v="128419"/>
    <x v="332"/>
    <s v="www.sino-gas.com"/>
    <d v="2014-04-03T00:00:00"/>
    <n v="2014"/>
    <x v="0"/>
    <s v="74.90 USD"/>
    <x v="244"/>
    <n v="53.95"/>
    <s v="Morgan Stanley Private Equity Asia, Zhongyu Gas Holdings Ltd"/>
    <d v="2015-12-10T00:00:00"/>
    <n v="2015"/>
    <s v="Trade Sale"/>
    <s v="78.70 USD"/>
    <x v="335"/>
    <n v="71.69"/>
    <s v="Zhongyu Gas Holdings Ltd"/>
    <s v="Energy &amp; Utilities"/>
    <s v="Oil &amp; Gas"/>
    <s v="Natural Gas Production and Distribution"/>
    <m/>
    <s v="China"/>
    <s v="Greater China"/>
    <s v="No"/>
    <m/>
    <m/>
    <m/>
    <m/>
    <n v="20"/>
    <n v="1.6666666666666667"/>
    <n v="2015"/>
  </r>
  <r>
    <n v="48056"/>
    <n v="157838"/>
    <x v="333"/>
    <s v="www.bioway-pku.com"/>
    <d v="2012-05-02T00:00:00"/>
    <n v="2012"/>
    <x v="1"/>
    <s v="12.09 CNY"/>
    <x v="245"/>
    <n v="1.48"/>
    <s v="Eastern Link Capital"/>
    <d v="2013-09-11T00:00:00"/>
    <n v="2013"/>
    <s v="Unspecified Exit"/>
    <s v="45.44 CNY"/>
    <x v="336"/>
    <n v="5.55"/>
    <m/>
    <s v="Healthcare"/>
    <s v="Pharmaceuticals"/>
    <s v="BioPharmaceuticals"/>
    <m/>
    <s v="China"/>
    <s v="Greater China"/>
    <s v="No"/>
    <n v="1.5"/>
    <n v="36.15"/>
    <m/>
    <m/>
    <n v="16"/>
    <n v="1.3333333333333333"/>
    <n v="2013"/>
  </r>
  <r>
    <n v="44204"/>
    <n v="152910"/>
    <x v="334"/>
    <m/>
    <d v="2006-06-01T00:00:00"/>
    <n v="2006"/>
    <x v="1"/>
    <m/>
    <x v="1"/>
    <m/>
    <s v="KBG"/>
    <d v="2008-07-24T00:00:00"/>
    <n v="2008"/>
    <s v="IPO"/>
    <m/>
    <x v="1"/>
    <m/>
    <m/>
    <s v="Energy &amp; Utilities"/>
    <s v="Oil &amp; Gas"/>
    <s v="Natural Gas Production and Distribution"/>
    <m/>
    <s v="China"/>
    <s v="Greater China"/>
    <s v="Yes"/>
    <m/>
    <m/>
    <m/>
    <m/>
    <n v="25"/>
    <n v="2.0833333333333335"/>
    <n v="2008"/>
  </r>
  <r>
    <n v="44204"/>
    <n v="152910"/>
    <x v="334"/>
    <m/>
    <d v="2006-06-01T00:00:00"/>
    <n v="2006"/>
    <x v="1"/>
    <m/>
    <x v="1"/>
    <m/>
    <s v="KBG"/>
    <d v="2010-09-29T00:00:00"/>
    <n v="2010"/>
    <s v="Trade Sale"/>
    <m/>
    <x v="1"/>
    <m/>
    <m/>
    <s v="Energy &amp; Utilities"/>
    <s v="Oil &amp; Gas"/>
    <s v="Natural Gas Production and Distribution"/>
    <m/>
    <s v="China"/>
    <s v="Greater China"/>
    <s v="No"/>
    <m/>
    <m/>
    <m/>
    <m/>
    <n v="51"/>
    <n v="4.25"/>
    <n v="2010"/>
  </r>
  <r>
    <n v="19132"/>
    <n v="53796"/>
    <x v="335"/>
    <s v="www.sinodb.com"/>
    <d v="2006-06-01T00:00:00"/>
    <n v="2006"/>
    <x v="2"/>
    <m/>
    <x v="1"/>
    <m/>
    <s v="Bain Capital"/>
    <d v="2008-07-03T00:00:00"/>
    <n v="2008"/>
    <s v="IPO"/>
    <s v="366.60 HKD"/>
    <x v="337"/>
    <n v="29.86"/>
    <m/>
    <s v="Telecoms &amp; Media"/>
    <s v="Media"/>
    <s v="Media"/>
    <m/>
    <s v="China"/>
    <s v="Greater China"/>
    <s v="Yes"/>
    <m/>
    <m/>
    <m/>
    <m/>
    <n v="25"/>
    <n v="2.0833333333333335"/>
    <n v="2008"/>
  </r>
  <r>
    <n v="19132"/>
    <n v="53796"/>
    <x v="335"/>
    <s v="www.sinodb.com"/>
    <d v="2006-06-01T00:00:00"/>
    <n v="2006"/>
    <x v="2"/>
    <m/>
    <x v="1"/>
    <m/>
    <s v="Bain Capital"/>
    <d v="2012-10-29T00:00:00"/>
    <n v="2012"/>
    <s v="Private Placement"/>
    <s v="20.82 HKD"/>
    <x v="338"/>
    <n v="2.0699999999999998"/>
    <m/>
    <s v="Telecoms &amp; Media"/>
    <s v="Media"/>
    <s v="Media"/>
    <m/>
    <s v="China"/>
    <s v="Greater China"/>
    <s v="Yes"/>
    <m/>
    <m/>
    <m/>
    <m/>
    <n v="76"/>
    <n v="6.333333333333333"/>
    <n v="2012"/>
  </r>
  <r>
    <n v="19132"/>
    <n v="53796"/>
    <x v="335"/>
    <s v="www.sinodb.com"/>
    <d v="2006-06-01T00:00:00"/>
    <n v="2006"/>
    <x v="2"/>
    <m/>
    <x v="1"/>
    <m/>
    <s v="Bain Capital"/>
    <d v="2012-10-29T00:00:00"/>
    <n v="2012"/>
    <s v="Private Placement"/>
    <s v="93.57 HKD"/>
    <x v="339"/>
    <n v="9.32"/>
    <m/>
    <s v="Telecoms &amp; Media"/>
    <s v="Media"/>
    <s v="Media"/>
    <m/>
    <s v="China"/>
    <s v="Greater China"/>
    <s v="Yes"/>
    <m/>
    <m/>
    <m/>
    <m/>
    <n v="76"/>
    <n v="6.333333333333333"/>
    <n v="2012"/>
  </r>
  <r>
    <n v="19132"/>
    <n v="53796"/>
    <x v="335"/>
    <s v="www.sinodb.com"/>
    <d v="2006-06-01T00:00:00"/>
    <n v="2006"/>
    <x v="2"/>
    <m/>
    <x v="1"/>
    <m/>
    <s v="Bain Capital"/>
    <d v="2013-01-18T00:00:00"/>
    <n v="2013"/>
    <s v="Private Placement"/>
    <s v="52.05 HKD"/>
    <x v="340"/>
    <n v="5.03"/>
    <m/>
    <s v="Telecoms &amp; Media"/>
    <s v="Media"/>
    <s v="Media"/>
    <m/>
    <s v="China"/>
    <s v="Greater China"/>
    <s v="Yes"/>
    <m/>
    <m/>
    <m/>
    <m/>
    <n v="79"/>
    <n v="6.583333333333333"/>
    <n v="2013"/>
  </r>
  <r>
    <n v="19132"/>
    <n v="53796"/>
    <x v="335"/>
    <s v="www.sinodb.com"/>
    <d v="2006-06-01T00:00:00"/>
    <n v="2006"/>
    <x v="2"/>
    <m/>
    <x v="1"/>
    <m/>
    <s v="Bain Capital"/>
    <d v="2013-02-17T00:00:00"/>
    <n v="2013"/>
    <s v="Private Placement"/>
    <s v="93.53 HKD"/>
    <x v="341"/>
    <n v="9.01"/>
    <m/>
    <s v="Telecoms &amp; Media"/>
    <s v="Media"/>
    <s v="Media"/>
    <m/>
    <s v="China"/>
    <s v="Greater China"/>
    <s v="Yes"/>
    <m/>
    <m/>
    <m/>
    <m/>
    <n v="80"/>
    <n v="6.666666666666667"/>
    <n v="2013"/>
  </r>
  <r>
    <n v="19132"/>
    <n v="53796"/>
    <x v="335"/>
    <s v="www.sinodb.com"/>
    <d v="2006-06-01T00:00:00"/>
    <n v="2006"/>
    <x v="2"/>
    <m/>
    <x v="1"/>
    <m/>
    <s v="Bain Capital"/>
    <d v="2013-04-02T00:00:00"/>
    <n v="2013"/>
    <s v="Private Placement"/>
    <s v="63.72 HKD"/>
    <x v="342"/>
    <n v="6.27"/>
    <m/>
    <s v="Telecoms &amp; Media"/>
    <s v="Media"/>
    <s v="Media"/>
    <m/>
    <s v="China"/>
    <s v="Greater China"/>
    <s v="Yes"/>
    <m/>
    <m/>
    <m/>
    <m/>
    <n v="82"/>
    <n v="6.833333333333333"/>
    <n v="2013"/>
  </r>
  <r>
    <n v="19132"/>
    <n v="53796"/>
    <x v="335"/>
    <s v="www.sinodb.com"/>
    <d v="2006-06-01T00:00:00"/>
    <n v="2006"/>
    <x v="2"/>
    <m/>
    <x v="1"/>
    <m/>
    <s v="Bain Capital"/>
    <d v="2013-05-02T00:00:00"/>
    <n v="2013"/>
    <s v="Private Placement"/>
    <s v="97.64 HKD"/>
    <x v="343"/>
    <n v="9.69"/>
    <m/>
    <s v="Telecoms &amp; Media"/>
    <s v="Media"/>
    <s v="Media"/>
    <m/>
    <s v="China"/>
    <s v="Greater China"/>
    <s v="Yes"/>
    <m/>
    <m/>
    <m/>
    <m/>
    <n v="83"/>
    <n v="6.916666666666667"/>
    <n v="2013"/>
  </r>
  <r>
    <n v="19132"/>
    <n v="53796"/>
    <x v="335"/>
    <s v="www.sinodb.com"/>
    <d v="2006-06-01T00:00:00"/>
    <n v="2006"/>
    <x v="2"/>
    <m/>
    <x v="1"/>
    <m/>
    <s v="Bain Capital"/>
    <d v="2013-05-06T00:00:00"/>
    <n v="2013"/>
    <s v="Private Placement"/>
    <s v="134.80 HKD"/>
    <x v="344"/>
    <n v="13.37"/>
    <m/>
    <s v="Telecoms &amp; Media"/>
    <s v="Media"/>
    <s v="Media"/>
    <m/>
    <s v="China"/>
    <s v="Greater China"/>
    <s v="No"/>
    <m/>
    <m/>
    <m/>
    <m/>
    <n v="83"/>
    <n v="6.916666666666667"/>
    <n v="2013"/>
  </r>
  <r>
    <n v="48081"/>
    <n v="167382"/>
    <x v="336"/>
    <s v="www.sjq-it.com"/>
    <d v="2011-08-17T00:00:00"/>
    <n v="2011"/>
    <x v="1"/>
    <s v="10.00 CNY"/>
    <x v="246"/>
    <n v="1.1000000000000001"/>
    <s v="Eastern Link Capital"/>
    <d v="2013-08-07T00:00:00"/>
    <n v="2013"/>
    <s v="Unspecified Exit"/>
    <s v="0.40 CNY"/>
    <x v="345"/>
    <n v="0.05"/>
    <m/>
    <s v="Industrials"/>
    <s v="Manufacturing"/>
    <s v="Electronics, Hardware, Manufacturing"/>
    <m/>
    <s v="China"/>
    <s v="Greater China"/>
    <s v="Yes"/>
    <m/>
    <m/>
    <m/>
    <m/>
    <n v="24"/>
    <n v="2"/>
    <n v="2013"/>
  </r>
  <r>
    <n v="48081"/>
    <n v="167382"/>
    <x v="336"/>
    <s v="www.sjq-it.com"/>
    <d v="2011-08-17T00:00:00"/>
    <n v="2011"/>
    <x v="1"/>
    <s v="10.00 CNY"/>
    <x v="246"/>
    <n v="1.1000000000000001"/>
    <s v="Eastern Link Capital"/>
    <d v="2014-06-27T00:00:00"/>
    <n v="2014"/>
    <s v="Unspecified Exit"/>
    <s v="0.34 CNY"/>
    <x v="345"/>
    <n v="0.04"/>
    <m/>
    <s v="Industrials"/>
    <s v="Manufacturing"/>
    <s v="Electronics, Hardware, Manufacturing"/>
    <m/>
    <s v="China"/>
    <s v="Greater China"/>
    <s v="Yes"/>
    <m/>
    <m/>
    <m/>
    <m/>
    <n v="34"/>
    <n v="2.8333333333333335"/>
    <n v="2014"/>
  </r>
  <r>
    <n v="48081"/>
    <n v="167382"/>
    <x v="336"/>
    <s v="www.sjq-it.com"/>
    <d v="2011-08-17T00:00:00"/>
    <n v="2011"/>
    <x v="1"/>
    <s v="10.00 CNY"/>
    <x v="246"/>
    <n v="1.1000000000000001"/>
    <s v="Eastern Link Capital"/>
    <d v="2014-07-01T00:00:00"/>
    <n v="2014"/>
    <s v="Unspecified Exit"/>
    <s v="0.06 CNY"/>
    <x v="346"/>
    <n v="0.01"/>
    <m/>
    <s v="Industrials"/>
    <s v="Manufacturing"/>
    <s v="Electronics, Hardware, Manufacturing"/>
    <m/>
    <s v="China"/>
    <s v="Greater China"/>
    <s v="Yes"/>
    <m/>
    <m/>
    <m/>
    <m/>
    <n v="35"/>
    <n v="2.9166666666666665"/>
    <n v="2014"/>
  </r>
  <r>
    <n v="50298"/>
    <n v="48038"/>
    <x v="337"/>
    <s v="world.soufun.com"/>
    <d v="2015-09-21T00:00:00"/>
    <n v="2015"/>
    <x v="4"/>
    <s v="400.00 USD"/>
    <x v="247"/>
    <n v="353.36"/>
    <s v="Carlyle Group, IDG Capital"/>
    <d v="2016-01-21T00:00:00"/>
    <n v="2016"/>
    <s v="Merger"/>
    <m/>
    <x v="1"/>
    <m/>
    <s v="Chongqing Wanli New Energy"/>
    <s v="Information Technology"/>
    <s v="Internet"/>
    <s v="Internet, Property"/>
    <m/>
    <s v="China"/>
    <s v="Greater China"/>
    <s v="Yes"/>
    <m/>
    <m/>
    <m/>
    <m/>
    <n v="4"/>
    <n v="0.33333333333333331"/>
    <n v="2016"/>
  </r>
  <r>
    <n v="36684"/>
    <n v="97820"/>
    <x v="338"/>
    <s v="www.southbeauty.com"/>
    <d v="2014-04-25T00:00:00"/>
    <n v="2014"/>
    <x v="2"/>
    <s v="300.00 USD"/>
    <x v="248"/>
    <n v="216.09"/>
    <s v="CVC Capital Partners"/>
    <d v="2015-06-01T00:00:00"/>
    <n v="2015"/>
    <s v="Restructuring"/>
    <m/>
    <x v="1"/>
    <m/>
    <m/>
    <s v="Consumer &amp; Retail"/>
    <s v="Restaurants"/>
    <s v="Restaurants"/>
    <m/>
    <s v="China"/>
    <s v="Greater China"/>
    <s v="No"/>
    <m/>
    <m/>
    <s v="Francis Leung"/>
    <s v="Francis Leung"/>
    <n v="14"/>
    <n v="1.1666666666666667"/>
    <n v="2015"/>
  </r>
  <r>
    <n v="16572"/>
    <n v="50423"/>
    <x v="339"/>
    <s v="www.hk970.com"/>
    <d v="2010-09-27T00:00:00"/>
    <n v="2010"/>
    <x v="4"/>
    <s v="42.00 USD"/>
    <x v="249"/>
    <n v="32.729999999999997"/>
    <s v="Morgan Stanley Private Equity Asia"/>
    <d v="2013-12-13T00:00:00"/>
    <n v="2013"/>
    <s v="Private Placement"/>
    <m/>
    <x v="1"/>
    <m/>
    <m/>
    <s v="Industrials"/>
    <s v="Distribution"/>
    <s v="Distribution, Retail"/>
    <m/>
    <s v="Hong Kong"/>
    <s v="Greater China"/>
    <s v="No"/>
    <m/>
    <m/>
    <s v="Yu Gao"/>
    <m/>
    <n v="39"/>
    <n v="3.25"/>
    <n v="2013"/>
  </r>
  <r>
    <n v="28318"/>
    <n v="50423"/>
    <x v="339"/>
    <s v="www.hk970.com"/>
    <d v="2009-12-23T00:00:00"/>
    <n v="2009"/>
    <x v="4"/>
    <s v="268.00 HKD"/>
    <x v="250"/>
    <n v="23.07"/>
    <s v="Sequoia Capital"/>
    <d v="2015-07-07T00:00:00"/>
    <n v="2015"/>
    <s v="Private Placement"/>
    <s v="224.00 HKD"/>
    <x v="347"/>
    <n v="26.14"/>
    <m/>
    <s v="Industrials"/>
    <s v="Distribution"/>
    <s v="Distribution, Retail"/>
    <m/>
    <s v="Hong Kong"/>
    <s v="Greater China"/>
    <s v="No"/>
    <m/>
    <m/>
    <m/>
    <m/>
    <n v="67"/>
    <n v="5.583333333333333"/>
    <n v="2015"/>
  </r>
  <r>
    <n v="30779"/>
    <n v="98630"/>
    <x v="340"/>
    <s v="www.speedcast.com"/>
    <d v="2012-09-23T00:00:00"/>
    <n v="2012"/>
    <x v="2"/>
    <s v="32.20 USD"/>
    <x v="251"/>
    <n v="25.15"/>
    <s v="TA Associates"/>
    <d v="2014-08-12T00:00:00"/>
    <n v="2014"/>
    <s v="IPO"/>
    <s v="150.00 AUD"/>
    <x v="348"/>
    <n v="103.82"/>
    <m/>
    <s v="Telecoms &amp; Media"/>
    <s v="Telecoms"/>
    <s v="Communications, Telecoms Services"/>
    <m/>
    <s v="Hong Kong"/>
    <s v="Greater China"/>
    <s v="Yes"/>
    <m/>
    <m/>
    <s v="Edward Sippel, Michael Berk"/>
    <m/>
    <n v="23"/>
    <n v="1.9166666666666667"/>
    <n v="2014"/>
  </r>
  <r>
    <n v="8367"/>
    <n v="39450"/>
    <x v="341"/>
    <s v="www.spreadtrum.com"/>
    <d v="2010-03-26T00:00:00"/>
    <n v="2010"/>
    <x v="4"/>
    <s v="40.00 USD"/>
    <x v="49"/>
    <n v="29.58"/>
    <s v="Silver Lake"/>
    <d v="2011-06-01T00:00:00"/>
    <n v="2011"/>
    <s v="Private Placement"/>
    <m/>
    <x v="1"/>
    <m/>
    <m/>
    <s v="Information Technology"/>
    <s v="Semiconductors"/>
    <s v="Consumer Products, Electronic Components &amp; Semiconductor Wholesalers, Semiconductors, Telecoms Equipment, Wireless"/>
    <m/>
    <s v="China"/>
    <s v="Greater China"/>
    <s v="No"/>
    <m/>
    <m/>
    <s v="Eric Chen, Kenneth Hao"/>
    <m/>
    <n v="15"/>
    <n v="1.25"/>
    <n v="2011"/>
  </r>
  <r>
    <n v="19696"/>
    <n v="54625"/>
    <x v="342"/>
    <s v="www.standard-water.com"/>
    <d v="2010-12-09T00:00:00"/>
    <n v="2010"/>
    <x v="2"/>
    <s v="100.00 USD"/>
    <x v="51"/>
    <n v="75.41"/>
    <s v="Themes Investment Partners"/>
    <d v="2014-02-28T00:00:00"/>
    <n v="2014"/>
    <s v="Trade Sale"/>
    <s v="218.00 USD"/>
    <x v="349"/>
    <n v="159.62"/>
    <s v="Beijing Enterprise Water Group"/>
    <s v="Energy &amp; Utilities"/>
    <s v="Utilities"/>
    <s v="Water and Sewer Utilities"/>
    <m/>
    <s v="China"/>
    <s v="Greater China"/>
    <s v="No"/>
    <m/>
    <m/>
    <m/>
    <m/>
    <n v="38"/>
    <n v="3.1666666666666665"/>
    <n v="2014"/>
  </r>
  <r>
    <n v="24434"/>
    <n v="54625"/>
    <x v="342"/>
    <s v="www.standard-water.com"/>
    <d v="2007-08-03T00:00:00"/>
    <n v="2007"/>
    <x v="1"/>
    <m/>
    <x v="1"/>
    <m/>
    <s v="Tembusu Partners"/>
    <d v="2010-12-09T00:00:00"/>
    <n v="2010"/>
    <s v="Sale to GP"/>
    <s v="100.00 USD"/>
    <x v="252"/>
    <n v="75.41"/>
    <s v="Themes Investment Partners"/>
    <s v="Energy &amp; Utilities"/>
    <s v="Utilities"/>
    <s v="Water and Sewer Utilities"/>
    <m/>
    <s v="China"/>
    <s v="Greater China"/>
    <s v="No"/>
    <m/>
    <m/>
    <m/>
    <m/>
    <n v="40"/>
    <n v="3.3333333333333335"/>
    <n v="2010"/>
  </r>
  <r>
    <n v="47779"/>
    <n v="166372"/>
    <x v="343"/>
    <m/>
    <d v="2007-07-01T00:00:00"/>
    <n v="2007"/>
    <x v="1"/>
    <m/>
    <x v="1"/>
    <m/>
    <s v="Tiantu Capital"/>
    <d v="2010-06-01T00:00:00"/>
    <n v="2010"/>
    <s v="Unspecified Exit"/>
    <m/>
    <x v="1"/>
    <m/>
    <m/>
    <s v="Information Technology"/>
    <s v="IT"/>
    <s v="IT"/>
    <m/>
    <s v="China"/>
    <s v="Greater China"/>
    <s v="No"/>
    <m/>
    <m/>
    <m/>
    <m/>
    <n v="35"/>
    <n v="2.9166666666666665"/>
    <n v="2010"/>
  </r>
  <r>
    <n v="36808"/>
    <n v="125617"/>
    <x v="344"/>
    <m/>
    <d v="2007-11-19T00:00:00"/>
    <n v="2007"/>
    <x v="4"/>
    <s v="1200.00 CNY"/>
    <x v="252"/>
    <n v="112.65"/>
    <s v="Bohai Industrial Investment Fund Management"/>
    <d v="2008-07-22T00:00:00"/>
    <n v="2008"/>
    <s v="Trade Sale"/>
    <m/>
    <x v="1"/>
    <m/>
    <s v="Founder Securities Co., Ltd"/>
    <s v="Business Services"/>
    <s v="Financial Services"/>
    <s v="Securities Brokers"/>
    <m/>
    <s v="China"/>
    <s v="Greater China"/>
    <s v="No"/>
    <m/>
    <m/>
    <m/>
    <m/>
    <n v="8"/>
    <n v="0.66666666666666663"/>
    <n v="2008"/>
  </r>
  <r>
    <n v="2186"/>
    <n v="30222"/>
    <x v="345"/>
    <s v="www.sunac.com.cn"/>
    <d v="2009-09-23T00:00:00"/>
    <n v="2009"/>
    <x v="2"/>
    <m/>
    <x v="1"/>
    <m/>
    <s v="Bain Capital"/>
    <d v="2010-10-07T00:00:00"/>
    <n v="2010"/>
    <s v="IPO"/>
    <s v="2160.00 HKD"/>
    <x v="350"/>
    <n v="199.94"/>
    <m/>
    <s v="Real Estate"/>
    <s v="Property"/>
    <s v="Property"/>
    <m/>
    <s v="China"/>
    <s v="Greater China"/>
    <s v="Yes"/>
    <m/>
    <m/>
    <m/>
    <m/>
    <n v="13"/>
    <n v="1.0833333333333333"/>
    <n v="2010"/>
  </r>
  <r>
    <n v="2186"/>
    <n v="30222"/>
    <x v="345"/>
    <s v="www.sunac.com.cn"/>
    <d v="2009-09-23T00:00:00"/>
    <n v="2009"/>
    <x v="2"/>
    <m/>
    <x v="1"/>
    <m/>
    <s v="Bain Capital"/>
    <d v="2012-11-29T00:00:00"/>
    <n v="2012"/>
    <s v="Private Placement"/>
    <s v="540.00 HKD"/>
    <x v="351"/>
    <n v="53.74"/>
    <m/>
    <s v="Real Estate"/>
    <s v="Property"/>
    <s v="Property"/>
    <m/>
    <s v="China"/>
    <s v="Greater China"/>
    <s v="Yes"/>
    <m/>
    <m/>
    <m/>
    <m/>
    <n v="38"/>
    <n v="3.1666666666666665"/>
    <n v="2012"/>
  </r>
  <r>
    <n v="7153"/>
    <n v="31635"/>
    <x v="346"/>
    <s v="www.suntech-power.com"/>
    <d v="2005-05-01T00:00:00"/>
    <n v="2005"/>
    <x v="1"/>
    <s v="80.00 USD"/>
    <x v="157"/>
    <n v="61.69"/>
    <s v="Actis, DragonTech Ventures Management, Goldman Sachs, Prax Capital"/>
    <d v="2007-06-01T00:00:00"/>
    <n v="2007"/>
    <s v="Private Placement"/>
    <m/>
    <x v="1"/>
    <m/>
    <m/>
    <s v="Clean Technology"/>
    <s v="Renewable Energy"/>
    <s v="Solar Power"/>
    <m/>
    <s v="China"/>
    <s v="Greater China"/>
    <s v="No"/>
    <m/>
    <m/>
    <m/>
    <m/>
    <n v="25"/>
    <n v="2.0833333333333335"/>
    <n v="2007"/>
  </r>
  <r>
    <n v="40122"/>
    <n v="137422"/>
    <x v="347"/>
    <s v="www.suntront.net"/>
    <d v="2010-04-01T00:00:00"/>
    <n v="2010"/>
    <x v="1"/>
    <s v="32.40 CNY"/>
    <x v="253"/>
    <n v="3.5"/>
    <s v="Haitong Kaiyuan Investment, Shanghai Zhengtong Venture Capital, Tellhow Shengda Investment Management"/>
    <d v="2011-08-31T00:00:00"/>
    <n v="2011"/>
    <s v="IPO"/>
    <s v="416.10 CNY"/>
    <x v="352"/>
    <n v="47.49"/>
    <m/>
    <s v="Industrials"/>
    <s v="Manufacturing"/>
    <s v="Machine Tool Manufacture"/>
    <m/>
    <s v="China"/>
    <s v="Greater China"/>
    <s v="Yes"/>
    <m/>
    <m/>
    <m/>
    <m/>
    <n v="16"/>
    <n v="1.3333333333333333"/>
    <n v="2011"/>
  </r>
  <r>
    <n v="24641"/>
    <n v="63859"/>
    <x v="348"/>
    <s v="www.hipropolymers.com.cn"/>
    <d v="2007-06-01T00:00:00"/>
    <n v="2007"/>
    <x v="2"/>
    <m/>
    <x v="1"/>
    <m/>
    <s v="Bain Capital"/>
    <d v="2011-11-21T00:00:00"/>
    <n v="2011"/>
    <s v="Trade Sale"/>
    <s v="365.00 USD"/>
    <x v="353"/>
    <n v="265.43"/>
    <s v="Arkema"/>
    <s v="Clean Technology"/>
    <s v="Clean Technology"/>
    <s v="Clean Technology, Oil &amp; Gas, Renewable Energy"/>
    <m/>
    <s v="China"/>
    <s v="Greater China"/>
    <s v="No"/>
    <m/>
    <m/>
    <m/>
    <m/>
    <n v="53"/>
    <n v="4.416666666666667"/>
    <n v="2011"/>
  </r>
  <r>
    <n v="11236"/>
    <n v="43218"/>
    <x v="349"/>
    <s v="www.tcbank.com.tw"/>
    <d v="2007-07-11T00:00:00"/>
    <n v="2007"/>
    <x v="2"/>
    <s v="21500.00 TWD"/>
    <x v="254"/>
    <n v="484.38"/>
    <s v="Carlyle Group"/>
    <d v="2015-08-14T00:00:00"/>
    <n v="2015"/>
    <s v="Trade Sale"/>
    <s v="56550.00 TWD"/>
    <x v="354"/>
    <n v="1629.12"/>
    <s v="Yuanta Financial Holdings"/>
    <s v="Business Services"/>
    <s v="Financial Services"/>
    <s v="Banks, Consumer Finance, Securities Brokers"/>
    <m/>
    <s v="Taiwan"/>
    <s v="Greater China"/>
    <s v="No"/>
    <m/>
    <m/>
    <s v="Alex Ying, Gregory Zeluck, Sunil Kaul"/>
    <m/>
    <n v="97"/>
    <n v="8.0833333333333339"/>
    <n v="2015"/>
  </r>
  <r>
    <n v="41004"/>
    <n v="140888"/>
    <x v="350"/>
    <m/>
    <d v="2004-06-01T00:00:00"/>
    <n v="2004"/>
    <x v="1"/>
    <s v="3.30 USD"/>
    <x v="255"/>
    <n v="2.71"/>
    <s v="Excelsior Capital Asia"/>
    <d v="2011-10-25T00:00:00"/>
    <n v="2011"/>
    <s v="IPO"/>
    <m/>
    <x v="1"/>
    <m/>
    <m/>
    <s v="Consumer &amp; Retail"/>
    <s v="Retail"/>
    <s v="Clothing Stores"/>
    <m/>
    <s v="Taiwan"/>
    <s v="Greater China"/>
    <s v="Yes"/>
    <m/>
    <m/>
    <s v="Gary Lawrence"/>
    <s v="Gary Lawrence"/>
    <n v="88"/>
    <n v="7.333333333333333"/>
    <n v="2011"/>
  </r>
  <r>
    <n v="41010"/>
    <n v="140889"/>
    <x v="351"/>
    <s v="www.tai-nan.com"/>
    <d v="2004-06-01T00:00:00"/>
    <n v="2004"/>
    <x v="4"/>
    <s v="7.90 USD"/>
    <x v="256"/>
    <n v="6.49"/>
    <s v="Excelsior Capital Asia"/>
    <d v="2007-06-01T00:00:00"/>
    <n v="2007"/>
    <s v="Private Placement"/>
    <m/>
    <x v="1"/>
    <m/>
    <m/>
    <s v="Industrials"/>
    <s v="Manufacturing"/>
    <s v="Clothes Manufacturing"/>
    <m/>
    <s v="Taiwan"/>
    <s v="Greater China"/>
    <s v="Yes"/>
    <m/>
    <m/>
    <m/>
    <m/>
    <n v="36"/>
    <n v="3"/>
    <n v="2007"/>
  </r>
  <r>
    <n v="41010"/>
    <n v="140889"/>
    <x v="351"/>
    <s v="www.tai-nan.com"/>
    <d v="2004-06-01T00:00:00"/>
    <n v="2004"/>
    <x v="4"/>
    <s v="7.90 USD"/>
    <x v="256"/>
    <n v="6.49"/>
    <s v="Excelsior Capital Asia"/>
    <d v="2008-06-01T00:00:00"/>
    <n v="2008"/>
    <s v="Private Placement"/>
    <m/>
    <x v="1"/>
    <m/>
    <m/>
    <s v="Industrials"/>
    <s v="Manufacturing"/>
    <s v="Clothes Manufacturing"/>
    <m/>
    <s v="Taiwan"/>
    <s v="Greater China"/>
    <s v="No"/>
    <m/>
    <m/>
    <m/>
    <m/>
    <n v="48"/>
    <n v="4"/>
    <n v="2008"/>
  </r>
  <r>
    <n v="16115"/>
    <n v="49758"/>
    <x v="352"/>
    <s v="www.taishinholdings.com.tw"/>
    <d v="2006-03-14T00:00:00"/>
    <n v="2006"/>
    <x v="4"/>
    <s v="968.00 USD"/>
    <x v="257"/>
    <n v="797.43"/>
    <s v="Nomura Securities, TPG"/>
    <d v="2011-12-27T00:00:00"/>
    <n v="2011"/>
    <s v="Private Placement"/>
    <s v="4700.00 TWD"/>
    <x v="355"/>
    <n v="113.14"/>
    <s v="Cathay Life Insurance"/>
    <s v="Business Services"/>
    <s v="Financial Services"/>
    <s v="Financial Services"/>
    <m/>
    <s v="Taiwan"/>
    <s v="Greater China"/>
    <s v="Yes"/>
    <m/>
    <m/>
    <m/>
    <m/>
    <n v="69"/>
    <n v="5.75"/>
    <n v="2011"/>
  </r>
  <r>
    <n v="16115"/>
    <n v="49758"/>
    <x v="352"/>
    <s v="www.taishinholdings.com.tw"/>
    <d v="2006-03-14T00:00:00"/>
    <n v="2006"/>
    <x v="4"/>
    <s v="968.00 USD"/>
    <x v="257"/>
    <n v="797.43"/>
    <s v="Nomura Securities, TPG"/>
    <d v="2012-07-05T00:00:00"/>
    <n v="2012"/>
    <s v="Private Placement"/>
    <s v="181.50 USD"/>
    <x v="356"/>
    <n v="148.07"/>
    <m/>
    <s v="Business Services"/>
    <s v="Financial Services"/>
    <s v="Financial Services"/>
    <m/>
    <s v="Taiwan"/>
    <s v="Greater China"/>
    <s v="No"/>
    <m/>
    <m/>
    <m/>
    <m/>
    <n v="76"/>
    <n v="6.333333333333333"/>
    <n v="2012"/>
  </r>
  <r>
    <n v="876"/>
    <n v="26826"/>
    <x v="353"/>
    <m/>
    <d v="2007-01-05T00:00:00"/>
    <n v="2007"/>
    <x v="1"/>
    <s v="73.00 USD"/>
    <x v="116"/>
    <n v="55.32"/>
    <s v="Actis, Goldman Sachs, Morgan Stanley"/>
    <d v="2010-04-15T00:00:00"/>
    <n v="2010"/>
    <s v="Restructuring"/>
    <m/>
    <x v="1"/>
    <m/>
    <m/>
    <s v="Food &amp; Agriculture"/>
    <s v="Beverages"/>
    <s v="Beverages, Consumer Products, Dairy Products, Supermarkets &amp; Grocery Stores"/>
    <m/>
    <s v="China"/>
    <s v="Greater China"/>
    <s v="No"/>
    <m/>
    <m/>
    <s v="Chin Bay Chong"/>
    <m/>
    <n v="39"/>
    <n v="3.25"/>
    <n v="2010"/>
  </r>
  <r>
    <n v="876"/>
    <n v="26826"/>
    <x v="353"/>
    <m/>
    <d v="2007-01-05T00:00:00"/>
    <n v="2007"/>
    <x v="1"/>
    <s v="73.00 USD"/>
    <x v="116"/>
    <n v="55.32"/>
    <s v="Actis, Goldman Sachs, Morgan Stanley"/>
    <d v="2010-04-15T00:00:00"/>
    <n v="2010"/>
    <s v="Write Off"/>
    <m/>
    <x v="1"/>
    <m/>
    <m/>
    <s v="Food &amp; Agriculture"/>
    <s v="Beverages"/>
    <s v="Beverages, Consumer Products, Dairy Products, Supermarkets &amp; Grocery Stores"/>
    <m/>
    <s v="China"/>
    <s v="Greater China"/>
    <s v="Yes"/>
    <m/>
    <m/>
    <s v="Chin Bay Chong"/>
    <m/>
    <n v="39"/>
    <n v="3.25"/>
    <n v="2010"/>
  </r>
  <r>
    <n v="22878"/>
    <n v="59274"/>
    <x v="354"/>
    <s v="www.tsglgt.cn"/>
    <d v="2008-02-26T00:00:00"/>
    <n v="2008"/>
    <x v="2"/>
    <m/>
    <x v="1"/>
    <m/>
    <s v="Tembusu Partners"/>
    <d v="2012-10-01T00:00:00"/>
    <n v="2012"/>
    <s v="Unspecified Exit"/>
    <m/>
    <x v="1"/>
    <m/>
    <m/>
    <s v="Materials"/>
    <s v="Production"/>
    <s v="Production, Steel &amp; Metals"/>
    <m/>
    <s v="China"/>
    <s v="Greater China"/>
    <s v="No"/>
    <m/>
    <m/>
    <m/>
    <m/>
    <n v="56"/>
    <n v="4.666666666666667"/>
    <n v="2012"/>
  </r>
  <r>
    <n v="41709"/>
    <n v="143760"/>
    <x v="355"/>
    <m/>
    <d v="2012-02-01T00:00:00"/>
    <n v="2012"/>
    <x v="1"/>
    <s v="35000.00 KRW"/>
    <x v="258"/>
    <n v="23.59"/>
    <s v="JKL Partners, KDB Capital"/>
    <d v="2014-06-01T00:00:00"/>
    <n v="2014"/>
    <s v="Unspecified Exit"/>
    <m/>
    <x v="1"/>
    <m/>
    <m/>
    <s v="Consumer &amp; Retail"/>
    <s v="Retail"/>
    <s v="Retail"/>
    <m/>
    <s v="Hong Kong"/>
    <s v="Greater China"/>
    <s v="No"/>
    <m/>
    <m/>
    <m/>
    <m/>
    <n v="28"/>
    <n v="2.3333333333333335"/>
    <n v="2014"/>
  </r>
  <r>
    <n v="21511"/>
    <n v="57223"/>
    <x v="356"/>
    <s v="www.tvb.com"/>
    <d v="2011-01-26T00:00:00"/>
    <n v="2011"/>
    <x v="4"/>
    <s v="6260.00 HKD"/>
    <x v="259"/>
    <n v="618.41999999999996"/>
    <s v="Providence Equity Partners"/>
    <d v="2015-04-23T00:00:00"/>
    <n v="2015"/>
    <s v="Sale to GP"/>
    <m/>
    <x v="1"/>
    <m/>
    <s v="China Media Capital"/>
    <s v="Telecoms &amp; Media"/>
    <s v="Media"/>
    <s v="Television Broadcasting and Programming"/>
    <m/>
    <s v="Hong Kong"/>
    <s v="Greater China"/>
    <s v="Yes"/>
    <m/>
    <m/>
    <s v="Jonathan Nelson, Tao Sun"/>
    <s v="Jonathan Nelson"/>
    <n v="51"/>
    <n v="4.25"/>
    <n v="2015"/>
  </r>
  <r>
    <n v="32100"/>
    <n v="105172"/>
    <x v="357"/>
    <s v="www.eiceducation.com"/>
    <d v="2011-08-01T00:00:00"/>
    <n v="2011"/>
    <x v="2"/>
    <s v="50.00 USD"/>
    <x v="145"/>
    <n v="35.200000000000003"/>
    <s v="Actis"/>
    <d v="2014-01-10T00:00:00"/>
    <n v="2014"/>
    <s v="Sale to GP"/>
    <s v="200.00 USD"/>
    <x v="72"/>
    <n v="146.32"/>
    <s v="CVC Capital Partners"/>
    <s v="Consumer &amp; Retail"/>
    <s v="Education / Training"/>
    <s v="Consulting Services, Education and Training Services"/>
    <m/>
    <s v="Hong Kong"/>
    <s v="Greater China"/>
    <s v="No"/>
    <m/>
    <m/>
    <m/>
    <m/>
    <n v="29"/>
    <n v="2.4166666666666665"/>
    <n v="2014"/>
  </r>
  <r>
    <n v="38414"/>
    <n v="105172"/>
    <x v="357"/>
    <s v="www.eiceducation.com"/>
    <d v="2014-01-10T00:00:00"/>
    <n v="2014"/>
    <x v="2"/>
    <s v="200.00 USD"/>
    <x v="21"/>
    <n v="146.32"/>
    <s v="CVC Capital Partners"/>
    <d v="2016-05-05T00:00:00"/>
    <n v="2016"/>
    <s v="Sale to GP"/>
    <s v="692.00 USD"/>
    <x v="357"/>
    <n v="604.46"/>
    <s v="NLD Investment"/>
    <s v="Consumer &amp; Retail"/>
    <s v="Education / Training"/>
    <s v="Consulting Services, Education and Training Services"/>
    <m/>
    <s v="Hong Kong"/>
    <s v="Greater China"/>
    <s v="No"/>
    <m/>
    <m/>
    <s v="Francis Leung"/>
    <m/>
    <n v="28"/>
    <n v="2.3333333333333335"/>
    <n v="2016"/>
  </r>
  <r>
    <n v="41948"/>
    <n v="141203"/>
    <x v="358"/>
    <s v="www.executivecentre.com"/>
    <d v="2009-12-23T00:00:00"/>
    <n v="2009"/>
    <x v="2"/>
    <m/>
    <x v="1"/>
    <m/>
    <s v="HPEF Capital Partners"/>
    <d v="2014-05-21T00:00:00"/>
    <n v="2014"/>
    <s v="Sale to GP"/>
    <s v="220.00 USD"/>
    <x v="358"/>
    <n v="159.91999999999999"/>
    <s v="CVC Capital Partners"/>
    <s v="Business Services"/>
    <s v="Business Services"/>
    <s v="Business Services"/>
    <m/>
    <s v="Hong Kong"/>
    <s v="Greater China"/>
    <s v="Yes"/>
    <m/>
    <m/>
    <m/>
    <m/>
    <n v="53"/>
    <n v="4.416666666666667"/>
    <n v="2014"/>
  </r>
  <r>
    <n v="45588"/>
    <n v="157735"/>
    <x v="359"/>
    <s v="www.thegreatwall-china.com"/>
    <d v="2008-09-20T00:00:00"/>
    <n v="2008"/>
    <x v="1"/>
    <s v="20.00 CNY"/>
    <x v="260"/>
    <n v="2.0699999999999998"/>
    <s v="Green Pine Capital Partners"/>
    <d v="2010-06-25T00:00:00"/>
    <n v="2010"/>
    <s v="IPO"/>
    <s v="512.50 CNY"/>
    <x v="359"/>
    <n v="60.07"/>
    <m/>
    <s v="Consumer &amp; Retail"/>
    <s v="Consumer Products"/>
    <s v="Consumer Products, Materials"/>
    <m/>
    <s v="China"/>
    <s v="Greater China"/>
    <s v="Yes"/>
    <m/>
    <m/>
    <m/>
    <m/>
    <n v="21"/>
    <n v="1.75"/>
    <n v="2010"/>
  </r>
  <r>
    <n v="45588"/>
    <n v="157735"/>
    <x v="359"/>
    <s v="www.thegreatwall-china.com"/>
    <d v="2008-09-20T00:00:00"/>
    <n v="2008"/>
    <x v="1"/>
    <s v="20.00 CNY"/>
    <x v="260"/>
    <n v="2.0699999999999998"/>
    <s v="Green Pine Capital Partners"/>
    <d v="2011-07-21T00:00:00"/>
    <n v="2011"/>
    <s v="Private Placement"/>
    <m/>
    <x v="1"/>
    <m/>
    <m/>
    <s v="Consumer &amp; Retail"/>
    <s v="Consumer Products"/>
    <s v="Consumer Products, Materials"/>
    <m/>
    <s v="China"/>
    <s v="Greater China"/>
    <s v="Yes"/>
    <m/>
    <m/>
    <m/>
    <m/>
    <n v="34"/>
    <n v="2.8333333333333335"/>
    <n v="2011"/>
  </r>
  <r>
    <n v="28368"/>
    <n v="84206"/>
    <x v="360"/>
    <s v="www.tianhechem.com"/>
    <d v="2012-03-21T00:00:00"/>
    <n v="2012"/>
    <x v="1"/>
    <s v="300.00 USD"/>
    <x v="248"/>
    <n v="228.69"/>
    <s v="Morgan Stanley Private Equity Asia"/>
    <d v="2014-06-12T00:00:00"/>
    <n v="2014"/>
    <s v="IPO"/>
    <s v="5070.00 HKD"/>
    <x v="360"/>
    <n v="483.19"/>
    <m/>
    <s v="Materials"/>
    <s v="Chemicals"/>
    <s v="Chemicals"/>
    <m/>
    <s v="China"/>
    <s v="Greater China"/>
    <s v="Yes"/>
    <m/>
    <m/>
    <s v="Homer Sun"/>
    <m/>
    <n v="27"/>
    <n v="2.25"/>
    <n v="2014"/>
  </r>
  <r>
    <n v="43277"/>
    <n v="149215"/>
    <x v="361"/>
    <s v="www.thtw.com.cn"/>
    <d v="2010-01-11T00:00:00"/>
    <n v="2010"/>
    <x v="1"/>
    <s v="18.00 CNY"/>
    <x v="261"/>
    <n v="1.87"/>
    <s v="Goldstone Investment"/>
    <d v="2014-09-10T00:00:00"/>
    <n v="2014"/>
    <s v="IPO"/>
    <s v="721.50 CNY"/>
    <x v="361"/>
    <n v="90.83"/>
    <m/>
    <s v="Information Technology"/>
    <s v="Electronics"/>
    <s v="Aerospace, Armaments, Defence, Electronics, Industrial"/>
    <m/>
    <s v="China"/>
    <s v="Greater China"/>
    <s v="Yes"/>
    <m/>
    <m/>
    <m/>
    <m/>
    <n v="56"/>
    <n v="4.666666666666667"/>
    <n v="2014"/>
  </r>
  <r>
    <n v="48063"/>
    <n v="167338"/>
    <x v="362"/>
    <s v="www.tianmu.net"/>
    <d v="2011-08-25T00:00:00"/>
    <n v="2011"/>
    <x v="1"/>
    <s v="14.85 CNY"/>
    <x v="262"/>
    <n v="1.63"/>
    <s v="Eastern Link Capital"/>
    <d v="2014-09-29T00:00:00"/>
    <n v="2014"/>
    <s v="Unspecified Exit"/>
    <s v="3.68 CNY"/>
    <x v="362"/>
    <n v="0.47"/>
    <m/>
    <s v="Consumer &amp; Retail"/>
    <s v="Leisure"/>
    <s v="Hotels"/>
    <m/>
    <s v="China"/>
    <s v="Greater China"/>
    <s v="Yes"/>
    <m/>
    <m/>
    <m/>
    <m/>
    <n v="37"/>
    <n v="3.0833333333333335"/>
    <n v="2014"/>
  </r>
  <r>
    <n v="37161"/>
    <n v="126779"/>
    <x v="363"/>
    <s v="www.cn-tn.com"/>
    <d v="2005-05-19T00:00:00"/>
    <n v="2005"/>
    <x v="1"/>
    <s v="12.00 USD"/>
    <x v="3"/>
    <n v="9.92"/>
    <s v="New World China Enterprises Project, Prax Capital"/>
    <d v="2007-06-11T00:00:00"/>
    <n v="2007"/>
    <s v="IPO"/>
    <s v="576.00 HKD"/>
    <x v="45"/>
    <n v="54.49"/>
    <m/>
    <s v="Clean Technology"/>
    <s v="Clean Technology"/>
    <s v="Batteries"/>
    <m/>
    <s v="China"/>
    <s v="Greater China"/>
    <s v="Yes"/>
    <m/>
    <m/>
    <s v="Jeff Jie-Ping Yao"/>
    <s v="Jeff Jie-Ping Yao"/>
    <n v="25"/>
    <n v="2.0833333333333335"/>
    <n v="2007"/>
  </r>
  <r>
    <n v="1456"/>
    <n v="28699"/>
    <x v="364"/>
    <s v="www.trcement.com"/>
    <d v="2007-09-17T00:00:00"/>
    <n v="2007"/>
    <x v="1"/>
    <s v="450.00 USD"/>
    <x v="263"/>
    <n v="316.48"/>
    <s v="KKR"/>
    <d v="2011-12-19T00:00:00"/>
    <n v="2011"/>
    <s v="IPO"/>
    <s v="996.17 HKD"/>
    <x v="363"/>
    <n v="95.65"/>
    <m/>
    <s v="Materials"/>
    <s v="Materials"/>
    <s v="Cement"/>
    <m/>
    <s v="China"/>
    <s v="Greater China"/>
    <s v="Yes"/>
    <m/>
    <m/>
    <s v="Charlie Gao, David Liu, Julian Wolhardt"/>
    <m/>
    <n v="51"/>
    <n v="4.25"/>
    <n v="2011"/>
  </r>
  <r>
    <n v="35022"/>
    <n v="118186"/>
    <x v="365"/>
    <s v="www.go2tigers.com"/>
    <d v="2011-11-30T00:00:00"/>
    <n v="2011"/>
    <x v="5"/>
    <m/>
    <x v="1"/>
    <m/>
    <s v="Kamino Logistics Group Limited, Solis Capital Partners, WLG, Inc."/>
    <d v="2013-07-24T00:00:00"/>
    <n v="2013"/>
    <s v="Trade Sale"/>
    <m/>
    <x v="1"/>
    <m/>
    <s v="GeoPost"/>
    <s v="Industrials"/>
    <s v="Transportation"/>
    <s v="Logistics, Transportation"/>
    <m/>
    <s v="Hong Kong"/>
    <s v="Greater China"/>
    <s v="No"/>
    <n v="3.4"/>
    <n v="25"/>
    <s v="Daniel Lubeck"/>
    <m/>
    <n v="20"/>
    <n v="1.6666666666666667"/>
    <n v="2013"/>
  </r>
  <r>
    <n v="44311"/>
    <n v="153278"/>
    <x v="366"/>
    <s v="www.titanwind.com.cn"/>
    <d v="2009-12-29T00:00:00"/>
    <n v="2009"/>
    <x v="1"/>
    <s v="25.00 CNY"/>
    <x v="178"/>
    <n v="2.44"/>
    <s v="Goldstone Investment, Suzhou Dingrong Capital Investment Management"/>
    <d v="2010-12-31T00:00:00"/>
    <n v="2010"/>
    <s v="IPO"/>
    <m/>
    <x v="1"/>
    <m/>
    <m/>
    <s v="Clean Technology"/>
    <s v="Renewable Energy"/>
    <s v="Advanced Components, Wind Power"/>
    <m/>
    <s v="China"/>
    <s v="Greater China"/>
    <s v="Yes"/>
    <m/>
    <m/>
    <m/>
    <m/>
    <n v="12"/>
    <n v="1"/>
    <n v="2010"/>
  </r>
  <r>
    <n v="50318"/>
    <n v="176161"/>
    <x v="367"/>
    <s v="www.tongyuanoil.com"/>
    <d v="2009-09-28T00:00:00"/>
    <n v="2009"/>
    <x v="1"/>
    <s v="81.00 CNY"/>
    <x v="264"/>
    <n v="8.1300000000000008"/>
    <s v="New Alliance Capital"/>
    <d v="2011-01-04T00:00:00"/>
    <n v="2011"/>
    <s v="IPO"/>
    <s v="868.70 CNY"/>
    <x v="364"/>
    <n v="100.88"/>
    <m/>
    <s v="Clean Technology"/>
    <s v="Clean Technology"/>
    <s v="Business Services, Clean Technology"/>
    <m/>
    <s v="China"/>
    <s v="Greater China"/>
    <s v="Yes"/>
    <m/>
    <m/>
    <m/>
    <m/>
    <n v="16"/>
    <n v="1.3333333333333333"/>
    <n v="2011"/>
  </r>
  <r>
    <n v="22907"/>
    <n v="59335"/>
    <x v="368"/>
    <m/>
    <d v="2007-10-01T00:00:00"/>
    <n v="2007"/>
    <x v="2"/>
    <m/>
    <x v="1"/>
    <m/>
    <s v="Tembusu Partners"/>
    <d v="2010-06-01T00:00:00"/>
    <n v="2010"/>
    <s v="Trade Sale"/>
    <m/>
    <x v="1"/>
    <m/>
    <m/>
    <s v="Energy &amp; Utilities"/>
    <s v="Utilities"/>
    <s v="Waste Management, Water and Sewer Utilities"/>
    <m/>
    <s v="China"/>
    <s v="Greater China"/>
    <s v="No"/>
    <m/>
    <n v="8.5"/>
    <m/>
    <m/>
    <n v="32"/>
    <n v="2.6666666666666665"/>
    <n v="2010"/>
  </r>
  <r>
    <n v="41271"/>
    <n v="141973"/>
    <x v="369"/>
    <s v="www.zjtkgf.com"/>
    <d v="2010-03-15T00:00:00"/>
    <n v="2010"/>
    <x v="1"/>
    <s v="205.00 CNY"/>
    <x v="265"/>
    <n v="22.17"/>
    <s v="Morgan Stanley Private Equity Asia"/>
    <d v="2011-05-18T00:00:00"/>
    <n v="2011"/>
    <s v="IPO"/>
    <m/>
    <x v="1"/>
    <m/>
    <m/>
    <s v="Industrials"/>
    <s v="Manufacturing"/>
    <s v="Clothes Manufacturing, Textiles"/>
    <m/>
    <s v="China"/>
    <s v="Greater China"/>
    <s v="Yes"/>
    <m/>
    <m/>
    <m/>
    <m/>
    <n v="14"/>
    <n v="1.1666666666666667"/>
    <n v="2011"/>
  </r>
  <r>
    <n v="41271"/>
    <n v="141973"/>
    <x v="369"/>
    <s v="www.zjtkgf.com"/>
    <d v="2010-03-15T00:00:00"/>
    <n v="2010"/>
    <x v="1"/>
    <s v="205.00 CNY"/>
    <x v="265"/>
    <n v="22.17"/>
    <s v="Morgan Stanley Private Equity Asia"/>
    <d v="2014-12-24T00:00:00"/>
    <n v="2014"/>
    <s v="Private Placement"/>
    <s v="141.75 CNY"/>
    <x v="365"/>
    <n v="18.57"/>
    <m/>
    <s v="Industrials"/>
    <s v="Manufacturing"/>
    <s v="Clothes Manufacturing, Textiles"/>
    <m/>
    <s v="China"/>
    <s v="Greater China"/>
    <s v="Yes"/>
    <m/>
    <m/>
    <m/>
    <m/>
    <n v="57"/>
    <n v="4.75"/>
    <n v="2014"/>
  </r>
  <r>
    <n v="41271"/>
    <n v="141973"/>
    <x v="369"/>
    <s v="www.zjtkgf.com"/>
    <d v="2010-03-15T00:00:00"/>
    <n v="2010"/>
    <x v="1"/>
    <s v="205.00 CNY"/>
    <x v="265"/>
    <n v="22.17"/>
    <s v="Morgan Stanley Private Equity Asia"/>
    <d v="2015-01-16T00:00:00"/>
    <n v="2015"/>
    <s v="Private Placement"/>
    <s v="296.50 CNY"/>
    <x v="366"/>
    <n v="41.09"/>
    <m/>
    <s v="Industrials"/>
    <s v="Manufacturing"/>
    <s v="Clothes Manufacturing, Textiles"/>
    <m/>
    <s v="China"/>
    <s v="Greater China"/>
    <s v="Yes"/>
    <m/>
    <m/>
    <m/>
    <m/>
    <n v="58"/>
    <n v="4.833333333333333"/>
    <n v="2015"/>
  </r>
  <r>
    <n v="42830"/>
    <n v="147486"/>
    <x v="370"/>
    <s v="www.trendzone.com.cn"/>
    <d v="2010-08-30T00:00:00"/>
    <n v="2010"/>
    <x v="1"/>
    <s v="63.70 CNY"/>
    <x v="266"/>
    <n v="7.33"/>
    <s v="Principle Capital"/>
    <d v="2015-03-20T00:00:00"/>
    <n v="2015"/>
    <s v="IPO"/>
    <s v="394.00 CNY"/>
    <x v="367"/>
    <n v="59.83"/>
    <m/>
    <s v="Industrials"/>
    <s v="Construction"/>
    <s v="Construction, Furniture Manufacturing"/>
    <m/>
    <s v="China"/>
    <s v="Greater China"/>
    <s v="Yes"/>
    <m/>
    <m/>
    <m/>
    <m/>
    <n v="55"/>
    <n v="4.583333333333333"/>
    <n v="2015"/>
  </r>
  <r>
    <n v="14926"/>
    <n v="48019"/>
    <x v="371"/>
    <s v="www.tri-wall.com"/>
    <d v="2010-08-12T00:00:00"/>
    <n v="2010"/>
    <x v="2"/>
    <s v="65.50 USD"/>
    <x v="267"/>
    <n v="50.46"/>
    <s v="CITIC Capital"/>
    <d v="2016-05-13T00:00:00"/>
    <n v="2016"/>
    <s v="Trade Sale"/>
    <s v="221.70 USD"/>
    <x v="368"/>
    <n v="194.39"/>
    <s v="Rengo Co."/>
    <s v="Industrials"/>
    <s v="Manufacturing"/>
    <s v="Packaging, Paper Products Manufacturing, Shipping"/>
    <m/>
    <s v="Hong Kong"/>
    <s v="Greater China"/>
    <s v="No"/>
    <m/>
    <m/>
    <m/>
    <m/>
    <n v="69"/>
    <n v="5.75"/>
    <n v="2016"/>
  </r>
  <r>
    <n v="14928"/>
    <n v="48019"/>
    <x v="371"/>
    <s v="www.tri-wall.com"/>
    <d v="2008-11-01T00:00:00"/>
    <n v="2008"/>
    <x v="2"/>
    <m/>
    <x v="1"/>
    <m/>
    <s v="Ant Capital Partners"/>
    <d v="2010-08-12T00:00:00"/>
    <n v="2010"/>
    <s v="Sale to GP"/>
    <s v="65.50 USD"/>
    <x v="369"/>
    <n v="50.46"/>
    <s v="CITIC Capital"/>
    <s v="Industrials"/>
    <s v="Manufacturing"/>
    <s v="Packaging, Paper Products Manufacturing, Shipping"/>
    <m/>
    <s v="Hong Kong"/>
    <s v="Greater China"/>
    <s v="No"/>
    <m/>
    <m/>
    <m/>
    <m/>
    <n v="21"/>
    <n v="1.75"/>
    <n v="2010"/>
  </r>
  <r>
    <n v="8850"/>
    <n v="40112"/>
    <x v="372"/>
    <m/>
    <d v="2005-05-01T00:00:00"/>
    <n v="2005"/>
    <x v="2"/>
    <s v="11.10 USD"/>
    <x v="268"/>
    <n v="8.56"/>
    <s v="Navis Capital Partners"/>
    <d v="2012-05-02T00:00:00"/>
    <n v="2012"/>
    <s v="Sale to GP"/>
    <s v="111.00 USD"/>
    <x v="370"/>
    <n v="85.96"/>
    <s v="Partners Group"/>
    <s v="Industrials"/>
    <s v="Manufacturing"/>
    <s v="Manufacturing"/>
    <m/>
    <s v="Hong Kong"/>
    <s v="Greater China"/>
    <s v="No"/>
    <n v="10"/>
    <n v="43"/>
    <m/>
    <m/>
    <n v="84"/>
    <n v="7"/>
    <n v="2012"/>
  </r>
  <r>
    <n v="46677"/>
    <n v="161856"/>
    <x v="373"/>
    <s v="www.eeduol.com"/>
    <d v="2015-02-13T00:00:00"/>
    <n v="2015"/>
    <x v="1"/>
    <s v="49.00 USD"/>
    <x v="269"/>
    <n v="43.04"/>
    <s v="RRJ Capital"/>
    <d v="2016-01-10T00:00:00"/>
    <n v="2016"/>
    <s v="Trade Sale"/>
    <s v="140.00 USD"/>
    <x v="261"/>
    <n v="129.22999999999999"/>
    <m/>
    <s v="Information Technology"/>
    <s v="Internet"/>
    <s v="Education &amp; Training Website, Education and Training Services"/>
    <m/>
    <s v="China"/>
    <s v="Greater China"/>
    <s v="No"/>
    <n v="3"/>
    <m/>
    <m/>
    <m/>
    <n v="11"/>
    <n v="0.91666666666666663"/>
    <n v="2016"/>
  </r>
  <r>
    <n v="52466"/>
    <n v="161856"/>
    <x v="373"/>
    <s v="www.eeduol.com"/>
    <d v="2014-08-01T00:00:00"/>
    <n v="2014"/>
    <x v="1"/>
    <s v="20.00 USD"/>
    <x v="36"/>
    <n v="14.93"/>
    <s v="Mezzanine Capital Unit"/>
    <d v="2016-01-10T00:00:00"/>
    <n v="2016"/>
    <s v="Trade Sale"/>
    <m/>
    <x v="1"/>
    <m/>
    <m/>
    <s v="Information Technology"/>
    <s v="Internet"/>
    <s v="Education &amp; Training Website, Education and Training Services"/>
    <m/>
    <s v="China"/>
    <s v="Greater China"/>
    <s v="No"/>
    <n v="3"/>
    <m/>
    <m/>
    <m/>
    <n v="17"/>
    <n v="1.4166666666666667"/>
    <n v="2016"/>
  </r>
  <r>
    <n v="54040"/>
    <n v="161856"/>
    <x v="373"/>
    <s v="www.eeduol.com"/>
    <d v="2012-06-01T00:00:00"/>
    <n v="2012"/>
    <x v="1"/>
    <s v="5.00 USD"/>
    <x v="270"/>
    <n v="3.97"/>
    <s v="Capvent"/>
    <d v="2016-04-22T00:00:00"/>
    <n v="2016"/>
    <s v="Sale to GP"/>
    <m/>
    <x v="1"/>
    <m/>
    <m/>
    <s v="Information Technology"/>
    <s v="Internet"/>
    <s v="Education &amp; Training Website, Education and Training Services"/>
    <m/>
    <s v="China"/>
    <s v="Greater China"/>
    <s v="No"/>
    <n v="2.9"/>
    <n v="32"/>
    <m/>
    <m/>
    <n v="46"/>
    <n v="3.8333333333333335"/>
    <n v="2016"/>
  </r>
  <r>
    <n v="7913"/>
    <n v="38824"/>
    <x v="374"/>
    <s v="www.tulipmegamedia.com"/>
    <d v="2006-05-19T00:00:00"/>
    <n v="2006"/>
    <x v="1"/>
    <m/>
    <x v="1"/>
    <m/>
    <s v="Warburg Pincus"/>
    <d v="2014-06-01T00:00:00"/>
    <n v="2014"/>
    <s v="Trade Sale"/>
    <m/>
    <x v="1"/>
    <m/>
    <s v="Shanghai New Culture Media Group"/>
    <s v="Telecoms &amp; Media"/>
    <s v="Media"/>
    <s v="Media"/>
    <m/>
    <s v="China"/>
    <s v="Greater China"/>
    <s v="No"/>
    <m/>
    <m/>
    <m/>
    <m/>
    <n v="97"/>
    <n v="8.0833333333333339"/>
    <n v="2014"/>
  </r>
  <r>
    <n v="55346"/>
    <n v="199512"/>
    <x v="375"/>
    <s v="www.union-tek.com"/>
    <d v="2015-08-19T00:00:00"/>
    <n v="2015"/>
    <x v="1"/>
    <s v="19.69 CNY"/>
    <x v="271"/>
    <n v="2.76"/>
    <s v="New Alliance Capital"/>
    <d v="2016-04-22T00:00:00"/>
    <n v="2016"/>
    <s v="IPO"/>
    <m/>
    <x v="1"/>
    <m/>
    <m/>
    <s v="Information Technology"/>
    <s v="Technology"/>
    <s v="Manufacturing, Technology"/>
    <m/>
    <s v="China"/>
    <s v="Greater China"/>
    <s v="Yes"/>
    <m/>
    <m/>
    <m/>
    <m/>
    <n v="8"/>
    <n v="0.66666666666666663"/>
    <n v="2016"/>
  </r>
  <r>
    <n v="53695"/>
    <n v="26431"/>
    <x v="376"/>
    <s v="www.texon.com"/>
    <d v="2010-06-01T00:00:00"/>
    <n v="2010"/>
    <x v="1"/>
    <m/>
    <x v="1"/>
    <m/>
    <s v="Barclays Ventures"/>
    <d v="2016-04-05T00:00:00"/>
    <n v="2016"/>
    <s v="Sale to GP"/>
    <m/>
    <x v="1"/>
    <m/>
    <s v="Navis Capital Partners"/>
    <s v="Industrials"/>
    <s v="Manufacturing"/>
    <s v="Manufacturing, Materials"/>
    <m/>
    <s v="Hong Kong"/>
    <s v="Greater China"/>
    <s v="No"/>
    <m/>
    <m/>
    <m/>
    <m/>
    <n v="70"/>
    <n v="5.833333333333333"/>
    <n v="2016"/>
  </r>
  <r>
    <n v="3867"/>
    <n v="32784"/>
    <x v="377"/>
    <s v="www.utfinancing.com"/>
    <d v="2008-02-01T00:00:00"/>
    <n v="2008"/>
    <x v="2"/>
    <s v="275.00 USD"/>
    <x v="152"/>
    <n v="188.32"/>
    <s v="TPG"/>
    <d v="2013-09-26T00:00:00"/>
    <n v="2013"/>
    <s v="Trade Sale"/>
    <s v="715.00 USD"/>
    <x v="371"/>
    <n v="537.39"/>
    <s v="Haitong Securities Co."/>
    <s v="Business Services"/>
    <s v="Financial Services"/>
    <s v="Finance and Insurance Sector"/>
    <m/>
    <s v="China"/>
    <s v="Greater China"/>
    <s v="No"/>
    <m/>
    <m/>
    <s v="Steven Schneider"/>
    <m/>
    <n v="67"/>
    <n v="5.583333333333333"/>
    <n v="2013"/>
  </r>
  <r>
    <n v="45509"/>
    <n v="157440"/>
    <x v="378"/>
    <s v="www.v-grass.com"/>
    <d v="2011-11-28T00:00:00"/>
    <n v="2011"/>
    <x v="1"/>
    <s v="100.00 CNY"/>
    <x v="272"/>
    <n v="11.45"/>
    <s v="GP Capital"/>
    <d v="2014-12-03T00:00:00"/>
    <n v="2014"/>
    <s v="IPO"/>
    <s v="740.00 CNY"/>
    <x v="372"/>
    <n v="96.97"/>
    <m/>
    <s v="Industrials"/>
    <s v="Manufacturing"/>
    <s v="Clothes Manufacturing, Textiles"/>
    <m/>
    <s v="China"/>
    <s v="Greater China"/>
    <s v="Yes"/>
    <m/>
    <m/>
    <m/>
    <m/>
    <n v="37"/>
    <n v="3.0833333333333335"/>
    <n v="2014"/>
  </r>
  <r>
    <n v="51194"/>
    <n v="180188"/>
    <x v="379"/>
    <s v="www.v-care.net.cn"/>
    <d v="2010-12-16T00:00:00"/>
    <n v="2010"/>
    <x v="1"/>
    <s v="300.00 HKD"/>
    <x v="273"/>
    <n v="29.09"/>
    <s v="Cathay Capital Group, Vinda Group"/>
    <d v="2014-07-10T00:00:00"/>
    <n v="2014"/>
    <s v="Trade Sale"/>
    <m/>
    <x v="1"/>
    <m/>
    <s v="Vinda Group"/>
    <s v="Industrials"/>
    <s v="Manufacturing"/>
    <s v="Personal Care Products Manufacturing"/>
    <m/>
    <s v="China"/>
    <s v="Greater China"/>
    <s v="Yes"/>
    <m/>
    <m/>
    <m/>
    <m/>
    <n v="43"/>
    <n v="3.5833333333333335"/>
    <n v="2014"/>
  </r>
  <r>
    <n v="48117"/>
    <n v="167398"/>
    <x v="380"/>
    <s v="en.vanzotec.com"/>
    <d v="2012-08-01T00:00:00"/>
    <n v="2012"/>
    <x v="1"/>
    <m/>
    <x v="1"/>
    <m/>
    <s v="Spring Capital Asia"/>
    <d v="2015-04-30T00:00:00"/>
    <n v="2015"/>
    <s v="Trade Sale"/>
    <s v="860.00 CNY"/>
    <x v="373"/>
    <n v="126.07"/>
    <s v="Hubei Kaile"/>
    <s v="Telecoms &amp; Media"/>
    <s v="Telecoms"/>
    <s v="Mobile Applications, Telecoms Equipment, Telecoms Services"/>
    <m/>
    <s v="China"/>
    <s v="Greater China"/>
    <s v="No"/>
    <m/>
    <m/>
    <m/>
    <m/>
    <n v="32"/>
    <n v="2.6666666666666665"/>
    <n v="2015"/>
  </r>
  <r>
    <n v="30465"/>
    <n v="96669"/>
    <x v="381"/>
    <s v="www.vesta-china.cn"/>
    <d v="2011-05-01T00:00:00"/>
    <n v="2011"/>
    <x v="1"/>
    <s v="48.00 USD"/>
    <x v="274"/>
    <n v="33.47"/>
    <s v="Actis"/>
    <d v="2013-07-03T00:00:00"/>
    <n v="2013"/>
    <s v="Trade Sale"/>
    <m/>
    <x v="1"/>
    <m/>
    <s v="Illinois Tool Works Inc."/>
    <s v="Industrials"/>
    <s v="Manufacturing"/>
    <s v="Manufacturing"/>
    <m/>
    <s v="China"/>
    <s v="Greater China"/>
    <s v="No"/>
    <m/>
    <n v="40"/>
    <m/>
    <m/>
    <n v="26"/>
    <n v="2.1666666666666665"/>
    <n v="2013"/>
  </r>
  <r>
    <n v="44139"/>
    <n v="152694"/>
    <x v="382"/>
    <s v="www.vindapaper.com"/>
    <d v="2005-05-20T00:00:00"/>
    <n v="2005"/>
    <x v="1"/>
    <s v="100.00 HKD"/>
    <x v="90"/>
    <n v="10.64"/>
    <s v="Cathay Capital Group"/>
    <d v="2007-07-10T00:00:00"/>
    <n v="2007"/>
    <s v="IPO"/>
    <s v="870.00 HKD"/>
    <x v="374"/>
    <n v="82.3"/>
    <m/>
    <s v="Industrials"/>
    <s v="Manufacturing"/>
    <s v="Paper Products Manufacturing"/>
    <m/>
    <s v="China"/>
    <s v="Greater China"/>
    <s v="Yes"/>
    <m/>
    <m/>
    <m/>
    <m/>
    <n v="26"/>
    <n v="2.1666666666666665"/>
    <n v="2007"/>
  </r>
  <r>
    <n v="3222"/>
    <n v="31852"/>
    <x v="383"/>
    <s v="www.vistra.com"/>
    <d v="2009-08-28T00:00:00"/>
    <n v="2009"/>
    <x v="2"/>
    <m/>
    <x v="1"/>
    <m/>
    <s v="IK Investment Partners, Reggeborgh Groep"/>
    <d v="2015-05-22T00:00:00"/>
    <n v="2015"/>
    <s v="Sale to GP"/>
    <s v="1100.00 USD"/>
    <x v="226"/>
    <n v="989.01"/>
    <s v="Baring Private Equity Asia"/>
    <s v="Business Services"/>
    <s v="Business Services"/>
    <s v="Accounting Services, Consulting Services, Consumer Finance, Credit Collections and Services, Finance and Insurance Sector, Legal Services, Outsourcing"/>
    <m/>
    <s v="Hong Kong"/>
    <s v="Greater China"/>
    <s v="No"/>
    <n v="2.75"/>
    <m/>
    <s v="Kristiaan Nieuwenburg"/>
    <m/>
    <n v="69"/>
    <n v="5.75"/>
    <n v="2015"/>
  </r>
  <r>
    <n v="46690"/>
    <n v="161882"/>
    <x v="384"/>
    <s v="www.welllead.com.cn"/>
    <d v="2011-01-08T00:00:00"/>
    <n v="2011"/>
    <x v="1"/>
    <s v="75.60 CNY"/>
    <x v="275"/>
    <n v="8.7799999999999994"/>
    <s v="JD Capital, Zhejiang Ticapital Management"/>
    <d v="2015-03-02T00:00:00"/>
    <n v="2015"/>
    <s v="IPO"/>
    <s v="385.00 CNY"/>
    <x v="375"/>
    <n v="58.67"/>
    <m/>
    <s v="Healthcare"/>
    <s v="Medical Instruments"/>
    <s v="Medical Equipment Distributors"/>
    <m/>
    <s v="China"/>
    <s v="Greater China"/>
    <s v="Yes"/>
    <m/>
    <m/>
    <m/>
    <m/>
    <n v="50"/>
    <n v="4.166666666666667"/>
    <n v="2015"/>
  </r>
  <r>
    <n v="44981"/>
    <n v="155608"/>
    <x v="385"/>
    <s v="www.w-r-g.cn"/>
    <d v="2011-05-25T00:00:00"/>
    <n v="2011"/>
    <x v="1"/>
    <s v="139.86 CNY"/>
    <x v="276"/>
    <n v="15.01"/>
    <s v="CITIC Private Equity Funds Management"/>
    <d v="2015-01-22T00:00:00"/>
    <n v="2015"/>
    <s v="IPO"/>
    <s v="450.00 CNY"/>
    <x v="376"/>
    <n v="62.36"/>
    <m/>
    <s v="Materials"/>
    <s v="Mining"/>
    <s v="Gold and Silver Ores"/>
    <m/>
    <s v="China"/>
    <s v="Greater China"/>
    <s v="Yes"/>
    <m/>
    <m/>
    <m/>
    <m/>
    <n v="44"/>
    <n v="3.6666666666666665"/>
    <n v="2015"/>
  </r>
  <r>
    <n v="11779"/>
    <n v="43934"/>
    <x v="386"/>
    <s v="www.shuanghui.net"/>
    <d v="2006-05-22T00:00:00"/>
    <n v="2006"/>
    <x v="4"/>
    <s v="250.00 USD"/>
    <x v="112"/>
    <n v="195.63"/>
    <s v="CDH Investments, Goldman Sachs Merchant Banking Division"/>
    <d v="2007-06-01T00:00:00"/>
    <n v="2007"/>
    <s v="Sale to GP"/>
    <m/>
    <x v="1"/>
    <m/>
    <s v="New Horizon Capital, Temasek Holdings"/>
    <s v="Food &amp; Agriculture"/>
    <s v="Food"/>
    <s v="Meat Products"/>
    <m/>
    <s v="China"/>
    <s v="Greater China"/>
    <s v="Yes"/>
    <m/>
    <m/>
    <m/>
    <m/>
    <n v="13"/>
    <n v="1.0833333333333333"/>
    <n v="2007"/>
  </r>
  <r>
    <n v="11779"/>
    <n v="43934"/>
    <x v="386"/>
    <s v="www.shuanghui.net"/>
    <d v="2006-05-22T00:00:00"/>
    <n v="2006"/>
    <x v="4"/>
    <s v="250.00 USD"/>
    <x v="112"/>
    <n v="195.63"/>
    <s v="CDH Investments, Goldman Sachs Merchant Banking Division"/>
    <d v="2009-11-04T00:00:00"/>
    <n v="2009"/>
    <s v="Sale to GP"/>
    <s v="150.00 USD"/>
    <x v="15"/>
    <n v="100.77"/>
    <s v="CDH Investments"/>
    <s v="Food &amp; Agriculture"/>
    <s v="Food"/>
    <s v="Meat Products"/>
    <m/>
    <s v="China"/>
    <s v="Greater China"/>
    <s v="Yes"/>
    <n v="5"/>
    <m/>
    <m/>
    <m/>
    <n v="42"/>
    <n v="3.5"/>
    <n v="2009"/>
  </r>
  <r>
    <n v="11779"/>
    <n v="43934"/>
    <x v="386"/>
    <s v="www.shuanghui.net"/>
    <d v="2006-05-22T00:00:00"/>
    <n v="2006"/>
    <x v="4"/>
    <s v="250.00 USD"/>
    <x v="112"/>
    <n v="195.63"/>
    <s v="CDH Investments, Goldman Sachs Merchant Banking Division"/>
    <d v="2014-07-29T00:00:00"/>
    <n v="2014"/>
    <s v="IPO"/>
    <s v="2005.00 USD"/>
    <x v="377"/>
    <n v="1497.13"/>
    <m/>
    <s v="Food &amp; Agriculture"/>
    <s v="Food"/>
    <s v="Meat Products"/>
    <m/>
    <s v="China"/>
    <s v="Greater China"/>
    <s v="Yes"/>
    <m/>
    <m/>
    <m/>
    <m/>
    <n v="98"/>
    <n v="8.1666666666666661"/>
    <n v="2014"/>
  </r>
  <r>
    <n v="11779"/>
    <n v="43934"/>
    <x v="386"/>
    <s v="www.shuanghui.net"/>
    <d v="2006-05-22T00:00:00"/>
    <n v="2006"/>
    <x v="4"/>
    <s v="250.00 USD"/>
    <x v="112"/>
    <n v="195.63"/>
    <s v="CDH Investments, Goldman Sachs Merchant Banking Division"/>
    <d v="2014-10-14T00:00:00"/>
    <n v="2014"/>
    <s v="Private Placement"/>
    <m/>
    <x v="1"/>
    <m/>
    <m/>
    <s v="Food &amp; Agriculture"/>
    <s v="Food"/>
    <s v="Meat Products"/>
    <m/>
    <s v="China"/>
    <s v="Greater China"/>
    <s v="Yes"/>
    <m/>
    <m/>
    <m/>
    <m/>
    <n v="101"/>
    <n v="8.4166666666666661"/>
    <n v="2014"/>
  </r>
  <r>
    <n v="11779"/>
    <n v="43934"/>
    <x v="386"/>
    <s v="www.shuanghui.net"/>
    <d v="2006-05-22T00:00:00"/>
    <n v="2006"/>
    <x v="4"/>
    <s v="250.00 USD"/>
    <x v="112"/>
    <n v="195.63"/>
    <s v="CDH Investments, Goldman Sachs Merchant Banking Division"/>
    <d v="2016-08-25T00:00:00"/>
    <n v="2016"/>
    <s v="Private Placement"/>
    <s v="1200.00 USD"/>
    <x v="378"/>
    <n v="1064.1600000000001"/>
    <m/>
    <s v="Food &amp; Agriculture"/>
    <s v="Food"/>
    <s v="Meat Products"/>
    <m/>
    <s v="China"/>
    <s v="Greater China"/>
    <s v="Yes"/>
    <m/>
    <m/>
    <m/>
    <m/>
    <n v="123"/>
    <n v="10.25"/>
    <n v="2016"/>
  </r>
  <r>
    <n v="36813"/>
    <n v="43934"/>
    <x v="386"/>
    <s v="www.shuanghui.net"/>
    <d v="2009-06-01T00:00:00"/>
    <n v="2009"/>
    <x v="4"/>
    <m/>
    <x v="1"/>
    <m/>
    <s v="CDH Investments"/>
    <d v="2016-10-27T00:00:00"/>
    <n v="2016"/>
    <s v="Private Placement"/>
    <s v="803.00 USD"/>
    <x v="379"/>
    <n v="735.15"/>
    <m/>
    <s v="Food &amp; Agriculture"/>
    <s v="Food"/>
    <s v="Meat Products"/>
    <m/>
    <s v="China"/>
    <s v="Greater China"/>
    <s v="Yes"/>
    <m/>
    <m/>
    <m/>
    <m/>
    <n v="88"/>
    <n v="7.333333333333333"/>
    <n v="2016"/>
  </r>
  <r>
    <n v="36813"/>
    <n v="43934"/>
    <x v="386"/>
    <s v="www.shuanghui.net"/>
    <d v="2009-06-01T00:00:00"/>
    <n v="2009"/>
    <x v="4"/>
    <m/>
    <x v="1"/>
    <m/>
    <s v="CDH Investments"/>
    <d v="2017-02-01T00:00:00"/>
    <n v="2017"/>
    <s v="Private Placement"/>
    <s v="3360.00 HKD"/>
    <x v="380"/>
    <n v="403.24"/>
    <m/>
    <s v="Food &amp; Agriculture"/>
    <s v="Food"/>
    <s v="Meat Products"/>
    <m/>
    <s v="China"/>
    <s v="Greater China"/>
    <s v="Yes"/>
    <m/>
    <m/>
    <m/>
    <m/>
    <n v="92"/>
    <n v="7.666666666666667"/>
    <n v="2017"/>
  </r>
  <r>
    <n v="8654"/>
    <n v="39860"/>
    <x v="387"/>
    <s v="www.winsway.com"/>
    <d v="2010-04-01T00:00:00"/>
    <n v="2010"/>
    <x v="2"/>
    <s v="110.00 USD"/>
    <x v="72"/>
    <n v="81.33"/>
    <s v="Hopu Investment Management, Minmetals Corporation, Silver Grant International Industries"/>
    <d v="2010-09-30T00:00:00"/>
    <n v="2010"/>
    <s v="IPO"/>
    <s v="3660.00 HKD"/>
    <x v="381"/>
    <n v="338.8"/>
    <m/>
    <s v="Industrials"/>
    <s v="Logistics"/>
    <s v="Distribution, Logistics, Oil &amp; Gas, Transportation"/>
    <m/>
    <s v="Hong Kong"/>
    <s v="Greater China"/>
    <s v="Yes"/>
    <m/>
    <m/>
    <m/>
    <m/>
    <n v="5"/>
    <n v="0.41666666666666669"/>
    <n v="2010"/>
  </r>
  <r>
    <n v="8654"/>
    <n v="39860"/>
    <x v="387"/>
    <s v="www.winsway.com"/>
    <d v="2010-04-01T00:00:00"/>
    <n v="2010"/>
    <x v="2"/>
    <s v="110.00 USD"/>
    <x v="72"/>
    <n v="81.33"/>
    <s v="Hopu Investment Management, Minmetals Corporation, Silver Grant International Industries"/>
    <d v="2011-05-20T00:00:00"/>
    <n v="2011"/>
    <s v="Private Placement"/>
    <s v="638.96 HKD"/>
    <x v="382"/>
    <n v="57.32"/>
    <m/>
    <s v="Industrials"/>
    <s v="Logistics"/>
    <s v="Distribution, Logistics, Oil &amp; Gas, Transportation"/>
    <m/>
    <s v="Hong Kong"/>
    <s v="Greater China"/>
    <s v="No"/>
    <m/>
    <m/>
    <m/>
    <m/>
    <n v="13"/>
    <n v="1.0833333333333333"/>
    <n v="2011"/>
  </r>
  <r>
    <n v="46963"/>
    <n v="162910"/>
    <x v="388"/>
    <s v="www.zyhd.com.cn"/>
    <d v="2009-01-22T00:00:00"/>
    <n v="2009"/>
    <x v="1"/>
    <s v="22.65 CNY"/>
    <x v="277"/>
    <n v="2.5"/>
    <s v="Haitong-Fortis Private Equity Fund Management"/>
    <d v="2009-10-30T00:00:00"/>
    <n v="2009"/>
    <s v="IPO"/>
    <s v="526.14 CNY"/>
    <x v="383"/>
    <n v="51.71"/>
    <m/>
    <s v="Information Technology"/>
    <s v="Electronics"/>
    <s v="Electronics, Industrial"/>
    <m/>
    <s v="China"/>
    <s v="Greater China"/>
    <s v="Yes"/>
    <m/>
    <m/>
    <m/>
    <m/>
    <n v="9"/>
    <n v="0.75"/>
    <n v="2009"/>
  </r>
  <r>
    <n v="3315"/>
    <n v="31989"/>
    <x v="389"/>
    <s v="www.wumart.com/html/en/home.html"/>
    <d v="2009-08-12T00:00:00"/>
    <n v="2009"/>
    <x v="4"/>
    <s v="213.00 USD"/>
    <x v="278"/>
    <n v="149.41999999999999"/>
    <s v="Hony Capital, TPG"/>
    <d v="2016-01-21T00:00:00"/>
    <n v="2016"/>
    <s v="Trade Sale"/>
    <m/>
    <x v="1"/>
    <m/>
    <s v="Wumei Holdings Inc."/>
    <s v="Consumer &amp; Retail"/>
    <s v="Retail"/>
    <s v="Supermarkets &amp; Grocery Stores"/>
    <m/>
    <s v="China"/>
    <s v="Greater China"/>
    <s v="No"/>
    <m/>
    <m/>
    <s v="John Zhao"/>
    <s v="John Zhao"/>
    <n v="77"/>
    <n v="6.416666666666667"/>
    <n v="2016"/>
  </r>
  <r>
    <n v="49699"/>
    <n v="106943"/>
    <x v="390"/>
    <s v="www.wuxiapptec.com"/>
    <d v="2015-08-14T00:00:00"/>
    <n v="2015"/>
    <x v="0"/>
    <s v="3300.00 USD"/>
    <x v="279"/>
    <n v="2963.73"/>
    <s v="Ally Bridge Group, Boyu Capital, Hillhouse Capital Management, Ping An Insurance Group, Temasek Holdings"/>
    <d v="2017-06-12T00:00:00"/>
    <n v="2017"/>
    <s v="IPO"/>
    <s v="3970.00 HKD"/>
    <x v="384"/>
    <n v="455.74"/>
    <m/>
    <s v="Healthcare"/>
    <s v="Pharmaceuticals"/>
    <s v="BPO Services, Medical Devices, Medical Research, Pharmaceutical Development"/>
    <m/>
    <s v="China"/>
    <s v="Greater China"/>
    <s v="Yes"/>
    <m/>
    <m/>
    <m/>
    <m/>
    <n v="22"/>
    <n v="1.8333333333333333"/>
    <n v="2017"/>
  </r>
  <r>
    <n v="42789"/>
    <n v="147349"/>
    <x v="391"/>
    <s v="www.longi-silicon.com"/>
    <d v="2010-08-04T00:00:00"/>
    <n v="2010"/>
    <x v="1"/>
    <s v="138.00 CNY"/>
    <x v="280"/>
    <n v="15.67"/>
    <s v="Principle Capital"/>
    <d v="2012-04-11T00:00:00"/>
    <n v="2012"/>
    <s v="IPO"/>
    <s v="1575.00 CNY"/>
    <x v="385"/>
    <n v="189.45"/>
    <m/>
    <s v="Information Technology"/>
    <s v="Semiconductors"/>
    <s v="Semiconductors"/>
    <m/>
    <s v="China"/>
    <s v="Greater China"/>
    <s v="Yes"/>
    <m/>
    <m/>
    <m/>
    <m/>
    <n v="20"/>
    <n v="1.6666666666666667"/>
    <n v="2012"/>
  </r>
  <r>
    <n v="42789"/>
    <n v="147349"/>
    <x v="391"/>
    <s v="www.longi-silicon.com"/>
    <d v="2010-08-04T00:00:00"/>
    <n v="2010"/>
    <x v="1"/>
    <s v="138.00 CNY"/>
    <x v="280"/>
    <n v="15.67"/>
    <s v="Principle Capital"/>
    <d v="2016-06-12T00:00:00"/>
    <n v="2016"/>
    <s v="Private Placement"/>
    <s v="153.41 USD"/>
    <x v="386"/>
    <n v="135"/>
    <m/>
    <s v="Information Technology"/>
    <s v="Semiconductors"/>
    <s v="Semiconductors"/>
    <m/>
    <s v="China"/>
    <s v="Greater China"/>
    <s v="Yes"/>
    <m/>
    <m/>
    <m/>
    <m/>
    <n v="70"/>
    <n v="5.833333333333333"/>
    <n v="2016"/>
  </r>
  <r>
    <n v="47128"/>
    <n v="163542"/>
    <x v="392"/>
    <s v="www.shaangu.com"/>
    <d v="2007-11-01T00:00:00"/>
    <n v="2007"/>
    <x v="1"/>
    <s v="176.00 CNY"/>
    <x v="281"/>
    <n v="16.52"/>
    <s v="Fosun Capital"/>
    <d v="2010-04-28T00:00:00"/>
    <n v="2010"/>
    <s v="IPO"/>
    <s v="1693.38 CNY"/>
    <x v="221"/>
    <n v="187.83"/>
    <m/>
    <s v="Industrials"/>
    <s v="Manufacturing"/>
    <s v="Manufacturing"/>
    <m/>
    <s v="China"/>
    <s v="Greater China"/>
    <s v="Yes"/>
    <m/>
    <m/>
    <m/>
    <m/>
    <n v="29"/>
    <n v="2.4166666666666665"/>
    <n v="2010"/>
  </r>
  <r>
    <n v="810"/>
    <n v="26727"/>
    <x v="393"/>
    <s v="www.xiabu.com"/>
    <d v="2008-07-01T00:00:00"/>
    <n v="2008"/>
    <x v="1"/>
    <s v="52.00 USD"/>
    <x v="282"/>
    <n v="33.020000000000003"/>
    <s v="Actis"/>
    <d v="2012-12-13T00:00:00"/>
    <n v="2012"/>
    <s v="Sale to GP"/>
    <s v="150.00 USD"/>
    <x v="15"/>
    <n v="115.7"/>
    <s v="General Atlantic"/>
    <s v="Consumer &amp; Retail"/>
    <s v="Restaurants"/>
    <s v="Consumer Services, Restaurants"/>
    <m/>
    <s v="China"/>
    <s v="Greater China"/>
    <s v="No"/>
    <m/>
    <m/>
    <s v="Dong Zhong, Meng Ann Lim"/>
    <m/>
    <n v="53"/>
    <n v="4.416666666666667"/>
    <n v="2012"/>
  </r>
  <r>
    <n v="46511"/>
    <n v="161209"/>
    <x v="394"/>
    <s v="www.vann.com.cn"/>
    <d v="2010-09-27T00:00:00"/>
    <n v="2010"/>
    <x v="1"/>
    <s v="48.80 CNY"/>
    <x v="283"/>
    <n v="5.62"/>
    <s v="Goldstone Investment"/>
    <d v="2012-03-01T00:00:00"/>
    <n v="2012"/>
    <s v="Unspecified Exit"/>
    <s v="16.70 CNY"/>
    <x v="387"/>
    <n v="2.0099999999999998"/>
    <m/>
    <s v="Information Technology"/>
    <s v="Technology"/>
    <s v="Technology"/>
    <m/>
    <s v="China"/>
    <s v="Greater China"/>
    <s v="No"/>
    <m/>
    <m/>
    <m/>
    <m/>
    <n v="18"/>
    <n v="1.5"/>
    <n v="2012"/>
  </r>
  <r>
    <n v="40255"/>
    <n v="137913"/>
    <x v="395"/>
    <s v="www.xiezhonginternational.hk"/>
    <d v="2008-06-01T00:00:00"/>
    <n v="2008"/>
    <x v="1"/>
    <s v="20.90 USD"/>
    <x v="284"/>
    <n v="13.27"/>
    <s v="CDH Investments, CITIC Capital"/>
    <d v="2012-06-15T00:00:00"/>
    <n v="2012"/>
    <s v="IPO"/>
    <s v="162.00 HKD"/>
    <x v="388"/>
    <n v="16.600000000000001"/>
    <m/>
    <s v="Industrials"/>
    <s v="Transportation"/>
    <s v="Air Conditioning Equipment &amp; Products, Automobile and Parts Manufacturing, Heating Equipment &amp; Products, Manufacturing"/>
    <m/>
    <s v="China"/>
    <s v="Greater China"/>
    <s v="Yes"/>
    <m/>
    <m/>
    <m/>
    <m/>
    <n v="48"/>
    <n v="4"/>
    <n v="2012"/>
  </r>
  <r>
    <n v="46495"/>
    <n v="161164"/>
    <x v="396"/>
    <s v="www.chinabed.com"/>
    <d v="2010-11-30T00:00:00"/>
    <n v="2010"/>
    <x v="1"/>
    <s v="37.50 CNY"/>
    <x v="285"/>
    <n v="4.24"/>
    <s v="Goldstone Investment"/>
    <d v="2012-07-17T00:00:00"/>
    <n v="2012"/>
    <s v="IPO"/>
    <s v="656.25 CNY"/>
    <x v="389"/>
    <n v="84.77"/>
    <m/>
    <s v="Industrials"/>
    <s v="Manufacturing"/>
    <s v="Consumer Products, Furniture Manufacturing"/>
    <m/>
    <s v="China"/>
    <s v="Greater China"/>
    <s v="Yes"/>
    <m/>
    <m/>
    <m/>
    <m/>
    <n v="20"/>
    <n v="1.6666666666666667"/>
    <n v="2012"/>
  </r>
  <r>
    <n v="49951"/>
    <n v="174519"/>
    <x v="397"/>
    <s v="www.xlhg.com.cn"/>
    <d v="2008-07-14T00:00:00"/>
    <n v="2008"/>
    <x v="1"/>
    <s v="27.00 CNY"/>
    <x v="286"/>
    <n v="2.5"/>
    <s v="Green Pine Capital Partners"/>
    <d v="2011-05-25T00:00:00"/>
    <n v="2011"/>
    <s v="IPO"/>
    <m/>
    <x v="1"/>
    <m/>
    <m/>
    <s v="Materials"/>
    <s v="Chemicals"/>
    <s v="Biotechnology, Chemicals, Electronics"/>
    <m/>
    <s v="China"/>
    <s v="Greater China"/>
    <s v="Yes"/>
    <m/>
    <m/>
    <m/>
    <m/>
    <n v="34"/>
    <n v="2.8333333333333335"/>
    <n v="2011"/>
  </r>
  <r>
    <n v="54640"/>
    <n v="194936"/>
    <x v="398"/>
    <s v="www.xs-pawn.com"/>
    <d v="2012-06-01T00:00:00"/>
    <n v="2012"/>
    <x v="1"/>
    <m/>
    <x v="1"/>
    <m/>
    <s v="Asiabiz Capital"/>
    <d v="2014-06-01T00:00:00"/>
    <n v="2014"/>
    <s v="IPO"/>
    <m/>
    <x v="1"/>
    <m/>
    <m/>
    <s v="Business Services"/>
    <s v="Financial Services"/>
    <s v="Consumer Finance, Consumer Services, Credit Collections and Services, Mortgage Banking"/>
    <m/>
    <s v="China"/>
    <s v="Greater China"/>
    <s v="Yes"/>
    <m/>
    <m/>
    <m/>
    <m/>
    <n v="24"/>
    <n v="2"/>
    <n v="2014"/>
  </r>
  <r>
    <n v="44288"/>
    <n v="153207"/>
    <x v="399"/>
    <s v="www.haisco.com"/>
    <d v="2010-12-01T00:00:00"/>
    <n v="2010"/>
    <x v="1"/>
    <s v="20.00 CNY"/>
    <x v="134"/>
    <n v="2.2599999999999998"/>
    <s v="Goldstone Investment"/>
    <d v="2012-01-17T00:00:00"/>
    <n v="2012"/>
    <s v="IPO"/>
    <m/>
    <x v="1"/>
    <m/>
    <m/>
    <s v="Healthcare"/>
    <s v="Pharmaceuticals"/>
    <s v="Pharmaceuticals"/>
    <m/>
    <s v="China"/>
    <s v="Greater China"/>
    <s v="Yes"/>
    <m/>
    <m/>
    <m/>
    <m/>
    <n v="13"/>
    <n v="1.0833333333333333"/>
    <n v="2012"/>
  </r>
  <r>
    <n v="5936"/>
    <n v="35880"/>
    <x v="400"/>
    <s v="www.xtep.com.hk"/>
    <d v="2007-07-01T00:00:00"/>
    <n v="2007"/>
    <x v="1"/>
    <m/>
    <x v="1"/>
    <m/>
    <s v="Carlyle Group"/>
    <d v="2008-06-03T00:00:00"/>
    <n v="2008"/>
    <s v="IPO"/>
    <s v="286.00 USD"/>
    <x v="390"/>
    <n v="181.61"/>
    <m/>
    <s v="Consumer &amp; Retail"/>
    <s v="Consumer Products"/>
    <s v="Consumer Products, Manufacturing"/>
    <m/>
    <s v="Hong Kong"/>
    <s v="Greater China"/>
    <s v="Yes"/>
    <m/>
    <m/>
    <m/>
    <m/>
    <n v="11"/>
    <n v="0.91666666666666663"/>
    <n v="2008"/>
  </r>
  <r>
    <n v="6036"/>
    <n v="36063"/>
    <x v="401"/>
    <s v="www.cdpipe.com"/>
    <d v="2007-03-29T00:00:00"/>
    <n v="2007"/>
    <x v="1"/>
    <s v="80.00 USD"/>
    <x v="157"/>
    <n v="59.82"/>
    <s v="Carlyle Group"/>
    <d v="2010-01-15T00:00:00"/>
    <n v="2010"/>
    <s v="Trade Sale"/>
    <m/>
    <x v="1"/>
    <m/>
    <s v="Precision Castparts Corp"/>
    <s v="Industrials"/>
    <s v="Industrial"/>
    <s v="Industrial, Steel &amp; Metal Manufacturing"/>
    <m/>
    <s v="China"/>
    <s v="Greater China"/>
    <s v="No"/>
    <m/>
    <m/>
    <s v="Herman Chang, Yi Luo"/>
    <m/>
    <n v="34"/>
    <n v="2.8333333333333335"/>
    <n v="2010"/>
  </r>
  <r>
    <n v="51556"/>
    <n v="181470"/>
    <x v="402"/>
    <m/>
    <d v="2009-10-01T00:00:00"/>
    <n v="2009"/>
    <x v="1"/>
    <m/>
    <x v="1"/>
    <m/>
    <s v="AEA Investors"/>
    <d v="2012-09-10T00:00:00"/>
    <n v="2012"/>
    <s v="Trade Sale"/>
    <s v="305.00 USD"/>
    <x v="391"/>
    <n v="238.24"/>
    <s v="Baoxin Auto Group Ltd"/>
    <s v="Industrials"/>
    <s v="Transportation"/>
    <s v="Automobile Dealerships"/>
    <m/>
    <s v="China"/>
    <s v="Greater China"/>
    <s v="No"/>
    <m/>
    <m/>
    <s v="Leo Fang"/>
    <s v="Leo Fang"/>
    <n v="35"/>
    <n v="2.9166666666666665"/>
    <n v="2012"/>
  </r>
  <r>
    <n v="41219"/>
    <n v="141711"/>
    <x v="403"/>
    <s v="wwww.andrepectin.com"/>
    <d v="2010-11-15T00:00:00"/>
    <n v="2010"/>
    <x v="1"/>
    <s v="10.00 USD"/>
    <x v="287"/>
    <n v="7.28"/>
    <s v="Hony Capital"/>
    <d v="2013-10-09T00:00:00"/>
    <n v="2013"/>
    <s v="Trade Sale"/>
    <m/>
    <x v="1"/>
    <m/>
    <s v="DSM"/>
    <s v="Materials"/>
    <s v="Chemicals"/>
    <s v="Beverages, Chemicals, Food"/>
    <m/>
    <s v="China"/>
    <s v="Greater China"/>
    <s v="No"/>
    <m/>
    <m/>
    <s v="John Zhao"/>
    <m/>
    <n v="35"/>
    <n v="2.9166666666666665"/>
    <n v="2013"/>
  </r>
  <r>
    <n v="3318"/>
    <n v="31991"/>
    <x v="404"/>
    <s v="www.yashili.com"/>
    <d v="2009-09-20T00:00:00"/>
    <n v="2009"/>
    <x v="1"/>
    <s v="901.70 CNY"/>
    <x v="288"/>
    <n v="90.48"/>
    <s v="Carlyle Group, Principle Capital"/>
    <d v="2010-10-20T00:00:00"/>
    <n v="2010"/>
    <s v="IPO"/>
    <s v="2310.00 HKD"/>
    <x v="392"/>
    <n v="213.83"/>
    <m/>
    <s v="Food &amp; Agriculture"/>
    <s v="Food"/>
    <s v="Consumer Products, Dairy Products"/>
    <m/>
    <s v="China"/>
    <s v="Greater China"/>
    <s v="Yes"/>
    <m/>
    <m/>
    <s v="Eric Zhang, Patrick Siewert"/>
    <m/>
    <n v="13"/>
    <n v="1.0833333333333333"/>
    <n v="2010"/>
  </r>
  <r>
    <n v="3318"/>
    <n v="31991"/>
    <x v="404"/>
    <s v="www.yashili.com"/>
    <d v="2009-09-20T00:00:00"/>
    <n v="2009"/>
    <x v="1"/>
    <s v="901.70 CNY"/>
    <x v="288"/>
    <n v="90.48"/>
    <s v="Carlyle Group, Principle Capital"/>
    <d v="2013-06-19T00:00:00"/>
    <n v="2013"/>
    <s v="Trade Sale"/>
    <s v="388.00 USD"/>
    <x v="306"/>
    <n v="291.5"/>
    <s v="China Mengniu Dairy Company Limited"/>
    <s v="Food &amp; Agriculture"/>
    <s v="Food"/>
    <s v="Consumer Products, Dairy Products"/>
    <m/>
    <s v="China"/>
    <s v="Greater China"/>
    <s v="No"/>
    <n v="1.9"/>
    <m/>
    <s v="Eric Zhang, Patrick Siewert"/>
    <m/>
    <n v="45"/>
    <n v="3.75"/>
    <n v="2013"/>
  </r>
  <r>
    <n v="5714"/>
    <n v="35494"/>
    <x v="405"/>
    <s v="www.y-rong.com"/>
    <d v="2007-05-01T00:00:00"/>
    <n v="2007"/>
    <x v="2"/>
    <m/>
    <x v="1"/>
    <m/>
    <s v="EQT"/>
    <d v="2010-12-01T00:00:00"/>
    <n v="2010"/>
    <s v="Unspecified Exit"/>
    <m/>
    <x v="1"/>
    <m/>
    <m/>
    <s v="Food &amp; Agriculture"/>
    <s v="Beverages"/>
    <s v="Beverages, Production"/>
    <m/>
    <s v="China"/>
    <s v="Greater China"/>
    <s v="No"/>
    <m/>
    <m/>
    <m/>
    <m/>
    <n v="43"/>
    <n v="3.5833333333333335"/>
    <n v="2010"/>
  </r>
  <r>
    <n v="22930"/>
    <n v="59361"/>
    <x v="406"/>
    <s v="www.hi-tech-bio.com"/>
    <d v="2007-11-23T00:00:00"/>
    <n v="2007"/>
    <x v="1"/>
    <m/>
    <x v="1"/>
    <m/>
    <s v="Tembusu Partners"/>
    <d v="2012-09-01T00:00:00"/>
    <n v="2012"/>
    <s v="Unspecified Exit"/>
    <m/>
    <x v="1"/>
    <m/>
    <m/>
    <s v="Healthcare"/>
    <s v="Pharmaceuticals"/>
    <s v="Manufacturing, Pharmaceuticals"/>
    <m/>
    <s v="China"/>
    <s v="Greater China"/>
    <s v="No"/>
    <m/>
    <m/>
    <m/>
    <m/>
    <n v="58"/>
    <n v="4.833333333333333"/>
    <n v="2012"/>
  </r>
  <r>
    <n v="4443"/>
    <n v="33766"/>
    <x v="407"/>
    <s v="www.yingdegas.com"/>
    <d v="2006-05-10T00:00:00"/>
    <n v="2006"/>
    <x v="2"/>
    <s v="50.00 USD"/>
    <x v="145"/>
    <n v="41.19"/>
    <s v="Baring Private Equity Asia"/>
    <d v="2009-11-30T00:00:00"/>
    <n v="2009"/>
    <s v="IPO"/>
    <s v="406.54 USD"/>
    <x v="393"/>
    <n v="271.27999999999997"/>
    <m/>
    <s v="Energy &amp; Utilities"/>
    <s v="Oil &amp; Gas"/>
    <s v="Oil &amp; Gas"/>
    <m/>
    <s v="Hong Kong"/>
    <s v="Greater China"/>
    <s v="Yes"/>
    <m/>
    <m/>
    <s v="Gordon Shaw"/>
    <s v="Gordon Shaw"/>
    <n v="42"/>
    <n v="3.5"/>
    <n v="2009"/>
  </r>
  <r>
    <n v="4443"/>
    <n v="33766"/>
    <x v="407"/>
    <s v="www.yingdegas.com"/>
    <d v="2006-05-10T00:00:00"/>
    <n v="2006"/>
    <x v="2"/>
    <s v="50.00 USD"/>
    <x v="145"/>
    <n v="41.19"/>
    <s v="Baring Private Equity Asia"/>
    <d v="2010-04-01T00:00:00"/>
    <n v="2010"/>
    <s v="Private Placement"/>
    <m/>
    <x v="1"/>
    <m/>
    <m/>
    <s v="Energy &amp; Utilities"/>
    <s v="Oil &amp; Gas"/>
    <s v="Oil &amp; Gas"/>
    <m/>
    <s v="Hong Kong"/>
    <s v="Greater China"/>
    <s v="Yes"/>
    <m/>
    <m/>
    <s v="Gordon Shaw"/>
    <s v="Gordon Shaw"/>
    <n v="47"/>
    <n v="3.9166666666666665"/>
    <n v="2010"/>
  </r>
  <r>
    <n v="4443"/>
    <n v="33766"/>
    <x v="407"/>
    <s v="www.yingdegas.com"/>
    <d v="2006-05-10T00:00:00"/>
    <n v="2006"/>
    <x v="2"/>
    <s v="50.00 USD"/>
    <x v="145"/>
    <n v="41.19"/>
    <s v="Baring Private Equity Asia"/>
    <d v="2011-11-03T00:00:00"/>
    <n v="2011"/>
    <s v="Private Placement"/>
    <s v="402.50 HKD"/>
    <x v="394"/>
    <n v="37.630000000000003"/>
    <m/>
    <s v="Energy &amp; Utilities"/>
    <s v="Oil &amp; Gas"/>
    <s v="Oil &amp; Gas"/>
    <m/>
    <s v="Hong Kong"/>
    <s v="Greater China"/>
    <s v="Yes"/>
    <m/>
    <m/>
    <s v="Gordon Shaw"/>
    <s v="Gordon Shaw"/>
    <n v="66"/>
    <n v="5.5"/>
    <n v="2011"/>
  </r>
  <r>
    <n v="4443"/>
    <n v="33766"/>
    <x v="407"/>
    <s v="www.yingdegas.com"/>
    <d v="2006-05-10T00:00:00"/>
    <n v="2006"/>
    <x v="2"/>
    <s v="50.00 USD"/>
    <x v="145"/>
    <n v="41.19"/>
    <s v="Baring Private Equity Asia"/>
    <d v="2012-02-15T00:00:00"/>
    <n v="2012"/>
    <s v="Private Placement"/>
    <s v="414.00 HKD"/>
    <x v="395"/>
    <n v="40.46"/>
    <m/>
    <s v="Energy &amp; Utilities"/>
    <s v="Oil &amp; Gas"/>
    <s v="Oil &amp; Gas"/>
    <m/>
    <s v="Hong Kong"/>
    <s v="Greater China"/>
    <s v="Yes"/>
    <m/>
    <m/>
    <s v="Gordon Shaw"/>
    <s v="Gordon Shaw"/>
    <n v="69"/>
    <n v="5.75"/>
    <n v="2012"/>
  </r>
  <r>
    <n v="4443"/>
    <n v="33766"/>
    <x v="407"/>
    <s v="www.yingdegas.com"/>
    <d v="2006-05-10T00:00:00"/>
    <n v="2006"/>
    <x v="2"/>
    <s v="50.00 USD"/>
    <x v="145"/>
    <n v="41.19"/>
    <s v="Baring Private Equity Asia"/>
    <d v="2012-06-01T00:00:00"/>
    <n v="2012"/>
    <s v="Private Placement"/>
    <m/>
    <x v="1"/>
    <m/>
    <m/>
    <s v="Energy &amp; Utilities"/>
    <s v="Oil &amp; Gas"/>
    <s v="Oil &amp; Gas"/>
    <m/>
    <s v="Hong Kong"/>
    <s v="Greater China"/>
    <s v="No"/>
    <m/>
    <m/>
    <s v="Gordon Shaw"/>
    <s v="Gordon Shaw"/>
    <n v="73"/>
    <n v="6.083333333333333"/>
    <n v="20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35">
  <r>
    <x v="0"/>
    <n v="97814"/>
    <s v="3SBio Inc."/>
    <s v="www.3sbio.com"/>
    <d v="2013-02-01T00:00:00"/>
    <x v="0"/>
    <x v="0"/>
    <x v="0"/>
    <x v="0"/>
    <n v="276.45999999999998"/>
    <s v="CITIC Private Equity Funds Management"/>
    <d v="2015-05-26T00:00:00"/>
    <s v="IPO"/>
    <s v="5510.00 HKD"/>
    <x v="0"/>
    <n v="650.95000000000005"/>
    <m/>
    <s v="Healthcare"/>
    <s v="Biotechnology"/>
    <s v="Biotechnology"/>
    <m/>
    <s v="China"/>
    <s v="Greater China"/>
    <s v="Yes"/>
    <m/>
    <m/>
    <m/>
    <m/>
  </r>
  <r>
    <x v="1"/>
    <n v="138768"/>
    <s v="51JIA Holdings"/>
    <m/>
    <d v="2007-02-01T00:00:00"/>
    <x v="0"/>
    <x v="1"/>
    <x v="1"/>
    <x v="1"/>
    <m/>
    <s v="Phillimore"/>
    <d v="2008-06-01T00:00:00"/>
    <s v="Unspecified Exit"/>
    <m/>
    <x v="1"/>
    <m/>
    <m/>
    <s v="Telecoms &amp; Media"/>
    <s v="Media"/>
    <s v="Internet, Media"/>
    <m/>
    <s v="China"/>
    <s v="Greater China"/>
    <s v="No"/>
    <m/>
    <m/>
    <m/>
    <m/>
  </r>
  <r>
    <x v="2"/>
    <n v="103114"/>
    <s v="AAG Energy Limited"/>
    <s v="www.asianamericangas.com"/>
    <d v="2008-03-10T00:00:00"/>
    <x v="1"/>
    <x v="2"/>
    <x v="2"/>
    <x v="2"/>
    <n v="56.24"/>
    <s v="Baring Private Equity Asia, Chengwei Capital"/>
    <d v="2015-06-23T00:00:00"/>
    <s v="IPO"/>
    <s v="2284.20 HKD"/>
    <x v="2"/>
    <n v="263.07"/>
    <m/>
    <s v="Energy &amp; Utilities"/>
    <s v="Oil &amp; Gas"/>
    <s v="Natural Gas Production and Distribution"/>
    <m/>
    <s v="China"/>
    <s v="Greater China"/>
    <s v="No"/>
    <m/>
    <m/>
    <s v="Jean Eric Salata"/>
    <m/>
  </r>
  <r>
    <x v="3"/>
    <n v="49239"/>
    <s v="AirTAC Automatic Industrial Company"/>
    <s v="www.airtacworld.com"/>
    <d v="2006-11-08T00:00:00"/>
    <x v="2"/>
    <x v="3"/>
    <x v="3"/>
    <x v="3"/>
    <n v="9.4600000000000009"/>
    <s v="Baring Private Equity Asia"/>
    <d v="2010-12-13T00:00:00"/>
    <s v="IPO"/>
    <s v="1890.00 TWD"/>
    <x v="3"/>
    <n v="47.44"/>
    <m/>
    <s v="Industrials"/>
    <s v="Manufacturing"/>
    <s v="Distribution, Industrial, Machine Tool Manufacture"/>
    <m/>
    <s v="China"/>
    <s v="Greater China"/>
    <s v="Yes"/>
    <m/>
    <m/>
    <s v="Gordon Shaw, Jean Eric Salata"/>
    <s v="Gordon Shaw"/>
  </r>
  <r>
    <x v="3"/>
    <n v="49239"/>
    <s v="AirTAC Automatic Industrial Company"/>
    <s v="www.airtacworld.com"/>
    <d v="2006-11-08T00:00:00"/>
    <x v="2"/>
    <x v="3"/>
    <x v="3"/>
    <x v="3"/>
    <n v="9.4600000000000009"/>
    <s v="Baring Private Equity Asia"/>
    <d v="2011-06-01T00:00:00"/>
    <s v="Private Placement"/>
    <s v="2360.00 TWD"/>
    <x v="4"/>
    <n v="56.63"/>
    <m/>
    <s v="Industrials"/>
    <s v="Manufacturing"/>
    <s v="Distribution, Industrial, Machine Tool Manufacture"/>
    <m/>
    <s v="China"/>
    <s v="Greater China"/>
    <s v="Yes"/>
    <m/>
    <m/>
    <s v="Gordon Shaw, Jean Eric Salata"/>
    <s v="Gordon Shaw"/>
  </r>
  <r>
    <x v="3"/>
    <n v="49239"/>
    <s v="AirTAC Automatic Industrial Company"/>
    <s v="www.airtacworld.com"/>
    <d v="2006-11-08T00:00:00"/>
    <x v="2"/>
    <x v="3"/>
    <x v="3"/>
    <x v="3"/>
    <n v="9.4600000000000009"/>
    <s v="Baring Private Equity Asia"/>
    <d v="2013-02-05T00:00:00"/>
    <s v="Private Placement"/>
    <s v="1890.00 TWD"/>
    <x v="5"/>
    <n v="47.42"/>
    <m/>
    <s v="Industrials"/>
    <s v="Manufacturing"/>
    <s v="Distribution, Industrial, Machine Tool Manufacture"/>
    <m/>
    <s v="China"/>
    <s v="Greater China"/>
    <s v="No"/>
    <m/>
    <m/>
    <s v="Gordon Shaw, Jean Eric Salata"/>
    <s v="Gordon Shaw"/>
  </r>
  <r>
    <x v="4"/>
    <n v="180544"/>
    <s v="Aiyingshi"/>
    <s v="www.aiyingshi.com"/>
    <d v="2007-06-01T00:00:00"/>
    <x v="0"/>
    <x v="2"/>
    <x v="4"/>
    <x v="4"/>
    <n v="3.85"/>
    <s v="China New Enterprise Investment"/>
    <d v="2015-11-23T00:00:00"/>
    <s v="Sale to GP"/>
    <m/>
    <x v="1"/>
    <m/>
    <s v="Partners Group"/>
    <s v="Consumer &amp; Retail"/>
    <s v="Retail"/>
    <s v="Clothing Stores, e-Commerce, Toy &amp; Hobby Stores"/>
    <m/>
    <s v="China"/>
    <s v="Greater China"/>
    <s v="No"/>
    <m/>
    <m/>
    <m/>
    <m/>
  </r>
  <r>
    <x v="5"/>
    <n v="42934"/>
    <s v="Alchip Technologies Inc."/>
    <s v="www.alchip.com"/>
    <d v="2010-05-20T00:00:00"/>
    <x v="3"/>
    <x v="1"/>
    <x v="5"/>
    <x v="5"/>
    <n v="12.56"/>
    <s v="Daiwa Quantum Capital, InveStar Capital, Smac Partners, Softbank Capital"/>
    <d v="2010-12-23T00:00:00"/>
    <s v="IPO"/>
    <m/>
    <x v="1"/>
    <m/>
    <m/>
    <s v="Industrials"/>
    <s v="Manufacturing"/>
    <s v="Electronic Components &amp; Semiconductor Wholesalers, Manufacturing, Technology"/>
    <m/>
    <s v="Taiwan"/>
    <s v="Greater China"/>
    <s v="No"/>
    <m/>
    <m/>
    <m/>
    <m/>
  </r>
  <r>
    <x v="6"/>
    <n v="47216"/>
    <s v="Allyes Online Media Holdings"/>
    <s v="www.allyes.com"/>
    <d v="2010-07-30T00:00:00"/>
    <x v="3"/>
    <x v="2"/>
    <x v="6"/>
    <x v="6"/>
    <n v="95.53"/>
    <s v="Silver Lake"/>
    <d v="2014-05-31T00:00:00"/>
    <s v="Unspecified Exit"/>
    <s v="130.00 USD"/>
    <x v="6"/>
    <n v="96.04"/>
    <m/>
    <s v="Telecoms &amp; Media"/>
    <s v="Marketing"/>
    <s v="Digital Media, eMarketing, Media"/>
    <m/>
    <s v="China"/>
    <s v="Greater China"/>
    <s v="Yes"/>
    <m/>
    <m/>
    <s v="Eric Chen"/>
    <m/>
  </r>
  <r>
    <x v="6"/>
    <n v="47216"/>
    <s v="Allyes Online Media Holdings"/>
    <s v="www.allyes.com"/>
    <d v="2010-07-30T00:00:00"/>
    <x v="3"/>
    <x v="2"/>
    <x v="6"/>
    <x v="6"/>
    <n v="95.53"/>
    <s v="Silver Lake"/>
    <d v="2014-06-01T00:00:00"/>
    <s v="Unspecified Exit"/>
    <s v="60.00 USD"/>
    <x v="7"/>
    <n v="44.33"/>
    <m/>
    <s v="Telecoms &amp; Media"/>
    <s v="Marketing"/>
    <s v="Digital Media, eMarketing, Media"/>
    <m/>
    <s v="China"/>
    <s v="Greater China"/>
    <s v="Yes"/>
    <m/>
    <m/>
    <s v="Eric Chen"/>
    <m/>
  </r>
  <r>
    <x v="7"/>
    <n v="63858"/>
    <s v="Ambow Education Group"/>
    <s v="www.ambow.com"/>
    <d v="2012-01-06T00:00:00"/>
    <x v="4"/>
    <x v="4"/>
    <x v="7"/>
    <x v="7"/>
    <n v="37.86"/>
    <s v="Baring Private Equity Asia"/>
    <d v="2013-06-11T00:00:00"/>
    <s v="Restructuring"/>
    <m/>
    <x v="1"/>
    <m/>
    <m/>
    <s v="Consumer &amp; Retail"/>
    <s v="Education / Training"/>
    <s v="Education &amp; Training Website, Education and Training Services, Schools"/>
    <m/>
    <s v="China"/>
    <s v="Greater China"/>
    <s v="No"/>
    <m/>
    <m/>
    <m/>
    <m/>
  </r>
  <r>
    <x v="7"/>
    <n v="63858"/>
    <s v="Ambow Education Group"/>
    <s v="www.ambow.com"/>
    <d v="2012-01-06T00:00:00"/>
    <x v="4"/>
    <x v="4"/>
    <x v="7"/>
    <x v="7"/>
    <n v="37.86"/>
    <s v="Baring Private Equity Asia"/>
    <d v="2013-06-11T00:00:00"/>
    <s v="Write Off"/>
    <m/>
    <x v="1"/>
    <m/>
    <m/>
    <s v="Consumer &amp; Retail"/>
    <s v="Education / Training"/>
    <s v="Education &amp; Training Website, Education and Training Services, Schools"/>
    <m/>
    <s v="China"/>
    <s v="Greater China"/>
    <s v="Yes"/>
    <m/>
    <m/>
    <m/>
    <m/>
  </r>
  <r>
    <x v="8"/>
    <n v="153741"/>
    <s v="AMTD Financial Planning"/>
    <s v="www.amtd.com.hk"/>
    <d v="2014-10-21T00:00:00"/>
    <x v="5"/>
    <x v="2"/>
    <x v="1"/>
    <x v="1"/>
    <m/>
    <s v="Morgan Stanley Private Equity Asia"/>
    <d v="2015-09-29T00:00:00"/>
    <s v="Sale to GP"/>
    <m/>
    <x v="1"/>
    <m/>
    <s v="China Minsheng Investment Group, L.R. Capital Group"/>
    <s v="Business Services"/>
    <s v="Financial Services"/>
    <s v="Finance and Insurance Sector"/>
    <m/>
    <s v="Hong Kong"/>
    <s v="Greater China"/>
    <s v="Yes"/>
    <n v="4.5"/>
    <m/>
    <m/>
    <m/>
  </r>
  <r>
    <x v="9"/>
    <n v="147411"/>
    <s v="Anhui Jinhe Industrial Co., Ltd"/>
    <s v="www.jinheshiye.com"/>
    <d v="2010-06-29T00:00:00"/>
    <x v="3"/>
    <x v="1"/>
    <x v="8"/>
    <x v="8"/>
    <n v="14.48"/>
    <s v="Ping An Caizhi Investment Management, Principle Capital"/>
    <d v="2011-07-07T00:00:00"/>
    <s v="IPO"/>
    <s v="720.25 CNY"/>
    <x v="8"/>
    <n v="78.77"/>
    <m/>
    <s v="Materials"/>
    <s v="Chemicals"/>
    <s v="Chemicals"/>
    <m/>
    <s v="China"/>
    <s v="Greater China"/>
    <s v="Yes"/>
    <m/>
    <m/>
    <m/>
    <m/>
  </r>
  <r>
    <x v="10"/>
    <n v="155538"/>
    <s v="Anhui Shengyun Environment-Protection Group Co., Ltd."/>
    <s v="www.300090.com.cn"/>
    <d v="2009-07-01T00:00:00"/>
    <x v="6"/>
    <x v="1"/>
    <x v="9"/>
    <x v="9"/>
    <n v="4.08"/>
    <s v="CITIC Private Equity Funds Management"/>
    <d v="2010-06-25T00:00:00"/>
    <s v="IPO"/>
    <m/>
    <x v="1"/>
    <m/>
    <m/>
    <s v="Clean Technology"/>
    <s v="Clean Technology"/>
    <s v="Efficiency Infrastructure, Emissions Control, Waste Management"/>
    <m/>
    <s v="China"/>
    <s v="Greater China"/>
    <s v="Yes"/>
    <m/>
    <m/>
    <m/>
    <m/>
  </r>
  <r>
    <x v="10"/>
    <n v="155538"/>
    <s v="Anhui Shengyun Environment-Protection Group Co., Ltd."/>
    <s v="www.300090.com.cn"/>
    <d v="2009-07-01T00:00:00"/>
    <x v="6"/>
    <x v="1"/>
    <x v="9"/>
    <x v="9"/>
    <n v="4.08"/>
    <s v="CITIC Private Equity Funds Management"/>
    <d v="2013-11-19T00:00:00"/>
    <s v="Private Placement"/>
    <s v="111.42 CNY"/>
    <x v="9"/>
    <n v="13.57"/>
    <m/>
    <s v="Clean Technology"/>
    <s v="Clean Technology"/>
    <s v="Efficiency Infrastructure, Emissions Control, Waste Management"/>
    <m/>
    <s v="China"/>
    <s v="Greater China"/>
    <s v="Yes"/>
    <m/>
    <m/>
    <m/>
    <m/>
  </r>
  <r>
    <x v="10"/>
    <n v="155538"/>
    <s v="Anhui Shengyun Environment-Protection Group Co., Ltd."/>
    <s v="www.300090.com.cn"/>
    <d v="2009-07-01T00:00:00"/>
    <x v="6"/>
    <x v="1"/>
    <x v="9"/>
    <x v="9"/>
    <n v="4.08"/>
    <s v="CITIC Private Equity Funds Management"/>
    <d v="2013-12-26T00:00:00"/>
    <s v="Private Placement"/>
    <s v="78.90 CNY"/>
    <x v="10"/>
    <n v="9.3699999999999992"/>
    <m/>
    <s v="Clean Technology"/>
    <s v="Clean Technology"/>
    <s v="Efficiency Infrastructure, Emissions Control, Waste Management"/>
    <m/>
    <s v="China"/>
    <s v="Greater China"/>
    <s v="Yes"/>
    <m/>
    <m/>
    <m/>
    <m/>
  </r>
  <r>
    <x v="11"/>
    <n v="32131"/>
    <s v="Anhui Yingliu"/>
    <s v="www.yingliugroup.com"/>
    <d v="2010-12-27T00:00:00"/>
    <x v="3"/>
    <x v="1"/>
    <x v="10"/>
    <x v="10"/>
    <n v="13.5"/>
    <s v="CDH Investments, Everbright Private Equity"/>
    <d v="2014-01-22T00:00:00"/>
    <s v="IPO"/>
    <s v="662.40 CNY"/>
    <x v="11"/>
    <n v="79.489999999999995"/>
    <m/>
    <s v="Industrials"/>
    <s v="Manufacturing"/>
    <s v="Steel &amp; Metal Manufacturing"/>
    <m/>
    <s v="China"/>
    <s v="Greater China"/>
    <s v="Yes"/>
    <m/>
    <m/>
    <m/>
    <m/>
  </r>
  <r>
    <x v="12"/>
    <n v="197587"/>
    <s v="Anhui Yuan He Tang Pharmaceutical Co., Ltd"/>
    <s v="www.ahyht.cn"/>
    <d v="2012-07-01T00:00:00"/>
    <x v="4"/>
    <x v="1"/>
    <x v="11"/>
    <x v="11"/>
    <n v="8.5299999999999994"/>
    <s v="China Galaxy Investment Management, Yuexiu Industrial Investment Funds Management"/>
    <d v="2015-09-02T00:00:00"/>
    <s v="IPO"/>
    <m/>
    <x v="1"/>
    <m/>
    <m/>
    <s v="Healthcare"/>
    <s v="Pharmaceuticals"/>
    <s v="Specialty Pharmaceuticals"/>
    <m/>
    <s v="China"/>
    <s v="Greater China"/>
    <s v="Yes"/>
    <m/>
    <m/>
    <m/>
    <m/>
  </r>
  <r>
    <x v="13"/>
    <n v="137648"/>
    <s v="Anshan Heavy Duty Mining  Machinery Co., Ltd"/>
    <s v="www.aszkjqc.com"/>
    <d v="2010-06-29T00:00:00"/>
    <x v="3"/>
    <x v="1"/>
    <x v="12"/>
    <x v="12"/>
    <n v="3.74"/>
    <s v="Haitong-Fortis Private Equity Fund Management"/>
    <d v="2012-03-29T00:00:00"/>
    <s v="IPO"/>
    <s v="425.00 CNY"/>
    <x v="12"/>
    <n v="51.12"/>
    <m/>
    <s v="Industrials"/>
    <s v="Industrial"/>
    <s v="Industrial Machinery Manufacturing, Machine Tool Manufacture"/>
    <m/>
    <s v="China"/>
    <s v="Greater China"/>
    <s v="Yes"/>
    <m/>
    <m/>
    <m/>
    <m/>
  </r>
  <r>
    <x v="14"/>
    <n v="50785"/>
    <s v="Asia Netcom"/>
    <s v="www.asianetcom.com"/>
    <d v="2006-06-01T00:00:00"/>
    <x v="2"/>
    <x v="2"/>
    <x v="13"/>
    <x v="13"/>
    <n v="314.58"/>
    <s v="Ashmore Investment Management, Clearwater Capital Partners, Spinnaker Capital"/>
    <d v="2008-01-08T00:00:00"/>
    <s v="Merger"/>
    <m/>
    <x v="1"/>
    <m/>
    <s v="Pacnet"/>
    <s v="Telecoms &amp; Media"/>
    <s v="Telecoms"/>
    <s v="Telecom Media, Telecoms"/>
    <m/>
    <s v="Hong Kong"/>
    <s v="Greater China"/>
    <s v="No"/>
    <m/>
    <m/>
    <m/>
    <m/>
  </r>
  <r>
    <x v="15"/>
    <n v="71488"/>
    <s v="Asia Pacific Medical Group"/>
    <s v="www.apmg.com.cn"/>
    <d v="2016-03-16T00:00:00"/>
    <x v="7"/>
    <x v="2"/>
    <x v="14"/>
    <x v="14"/>
    <n v="133.11000000000001"/>
    <s v="Bain Capital"/>
    <d v="2016-10-24T00:00:00"/>
    <s v="Trade Sale"/>
    <s v="9.50 SGD"/>
    <x v="13"/>
    <n v="6.24"/>
    <s v="China Medical International Group"/>
    <s v="Healthcare"/>
    <s v="Healthcare"/>
    <s v="Elective/Aesthetic Medicine, Hospitals, Medical Technologies, Oncology/Cancer Treatment, Surgical Centres"/>
    <m/>
    <s v="Hong Kong"/>
    <s v="Greater China"/>
    <s v="Yes"/>
    <m/>
    <m/>
    <s v="Jonathan Jia Zhu, Lihong Wang"/>
    <m/>
  </r>
  <r>
    <x v="16"/>
    <n v="46531"/>
    <s v="ASIMCO Technologies"/>
    <s v="www.asimco.com"/>
    <d v="2010-07-20T00:00:00"/>
    <x v="3"/>
    <x v="2"/>
    <x v="14"/>
    <x v="14"/>
    <n v="119.24"/>
    <s v="Bain Capital"/>
    <d v="2015-09-29T00:00:00"/>
    <s v="Trade Sale"/>
    <s v="616.00 CNY"/>
    <x v="14"/>
    <n v="85.94"/>
    <s v="Brembo"/>
    <s v="Industrials"/>
    <s v="Industrial"/>
    <s v="Distribution, Industrial, Manufacturing, Technology"/>
    <m/>
    <s v="China"/>
    <s v="Greater China"/>
    <s v="Yes"/>
    <m/>
    <m/>
    <s v="Jonathan Jia Zhu"/>
    <m/>
  </r>
  <r>
    <x v="17"/>
    <n v="46531"/>
    <s v="ASIMCO Technologies"/>
    <s v="www.asimco.com"/>
    <d v="2004-03-04T00:00:00"/>
    <x v="8"/>
    <x v="3"/>
    <x v="1"/>
    <x v="1"/>
    <m/>
    <s v="Cyprium Partners"/>
    <d v="2010-09-30T00:00:00"/>
    <s v="Sale to GP"/>
    <s v="150.00 USD"/>
    <x v="15"/>
    <n v="107.73"/>
    <s v="Bain Capital"/>
    <s v="Industrials"/>
    <s v="Industrial"/>
    <s v="Distribution, Industrial, Manufacturing, Technology"/>
    <m/>
    <s v="China"/>
    <s v="Greater China"/>
    <s v="No"/>
    <m/>
    <m/>
    <s v="Leland Lewis"/>
    <m/>
  </r>
  <r>
    <x v="18"/>
    <n v="127644"/>
    <s v="Autohome Assistance"/>
    <s v="www.autohome.com.cn"/>
    <d v="2008-06-27T00:00:00"/>
    <x v="1"/>
    <x v="1"/>
    <x v="1"/>
    <x v="1"/>
    <m/>
    <s v="Orchid Asia Group"/>
    <d v="2013-12-10T00:00:00"/>
    <s v="IPO"/>
    <s v="133.00 USD"/>
    <x v="16"/>
    <n v="96.58"/>
    <m/>
    <s v="Information Technology"/>
    <s v="Internet"/>
    <s v="Automobile Repair, Insurance, Search Engines, Web Applications"/>
    <m/>
    <s v="China"/>
    <s v="Greater China"/>
    <s v="Yes"/>
    <m/>
    <m/>
    <s v="Gabriel Li"/>
    <m/>
  </r>
  <r>
    <x v="19"/>
    <n v="52116"/>
    <s v="Babela Restaurant Management"/>
    <s v="www.4007787878.com/"/>
    <d v="2007-07-01T00:00:00"/>
    <x v="0"/>
    <x v="2"/>
    <x v="1"/>
    <x v="1"/>
    <m/>
    <s v="Carlyle Group"/>
    <d v="2012-02-01T00:00:00"/>
    <s v="Sale to GP"/>
    <s v="40.00 USD"/>
    <x v="17"/>
    <n v="30.32"/>
    <s v="Unitas Capital"/>
    <s v="Consumer &amp; Retail"/>
    <s v="Restaurants"/>
    <s v="Restaurants"/>
    <m/>
    <s v="China"/>
    <s v="Greater China"/>
    <s v="No"/>
    <m/>
    <m/>
    <m/>
    <m/>
  </r>
  <r>
    <x v="20"/>
    <n v="187751"/>
    <s v="Baicaowei"/>
    <m/>
    <d v="2014-06-01T00:00:00"/>
    <x v="5"/>
    <x v="1"/>
    <x v="15"/>
    <x v="15"/>
    <n v="3.82"/>
    <s v="Haitong-Fortis Private Equity Fund Management"/>
    <d v="2016-08-18T00:00:00"/>
    <s v="Trade Sale"/>
    <s v="960.00 CNY"/>
    <x v="18"/>
    <n v="127.91"/>
    <s v="Henan Haoxiangni Jujube Developing"/>
    <s v="Information Technology"/>
    <s v="Internet"/>
    <s v="e-Commerce, Snack Foods"/>
    <m/>
    <s v="China"/>
    <s v="Greater China"/>
    <s v="No"/>
    <m/>
    <m/>
    <m/>
    <m/>
  </r>
  <r>
    <x v="21"/>
    <n v="131125"/>
    <s v="Bank of Qingdao"/>
    <s v="www.qdccb.com"/>
    <d v="2008-09-01T00:00:00"/>
    <x v="1"/>
    <x v="1"/>
    <x v="1"/>
    <x v="1"/>
    <m/>
    <s v="IMI Fondi Chiusi, Rothschild Proprietary Investments "/>
    <d v="2015-11-25T00:00:00"/>
    <s v="IPO"/>
    <s v="607.00 USD"/>
    <x v="19"/>
    <n v="571.85"/>
    <m/>
    <s v="Business Services"/>
    <s v="Financial Services"/>
    <s v="Banks"/>
    <m/>
    <s v="China"/>
    <s v="Greater China"/>
    <s v="Yes"/>
    <m/>
    <m/>
    <m/>
    <m/>
  </r>
  <r>
    <x v="22"/>
    <n v="133970"/>
    <s v="Baoxin Auto Group Ltd"/>
    <s v="www.klbaoxin.com"/>
    <d v="2010-08-01T00:00:00"/>
    <x v="3"/>
    <x v="2"/>
    <x v="1"/>
    <x v="1"/>
    <m/>
    <s v="Crescent Point Group"/>
    <d v="2011-12-14T00:00:00"/>
    <s v="IPO"/>
    <s v="3200.00 HKD"/>
    <x v="20"/>
    <n v="307.26"/>
    <m/>
    <s v="Industrials"/>
    <s v="Transportation"/>
    <s v="Automobile Dealerships"/>
    <m/>
    <s v="China"/>
    <s v="Greater China"/>
    <s v="Yes"/>
    <m/>
    <m/>
    <m/>
    <m/>
  </r>
  <r>
    <x v="23"/>
    <n v="154810"/>
    <s v="BBMG Corporation"/>
    <s v="www.bbmg.com.cn"/>
    <d v="2008-08-01T00:00:00"/>
    <x v="1"/>
    <x v="4"/>
    <x v="16"/>
    <x v="16"/>
    <n v="32.03"/>
    <s v="New Horizon Capital"/>
    <d v="2011-03-01T00:00:00"/>
    <s v="Private Placement"/>
    <m/>
    <x v="1"/>
    <m/>
    <m/>
    <s v="Materials"/>
    <s v="Materials"/>
    <s v="Cement, Construction, Manufacturing"/>
    <m/>
    <s v="China"/>
    <s v="Greater China"/>
    <s v="No"/>
    <m/>
    <m/>
    <m/>
    <m/>
  </r>
  <r>
    <x v="24"/>
    <n v="147367"/>
    <s v="Befar Group Co., Ltd"/>
    <s v="www.befar.com"/>
    <d v="2007-08-26T00:00:00"/>
    <x v="0"/>
    <x v="1"/>
    <x v="17"/>
    <x v="17"/>
    <n v="14.08"/>
    <s v="Principle Capital"/>
    <d v="2010-02-23T00:00:00"/>
    <s v="IPO"/>
    <s v="2090.00 CNY"/>
    <x v="21"/>
    <n v="224.41"/>
    <m/>
    <s v="Materials"/>
    <s v="Chemicals"/>
    <s v="Chemicals"/>
    <m/>
    <s v="China"/>
    <s v="Greater China"/>
    <s v="Yes"/>
    <m/>
    <m/>
    <m/>
    <m/>
  </r>
  <r>
    <x v="24"/>
    <n v="147367"/>
    <s v="Befar Group Co., Ltd"/>
    <s v="www.befar.com"/>
    <d v="2007-08-26T00:00:00"/>
    <x v="0"/>
    <x v="1"/>
    <x v="17"/>
    <x v="17"/>
    <n v="14.08"/>
    <s v="Principle Capital"/>
    <d v="2014-05-13T00:00:00"/>
    <s v="Private Placement"/>
    <m/>
    <x v="1"/>
    <m/>
    <m/>
    <s v="Materials"/>
    <s v="Chemicals"/>
    <s v="Chemicals"/>
    <m/>
    <s v="China"/>
    <s v="Greater China"/>
    <s v="Yes"/>
    <m/>
    <m/>
    <m/>
    <m/>
  </r>
  <r>
    <x v="25"/>
    <n v="144280"/>
    <s v="Beijing Digital Telecom Co., Ltd."/>
    <m/>
    <d v="2007-06-01T00:00:00"/>
    <x v="0"/>
    <x v="1"/>
    <x v="18"/>
    <x v="18"/>
    <n v="18.850000000000001"/>
    <s v="3i, CDH Investments"/>
    <d v="2014-07-08T00:00:00"/>
    <s v="IPO"/>
    <s v="796.60 HKD"/>
    <x v="22"/>
    <n v="75.56"/>
    <m/>
    <s v="Telecoms &amp; Media"/>
    <s v="Communications"/>
    <s v="Communications, Mobile Applications, Telecoms Equipment"/>
    <m/>
    <s v="China"/>
    <s v="Greater China"/>
    <s v="Yes"/>
    <m/>
    <m/>
    <m/>
    <m/>
  </r>
  <r>
    <x v="25"/>
    <n v="144280"/>
    <s v="Beijing Digital Telecom Co., Ltd."/>
    <m/>
    <d v="2007-06-01T00:00:00"/>
    <x v="0"/>
    <x v="1"/>
    <x v="18"/>
    <x v="18"/>
    <n v="18.850000000000001"/>
    <s v="3i, CDH Investments"/>
    <d v="2016-03-17T00:00:00"/>
    <s v="Private Placement"/>
    <s v="365.65 HKD"/>
    <x v="23"/>
    <n v="41.83"/>
    <m/>
    <s v="Telecoms &amp; Media"/>
    <s v="Communications"/>
    <s v="Communications, Mobile Applications, Telecoms Equipment"/>
    <m/>
    <s v="China"/>
    <s v="Greater China"/>
    <s v="Yes"/>
    <m/>
    <m/>
    <m/>
    <m/>
  </r>
  <r>
    <x v="25"/>
    <n v="144280"/>
    <s v="Beijing Digital Telecom Co., Ltd."/>
    <m/>
    <d v="2007-06-01T00:00:00"/>
    <x v="0"/>
    <x v="1"/>
    <x v="18"/>
    <x v="18"/>
    <n v="18.850000000000001"/>
    <s v="3i, CDH Investments"/>
    <d v="2017-04-26T00:00:00"/>
    <s v="Private Placement"/>
    <s v="270.01 HKD"/>
    <x v="24"/>
    <n v="31.86"/>
    <s v="Digital China Holdings Limited"/>
    <s v="Telecoms &amp; Media"/>
    <s v="Communications"/>
    <s v="Communications, Mobile Applications, Telecoms Equipment"/>
    <m/>
    <s v="China"/>
    <s v="Greater China"/>
    <s v="No"/>
    <m/>
    <m/>
    <m/>
    <m/>
  </r>
  <r>
    <x v="26"/>
    <n v="155581"/>
    <s v="Beijing GeoEnviron Engineering &amp; Technology Inc"/>
    <s v="www.bgechina.cn"/>
    <d v="2010-06-05T00:00:00"/>
    <x v="3"/>
    <x v="1"/>
    <x v="19"/>
    <x v="19"/>
    <n v="10.65"/>
    <s v="Fortune United Partners, Legend Capital"/>
    <d v="2014-12-29T00:00:00"/>
    <s v="IPO"/>
    <s v="736.50 CNY"/>
    <x v="25"/>
    <n v="96.51"/>
    <m/>
    <s v="Clean Technology"/>
    <s v="Clean Technology"/>
    <s v="Clean Technology, Environmental Services"/>
    <m/>
    <s v="China"/>
    <s v="Greater China"/>
    <s v="Yes"/>
    <m/>
    <m/>
    <m/>
    <m/>
  </r>
  <r>
    <x v="27"/>
    <n v="160820"/>
    <s v="Beijing Haohua Energy Resource"/>
    <s v="www.bjhhny.com"/>
    <d v="2007-12-15T00:00:00"/>
    <x v="0"/>
    <x v="1"/>
    <x v="20"/>
    <x v="20"/>
    <n v="14.19"/>
    <s v="Goldstone Investment"/>
    <d v="2010-03-31T00:00:00"/>
    <s v="IPO"/>
    <m/>
    <x v="1"/>
    <m/>
    <m/>
    <s v="Materials"/>
    <s v="Mining"/>
    <s v="Coal &amp; Lignite Mining"/>
    <m/>
    <s v="China"/>
    <s v="Greater China"/>
    <s v="Yes"/>
    <m/>
    <m/>
    <m/>
    <m/>
  </r>
  <r>
    <x v="27"/>
    <n v="160820"/>
    <s v="Beijing Haohua Energy Resource"/>
    <s v="www.bjhhny.com"/>
    <d v="2007-12-15T00:00:00"/>
    <x v="0"/>
    <x v="1"/>
    <x v="20"/>
    <x v="20"/>
    <n v="14.19"/>
    <s v="Goldstone Investment"/>
    <d v="2011-04-12T00:00:00"/>
    <s v="Private Placement"/>
    <m/>
    <x v="1"/>
    <m/>
    <m/>
    <s v="Materials"/>
    <s v="Mining"/>
    <s v="Coal &amp; Lignite Mining"/>
    <m/>
    <s v="China"/>
    <s v="Greater China"/>
    <s v="Yes"/>
    <m/>
    <m/>
    <m/>
    <m/>
  </r>
  <r>
    <x v="28"/>
    <n v="35128"/>
    <s v="Beijing Leader &amp; Harvest Electric Technologies Co. Ltd."/>
    <s v="www.ld-harvest.com"/>
    <d v="2009-10-26T00:00:00"/>
    <x v="6"/>
    <x v="2"/>
    <x v="21"/>
    <x v="21"/>
    <n v="134.36000000000001"/>
    <s v="Affinity Equity Partners, Unitas Capital"/>
    <d v="2011-06-09T00:00:00"/>
    <s v="Trade Sale"/>
    <s v="650.00 USD"/>
    <x v="26"/>
    <n v="450.13"/>
    <s v="Schneider Electric"/>
    <s v="Industrials"/>
    <s v="Industrial"/>
    <s v="Industrial"/>
    <m/>
    <s v="China"/>
    <s v="Greater China"/>
    <s v="No"/>
    <n v="3"/>
    <m/>
    <m/>
    <m/>
  </r>
  <r>
    <x v="29"/>
    <n v="161216"/>
    <s v="Beijing Shouhang Resources Saving Co., Ltd"/>
    <s v="www.sh-ihw.com"/>
    <d v="2010-12-14T00:00:00"/>
    <x v="3"/>
    <x v="1"/>
    <x v="22"/>
    <x v="22"/>
    <n v="15.67"/>
    <s v="Goldstone Investment, Sequoia Capital"/>
    <d v="2012-03-27T00:00:00"/>
    <s v="IPO"/>
    <s v="1029.00 CNY"/>
    <x v="27"/>
    <n v="123.79"/>
    <m/>
    <s v="Industrials"/>
    <s v="Manufacturing"/>
    <s v="Industrial Machinery Manufacturing, Machine Tool Manufacture"/>
    <m/>
    <s v="China"/>
    <s v="Greater China"/>
    <s v="Yes"/>
    <m/>
    <m/>
    <m/>
    <m/>
  </r>
  <r>
    <x v="30"/>
    <n v="167334"/>
    <s v="Beijing Shuoren Times Technology Co., Ltd"/>
    <s v="www.shuoren.com"/>
    <d v="2013-07-10T00:00:00"/>
    <x v="0"/>
    <x v="1"/>
    <x v="23"/>
    <x v="23"/>
    <n v="0.63"/>
    <s v="Eastern Link Capital"/>
    <d v="2014-06-19T00:00:00"/>
    <s v="Unspecified Exit"/>
    <s v="0.19 CNY"/>
    <x v="28"/>
    <n v="0.02"/>
    <m/>
    <s v="Information Technology"/>
    <s v="Technology"/>
    <s v="Consumer Services, Software, Technology"/>
    <m/>
    <s v="China"/>
    <s v="Greater China"/>
    <s v="Yes"/>
    <m/>
    <m/>
    <m/>
    <m/>
  </r>
  <r>
    <x v="31"/>
    <n v="155892"/>
    <s v="Beijing Transtrue Technology Inc."/>
    <s v="www.bjzst.cn"/>
    <d v="2011-04-13T00:00:00"/>
    <x v="9"/>
    <x v="1"/>
    <x v="24"/>
    <x v="24"/>
    <n v="1.97"/>
    <s v="Goldstone Investment"/>
    <d v="2015-06-29T00:00:00"/>
    <s v="IPO"/>
    <m/>
    <x v="1"/>
    <m/>
    <m/>
    <s v="Information Technology"/>
    <s v="Software"/>
    <s v="Digital Media, Information Services, Software"/>
    <m/>
    <s v="China"/>
    <s v="Greater China"/>
    <s v="Yes"/>
    <m/>
    <m/>
    <m/>
    <m/>
  </r>
  <r>
    <x v="32"/>
    <n v="139220"/>
    <s v="Beijing Ultrapower Software Co., Ltd"/>
    <s v="www.ultrapower.com.cn"/>
    <d v="2009-06-01T00:00:00"/>
    <x v="6"/>
    <x v="1"/>
    <x v="25"/>
    <x v="25"/>
    <n v="6.61"/>
    <s v="Beijing Huijin Lifang, Goldstone Investment"/>
    <d v="2009-10-30T00:00:00"/>
    <s v="IPO"/>
    <s v="1832.80 CNY"/>
    <x v="29"/>
    <n v="180.14"/>
    <m/>
    <s v="Information Technology"/>
    <s v="IT"/>
    <s v="Communications, IT"/>
    <m/>
    <s v="China"/>
    <s v="Greater China"/>
    <s v="Yes"/>
    <m/>
    <m/>
    <m/>
    <m/>
  </r>
  <r>
    <x v="33"/>
    <n v="149293"/>
    <s v="Beijing UTour International Travel Service Co., Ltd."/>
    <s v="www.utourworld.com"/>
    <d v="2010-11-19T00:00:00"/>
    <x v="3"/>
    <x v="1"/>
    <x v="26"/>
    <x v="26"/>
    <n v="3.07"/>
    <s v="JD Capital"/>
    <d v="2014-01-23T00:00:00"/>
    <s v="IPO"/>
    <s v="337.00 CNY"/>
    <x v="30"/>
    <n v="40.44"/>
    <m/>
    <s v="Consumer &amp; Retail"/>
    <s v="Leisure"/>
    <s v="Travel &amp; Tourism"/>
    <m/>
    <s v="China"/>
    <s v="Greater China"/>
    <s v="Yes"/>
    <m/>
    <m/>
    <m/>
    <m/>
  </r>
  <r>
    <x v="34"/>
    <n v="184866"/>
    <s v="Beijing Wondersoft Technology"/>
    <s v="www.wonder-soft.cn"/>
    <d v="2013-11-01T00:00:00"/>
    <x v="0"/>
    <x v="1"/>
    <x v="27"/>
    <x v="27"/>
    <n v="1.22"/>
    <s v="Reiter Capital"/>
    <d v="2015-12-31T00:00:00"/>
    <s v="IPO"/>
    <m/>
    <x v="1"/>
    <m/>
    <m/>
    <s v="Information Technology"/>
    <s v="IT Security"/>
    <s v="IT Security"/>
    <m/>
    <s v="China"/>
    <s v="Greater China"/>
    <s v="Yes"/>
    <m/>
    <m/>
    <m/>
    <m/>
  </r>
  <r>
    <x v="35"/>
    <n v="119173"/>
    <s v="Belle International Holdings Limited"/>
    <s v="www.belleintl.com"/>
    <d v="2005-09-12T00:00:00"/>
    <x v="10"/>
    <x v="1"/>
    <x v="28"/>
    <x v="28"/>
    <n v="2.5299999999999998"/>
    <s v="CDH Investments, Morgan Stanley Private Equity Asia"/>
    <d v="2007-11-01T00:00:00"/>
    <s v="Private Placement"/>
    <m/>
    <x v="1"/>
    <m/>
    <m/>
    <s v="Consumer &amp; Retail"/>
    <s v="Retail"/>
    <s v="Footwear Manufacture, Wholesale, and Retail"/>
    <m/>
    <s v="China"/>
    <s v="Greater China"/>
    <s v="Yes"/>
    <m/>
    <m/>
    <s v="Yu Gao"/>
    <s v="Yu Gao"/>
  </r>
  <r>
    <x v="35"/>
    <n v="119173"/>
    <s v="Belle International Holdings Limited"/>
    <s v="www.belleintl.com"/>
    <d v="2005-09-12T00:00:00"/>
    <x v="10"/>
    <x v="1"/>
    <x v="28"/>
    <x v="28"/>
    <n v="2.5299999999999998"/>
    <s v="CDH Investments, Morgan Stanley Private Equity Asia"/>
    <d v="2008-04-01T00:00:00"/>
    <s v="Private Placement"/>
    <m/>
    <x v="1"/>
    <m/>
    <m/>
    <s v="Consumer &amp; Retail"/>
    <s v="Retail"/>
    <s v="Footwear Manufacture, Wholesale, and Retail"/>
    <m/>
    <s v="China"/>
    <s v="Greater China"/>
    <s v="No"/>
    <m/>
    <m/>
    <s v="Yu Gao"/>
    <s v="Yu Gao"/>
  </r>
  <r>
    <x v="36"/>
    <n v="153224"/>
    <s v="BeyondSoft Corporation"/>
    <s v="www.beyondsoft.com"/>
    <d v="2010-08-16T00:00:00"/>
    <x v="3"/>
    <x v="1"/>
    <x v="1"/>
    <x v="1"/>
    <m/>
    <s v="China Soft Capital, Cowin Capital, Envision Capital, SBI &amp; TH Venture Capital"/>
    <d v="2012-01-06T00:00:00"/>
    <s v="IPO"/>
    <s v="550.00 CNY"/>
    <x v="31"/>
    <n v="68.37"/>
    <m/>
    <s v="Business Services"/>
    <s v="Outsourcing"/>
    <s v="BPO Services, Education &amp; Training Website, IT, Offshore IT Services/IT Outsourcing"/>
    <m/>
    <s v="China"/>
    <s v="Greater China"/>
    <s v="Yes"/>
    <m/>
    <m/>
    <m/>
    <m/>
  </r>
  <r>
    <x v="36"/>
    <n v="153224"/>
    <s v="BeyondSoft Corporation"/>
    <s v="www.beyondsoft.com"/>
    <d v="2010-08-16T00:00:00"/>
    <x v="3"/>
    <x v="1"/>
    <x v="1"/>
    <x v="1"/>
    <m/>
    <s v="China Soft Capital, Cowin Capital, Envision Capital, SBI &amp; TH Venture Capital"/>
    <d v="2013-10-11T00:00:00"/>
    <s v="Private Placement"/>
    <s v="63.30 CNY"/>
    <x v="32"/>
    <n v="7.62"/>
    <m/>
    <s v="Business Services"/>
    <s v="Outsourcing"/>
    <s v="BPO Services, Education &amp; Training Website, IT, Offshore IT Services/IT Outsourcing"/>
    <m/>
    <s v="China"/>
    <s v="Greater China"/>
    <s v="Yes"/>
    <m/>
    <m/>
    <m/>
    <m/>
  </r>
  <r>
    <x v="37"/>
    <n v="40098"/>
    <s v="Birdland"/>
    <m/>
    <d v="2004-11-01T00:00:00"/>
    <x v="8"/>
    <x v="2"/>
    <x v="1"/>
    <x v="1"/>
    <m/>
    <s v="Navis Capital Partners"/>
    <d v="2013-06-01T00:00:00"/>
    <s v="Unspecified Exit"/>
    <m/>
    <x v="1"/>
    <m/>
    <m/>
    <s v="Consumer &amp; Retail"/>
    <s v="Restaurants"/>
    <s v="Restaurants"/>
    <m/>
    <s v="Hong Kong"/>
    <s v="Greater China"/>
    <s v="No"/>
    <m/>
    <m/>
    <m/>
    <m/>
  </r>
  <r>
    <x v="38"/>
    <n v="161901"/>
    <s v="BizConf Telecom Co., Ltd"/>
    <s v="www.bizconf.cn"/>
    <d v="2011-08-28T00:00:00"/>
    <x v="9"/>
    <x v="1"/>
    <x v="29"/>
    <x v="29"/>
    <n v="3.37"/>
    <s v="Divine Capital, Industrial Innovation Capital Management"/>
    <d v="2017-01-12T00:00:00"/>
    <s v="IPO"/>
    <s v="174.60 CNY"/>
    <x v="33"/>
    <n v="23.69"/>
    <m/>
    <s v="Information Technology"/>
    <s v="Software"/>
    <s v="Communications, Conferencing Software"/>
    <m/>
    <s v="China"/>
    <s v="Greater China"/>
    <s v="No"/>
    <m/>
    <m/>
    <m/>
    <m/>
  </r>
  <r>
    <x v="39"/>
    <n v="37367"/>
    <s v="Blue Horizon"/>
    <s v="www.bhghotels.com.cn"/>
    <d v="2008-06-01T00:00:00"/>
    <x v="1"/>
    <x v="1"/>
    <x v="1"/>
    <x v="1"/>
    <m/>
    <s v="Prax Capital"/>
    <d v="2012-03-06T00:00:00"/>
    <s v="Trade Sale"/>
    <m/>
    <x v="1"/>
    <m/>
    <s v="Elevation Brands, LLC"/>
    <s v="Consumer &amp; Retail"/>
    <s v="Leisure"/>
    <s v="Hotels, Restaurants"/>
    <m/>
    <s v="China"/>
    <s v="Greater China"/>
    <s v="No"/>
    <m/>
    <m/>
    <m/>
    <m/>
  </r>
  <r>
    <x v="40"/>
    <n v="155561"/>
    <s v="Bohai Ferry"/>
    <s v="www.bohailundu.cn"/>
    <d v="2009-07-31T00:00:00"/>
    <x v="6"/>
    <x v="1"/>
    <x v="30"/>
    <x v="30"/>
    <n v="38.53"/>
    <s v="CITIC Private Equity Funds Management"/>
    <d v="2012-09-06T00:00:00"/>
    <s v="IPO"/>
    <s v="1111.00 CNY"/>
    <x v="34"/>
    <n v="136.9"/>
    <m/>
    <s v="Industrials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x v="6"/>
    <x v="1"/>
    <x v="30"/>
    <x v="30"/>
    <n v="38.53"/>
    <s v="CITIC Private Equity Funds Management"/>
    <d v="2014-02-13T00:00:00"/>
    <s v="Private Placement"/>
    <s v="231.60 CNY"/>
    <x v="35"/>
    <n v="27.79"/>
    <m/>
    <s v="Industrials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x v="6"/>
    <x v="1"/>
    <x v="30"/>
    <x v="30"/>
    <n v="38.53"/>
    <s v="CITIC Private Equity Funds Management"/>
    <d v="2014-06-27T00:00:00"/>
    <s v="Private Placement"/>
    <s v="211.60 CNY"/>
    <x v="36"/>
    <n v="25.41"/>
    <m/>
    <s v="Industrials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x v="6"/>
    <x v="1"/>
    <x v="30"/>
    <x v="30"/>
    <n v="38.53"/>
    <s v="CITIC Private Equity Funds Management"/>
    <d v="2014-08-14T00:00:00"/>
    <s v="Private Placement"/>
    <s v="213.70 CNY"/>
    <x v="24"/>
    <n v="25.92"/>
    <m/>
    <s v="Industrials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x v="6"/>
    <x v="1"/>
    <x v="30"/>
    <x v="30"/>
    <n v="38.53"/>
    <s v="CITIC Private Equity Funds Management"/>
    <d v="2014-10-30T00:00:00"/>
    <s v="Private Placement"/>
    <s v="251.80 CNY"/>
    <x v="37"/>
    <n v="32.96"/>
    <m/>
    <s v="Industrials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x v="6"/>
    <x v="1"/>
    <x v="30"/>
    <x v="30"/>
    <n v="38.53"/>
    <s v="CITIC Private Equity Funds Management"/>
    <d v="2014-11-10T00:00:00"/>
    <s v="Private Placement"/>
    <m/>
    <x v="1"/>
    <m/>
    <m/>
    <s v="Industrials"/>
    <s v="Transportation"/>
    <s v="Transportation"/>
    <m/>
    <s v="China"/>
    <s v="Greater China"/>
    <s v="Yes"/>
    <m/>
    <m/>
    <m/>
    <m/>
  </r>
  <r>
    <x v="41"/>
    <n v="146554"/>
    <s v="Bosideng International Holdings Limited"/>
    <s v="www.bosideng.com"/>
    <d v="2009-09-21T00:00:00"/>
    <x v="6"/>
    <x v="4"/>
    <x v="31"/>
    <x v="31"/>
    <n v="21.25"/>
    <s v="IDG Capital"/>
    <d v="2013-02-04T00:00:00"/>
    <s v="Unspecified Exit"/>
    <s v="260.00 HKD"/>
    <x v="38"/>
    <n v="25.05"/>
    <m/>
    <s v="Consumer &amp; Retail"/>
    <s v="Retail"/>
    <s v="Clothing Stores"/>
    <m/>
    <s v="China"/>
    <s v="Greater China"/>
    <s v="Yes"/>
    <m/>
    <m/>
    <s v="Quan Zhou"/>
    <m/>
  </r>
  <r>
    <x v="42"/>
    <n v="146554"/>
    <s v="Bosideng International Holdings Limited"/>
    <s v="www.bosideng.com"/>
    <d v="2006-07-30T00:00:00"/>
    <x v="2"/>
    <x v="1"/>
    <x v="32"/>
    <x v="32"/>
    <n v="54.78"/>
    <s v="HPEF Capital Partners"/>
    <d v="2007-10-05T00:00:00"/>
    <s v="IPO"/>
    <s v="6527.00 HKD"/>
    <x v="39"/>
    <n v="590.86"/>
    <m/>
    <s v="Consumer &amp; Retail"/>
    <s v="Retail"/>
    <s v="Clothing Stores"/>
    <m/>
    <s v="China"/>
    <s v="Greater China"/>
    <s v="Yes"/>
    <m/>
    <m/>
    <s v="William Shen"/>
    <m/>
  </r>
  <r>
    <x v="42"/>
    <n v="146554"/>
    <s v="Bosideng International Holdings Limited"/>
    <s v="www.bosideng.com"/>
    <d v="2006-07-30T00:00:00"/>
    <x v="2"/>
    <x v="1"/>
    <x v="32"/>
    <x v="32"/>
    <n v="54.78"/>
    <s v="HPEF Capital Partners"/>
    <d v="2009-09-21T00:00:00"/>
    <s v="Sale to GP"/>
    <s v="240.00 HKD"/>
    <x v="40"/>
    <n v="21.25"/>
    <s v="IDG Capital"/>
    <s v="Consumer &amp; Retail"/>
    <s v="Retail"/>
    <s v="Clothing Stores"/>
    <m/>
    <s v="China"/>
    <s v="Greater China"/>
    <s v="Yes"/>
    <m/>
    <m/>
    <s v="William Shen"/>
    <m/>
  </r>
  <r>
    <x v="43"/>
    <n v="104254"/>
    <s v="Boston Plastics (Shanghai) Pte. Ltd."/>
    <s v="www.boston-plastics.com"/>
    <d v="2012-12-19T00:00:00"/>
    <x v="4"/>
    <x v="2"/>
    <x v="1"/>
    <x v="1"/>
    <m/>
    <s v="Baird Capital Partners Asia"/>
    <d v="2016-01-22T00:00:00"/>
    <s v="Trade Sale"/>
    <m/>
    <x v="1"/>
    <m/>
    <s v="US Farathane Corporation"/>
    <s v="Industrials"/>
    <s v="Manufacturing"/>
    <s v="Plastic and Rubber Manufacturing"/>
    <m/>
    <s v="China"/>
    <s v="Greater China"/>
    <s v="No"/>
    <m/>
    <m/>
    <s v="Huaming Gu"/>
    <m/>
  </r>
  <r>
    <x v="44"/>
    <n v="157445"/>
    <s v="Bros Eastern"/>
    <s v="www.bros.com.hk"/>
    <d v="2010-09-18T00:00:00"/>
    <x v="3"/>
    <x v="1"/>
    <x v="33"/>
    <x v="33"/>
    <n v="48.34"/>
    <s v="CITIC Private Equity Funds Management, Goldstone Investment"/>
    <d v="2012-06-12T00:00:00"/>
    <s v="IPO"/>
    <s v="2040.00 CNY"/>
    <x v="41"/>
    <n v="256.10000000000002"/>
    <m/>
    <s v="Industrials"/>
    <s v="Manufacturing"/>
    <s v="Chemicals, Textiles"/>
    <m/>
    <s v="China"/>
    <s v="Greater China"/>
    <s v="Yes"/>
    <m/>
    <m/>
    <m/>
    <m/>
  </r>
  <r>
    <x v="45"/>
    <n v="133915"/>
    <s v="C&amp;O Pharmaceutical Technology"/>
    <s v="www.changao.com"/>
    <d v="2007-04-01T00:00:00"/>
    <x v="0"/>
    <x v="4"/>
    <x v="34"/>
    <x v="34"/>
    <n v="7.47"/>
    <s v="CMIA Capital Partners"/>
    <d v="2011-08-01T00:00:00"/>
    <s v="Trade Sale"/>
    <s v="219.00 SGD"/>
    <x v="42"/>
    <n v="126.93"/>
    <s v="Shionogi Pharmaceutical, Sumitomo Corporation"/>
    <s v="Healthcare"/>
    <s v="Pharmaceuticals"/>
    <s v="Pharmaceutical Development, Pharmaceutical Manufacturing"/>
    <m/>
    <s v="Hong Kong"/>
    <s v="Greater China"/>
    <s v="No"/>
    <m/>
    <m/>
    <m/>
    <m/>
  </r>
  <r>
    <x v="46"/>
    <n v="174434"/>
    <s v="Camel Group"/>
    <s v="www.chinacamel.com"/>
    <d v="2009-11-01T00:00:00"/>
    <x v="6"/>
    <x v="1"/>
    <x v="35"/>
    <x v="35"/>
    <n v="0.99"/>
    <s v="Green Pine Capital Partners"/>
    <d v="2011-06-02T00:00:00"/>
    <s v="IPO"/>
    <s v="1543.00 CNY"/>
    <x v="43"/>
    <n v="164.69"/>
    <m/>
    <s v="Clean Technology"/>
    <s v="Clean Technology"/>
    <s v="Batteries"/>
    <m/>
    <s v="China"/>
    <s v="Greater China"/>
    <s v="No"/>
    <m/>
    <m/>
    <m/>
    <m/>
  </r>
  <r>
    <x v="47"/>
    <n v="53868"/>
    <s v="Camelot Information Systems"/>
    <s v="www.camelotchina.com"/>
    <d v="2006-05-01T00:00:00"/>
    <x v="2"/>
    <x v="1"/>
    <x v="36"/>
    <x v="36"/>
    <n v="16.48"/>
    <s v="Citi Venture Capital International"/>
    <d v="2010-07-20T00:00:00"/>
    <s v="IPO"/>
    <s v="147.00 USD"/>
    <x v="44"/>
    <n v="116.85"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</r>
  <r>
    <x v="47"/>
    <n v="53868"/>
    <s v="Camelot Information Systems"/>
    <s v="www.camelotchina.com"/>
    <d v="2006-05-01T00:00:00"/>
    <x v="2"/>
    <x v="1"/>
    <x v="36"/>
    <x v="36"/>
    <n v="16.48"/>
    <s v="Citi Venture Capital International"/>
    <d v="2010-11-25T00:00:00"/>
    <s v="Private Placement"/>
    <m/>
    <x v="1"/>
    <m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</r>
  <r>
    <x v="47"/>
    <n v="53868"/>
    <s v="Camelot Information Systems"/>
    <s v="www.camelotchina.com"/>
    <d v="2006-05-01T00:00:00"/>
    <x v="2"/>
    <x v="1"/>
    <x v="36"/>
    <x v="36"/>
    <n v="16.48"/>
    <s v="Citi Venture Capital International"/>
    <d v="2011-01-05T00:00:00"/>
    <s v="Private Placement"/>
    <m/>
    <x v="1"/>
    <m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No"/>
    <m/>
    <m/>
    <m/>
    <m/>
  </r>
  <r>
    <x v="48"/>
    <n v="63849"/>
    <s v="Casda Biomaterials"/>
    <s v="www.casdabm.com"/>
    <d v="2007-06-01T00:00:00"/>
    <x v="0"/>
    <x v="2"/>
    <x v="1"/>
    <x v="1"/>
    <m/>
    <s v="Bain Capital"/>
    <d v="2011-11-21T00:00:00"/>
    <s v="Trade Sale"/>
    <m/>
    <x v="1"/>
    <m/>
    <s v="Arkema"/>
    <s v="Materials"/>
    <s v="Chemicals"/>
    <s v="Chemicals, Manufacturing"/>
    <m/>
    <s v="China"/>
    <s v="Greater China"/>
    <s v="No"/>
    <m/>
    <m/>
    <m/>
    <m/>
  </r>
  <r>
    <x v="49"/>
    <n v="155416"/>
    <s v="Centron Telecom International Holding Ltd"/>
    <s v="www.centron.com.cn"/>
    <d v="2006-04-06T00:00:00"/>
    <x v="2"/>
    <x v="1"/>
    <x v="37"/>
    <x v="37"/>
    <n v="9.06"/>
    <s v="Cathay Capital Group"/>
    <d v="2007-07-05T00:00:00"/>
    <s v="IPO"/>
    <s v="576.00 HKD"/>
    <x v="45"/>
    <n v="54.49"/>
    <m/>
    <s v="Telecoms &amp; Media"/>
    <s v="Telecoms"/>
    <s v="Wireless Telecoms Services &amp; Equipment"/>
    <m/>
    <s v="China"/>
    <s v="Greater China"/>
    <s v="Yes"/>
    <m/>
    <m/>
    <m/>
    <m/>
  </r>
  <r>
    <x v="50"/>
    <n v="166629"/>
    <s v="Changhsa Weizhong Chemical Machinery"/>
    <s v="www.changshawz.com"/>
    <d v="2007-10-01T00:00:00"/>
    <x v="0"/>
    <x v="1"/>
    <x v="1"/>
    <x v="1"/>
    <m/>
    <s v="Tiantu Capital"/>
    <d v="2011-10-01T00:00:00"/>
    <s v="Unspecified Exit"/>
    <m/>
    <x v="1"/>
    <m/>
    <m/>
    <s v="Industrials"/>
    <s v="Manufacturing"/>
    <s v="Industrial, Manufacturing"/>
    <m/>
    <s v="China"/>
    <s v="Greater China"/>
    <s v="No"/>
    <m/>
    <m/>
    <m/>
    <m/>
  </r>
  <r>
    <x v="51"/>
    <n v="163706"/>
    <s v="Changsha Kaiyuan Instruments Co., Ltd"/>
    <s v="www.chs5e.com"/>
    <d v="2010-11-17T00:00:00"/>
    <x v="3"/>
    <x v="1"/>
    <x v="38"/>
    <x v="38"/>
    <n v="6.58"/>
    <s v="Costone Venture Capital, Fortune Venture Capital, Raystone Capital"/>
    <d v="2012-07-26T00:00:00"/>
    <s v="IPO"/>
    <s v="405.00 CNY"/>
    <x v="46"/>
    <n v="52.31"/>
    <m/>
    <s v="Industrials"/>
    <s v="Manufacturing"/>
    <s v="Coal &amp; Lignite Mining, Manufacturing"/>
    <m/>
    <s v="China"/>
    <s v="Greater China"/>
    <s v="Yes"/>
    <m/>
    <m/>
    <m/>
    <m/>
  </r>
  <r>
    <x v="52"/>
    <n v="162821"/>
    <s v="Changtian Plastic &amp; Chemical Limited"/>
    <s v="www.changtian.com.sg"/>
    <d v="2007-03-09T00:00:00"/>
    <x v="0"/>
    <x v="2"/>
    <x v="39"/>
    <x v="39"/>
    <n v="12.32"/>
    <s v="Centurion Investment Management"/>
    <d v="2007-10-30T00:00:00"/>
    <s v="IPO"/>
    <s v="101.00 SGD"/>
    <x v="47"/>
    <n v="47.87"/>
    <m/>
    <s v="Materials"/>
    <s v="Chemicals"/>
    <s v="Adhesives &amp; Sealants, Plastic and Rubber Manufacturing"/>
    <m/>
    <s v="China"/>
    <s v="Greater China"/>
    <s v="Yes"/>
    <m/>
    <m/>
    <m/>
    <m/>
  </r>
  <r>
    <x v="53"/>
    <n v="178374"/>
    <s v="Changzhou Xingang Thermal Power"/>
    <m/>
    <d v="2011-12-01T00:00:00"/>
    <x v="9"/>
    <x v="1"/>
    <x v="40"/>
    <x v="40"/>
    <n v="0.88"/>
    <s v="Haitong Innovation Capital Management"/>
    <d v="2013-01-08T00:00:00"/>
    <s v="Trade Sale"/>
    <m/>
    <x v="1"/>
    <m/>
    <s v="Zhejiang Fuchunjiang Hydropower Equipment"/>
    <s v="Clean Technology"/>
    <s v="Clean Technology"/>
    <s v="Efficiency Infrastructure, Power Generation"/>
    <m/>
    <s v="China"/>
    <s v="Greater China"/>
    <s v="No"/>
    <m/>
    <m/>
    <m/>
    <m/>
  </r>
  <r>
    <x v="54"/>
    <n v="51178"/>
    <s v="Charm Communications Incorporation"/>
    <s v="www.charmgroup.cn"/>
    <d v="2008-08-01T00:00:00"/>
    <x v="1"/>
    <x v="1"/>
    <x v="36"/>
    <x v="36"/>
    <n v="12.7"/>
    <s v="AIF Capital"/>
    <d v="2010-05-05T00:00:00"/>
    <s v="IPO"/>
    <s v="74.20 USD"/>
    <x v="48"/>
    <n v="56.26"/>
    <m/>
    <s v="Telecoms &amp; Media"/>
    <s v="Advertising"/>
    <s v="Advertising, Television Broadcasting and Programming"/>
    <m/>
    <s v="China"/>
    <s v="Greater China"/>
    <s v="Yes"/>
    <m/>
    <m/>
    <s v="Peter Amour"/>
    <m/>
  </r>
  <r>
    <x v="55"/>
    <n v="63371"/>
    <s v="Chemspec International Limited"/>
    <s v="www.chemspec.com.cn"/>
    <d v="2007-07-18T00:00:00"/>
    <x v="0"/>
    <x v="1"/>
    <x v="41"/>
    <x v="41"/>
    <n v="2.96"/>
    <s v="SEAVI Advent"/>
    <d v="2009-06-24T00:00:00"/>
    <s v="IPO"/>
    <s v="72.78 USD"/>
    <x v="49"/>
    <n v="51.94"/>
    <m/>
    <s v="Industrials"/>
    <s v="Manufacturing"/>
    <s v="Engineering, Manufacturing"/>
    <m/>
    <s v="China"/>
    <s v="Greater China"/>
    <s v="No"/>
    <m/>
    <m/>
    <m/>
    <m/>
  </r>
  <r>
    <x v="56"/>
    <n v="199526"/>
    <s v="Chengda Biotechnology"/>
    <s v="www.cdbio.cn"/>
    <d v="2014-05-15T00:00:00"/>
    <x v="5"/>
    <x v="4"/>
    <x v="42"/>
    <x v="12"/>
    <n v="3.42"/>
    <s v="New Alliance Capital"/>
    <d v="2014-12-01T00:00:00"/>
    <s v="IPO"/>
    <m/>
    <x v="1"/>
    <m/>
    <m/>
    <s v="Healthcare"/>
    <s v="Biotechnology"/>
    <s v="Biotechnology"/>
    <m/>
    <s v="China"/>
    <s v="Greater China"/>
    <s v="No"/>
    <m/>
    <m/>
    <m/>
    <m/>
  </r>
  <r>
    <x v="57"/>
    <n v="156168"/>
    <s v="Chengdu Kanghong Pharmaceutical Group Co., Ltd."/>
    <s v="www.cnkh.com"/>
    <d v="2011-06-08T00:00:00"/>
    <x v="9"/>
    <x v="1"/>
    <x v="43"/>
    <x v="42"/>
    <n v="34.81"/>
    <s v="CDH Investments"/>
    <d v="2015-06-26T00:00:00"/>
    <s v="IPO"/>
    <s v="621.00 CNY"/>
    <x v="50"/>
    <n v="90.5"/>
    <m/>
    <s v="Healthcare"/>
    <s v="Pharmaceuticals"/>
    <s v="Pharmaceuticals"/>
    <m/>
    <s v="China"/>
    <s v="Greater China"/>
    <s v="Yes"/>
    <m/>
    <m/>
    <m/>
    <m/>
  </r>
  <r>
    <x v="58"/>
    <n v="31579"/>
    <s v="Chery Automobile Co., Ltd."/>
    <s v="www.cheryglobal.com"/>
    <d v="2009-06-01T00:00:00"/>
    <x v="6"/>
    <x v="1"/>
    <x v="44"/>
    <x v="43"/>
    <n v="302.44"/>
    <s v="Bohai Industrial Investment Fund Management, CDH Investments, China Huarong Asset Management, China Science &amp; Merchants Capital Management, Huarong Rongde Asset Management"/>
    <d v="2011-12-01T00:00:00"/>
    <s v="Unspecified Exit"/>
    <s v="465.00 CNY"/>
    <x v="51"/>
    <n v="54.58"/>
    <m/>
    <s v="Industrials"/>
    <s v="Transportation"/>
    <s v="Automobile and Parts Manufacturing"/>
    <m/>
    <s v="China"/>
    <s v="Greater China"/>
    <s v="Yes"/>
    <m/>
    <m/>
    <m/>
    <m/>
  </r>
  <r>
    <x v="59"/>
    <n v="180192"/>
    <s v="China Aoyuan Property Group Limited"/>
    <s v="www.aoyuan.com.cn"/>
    <d v="2006-05-01T00:00:00"/>
    <x v="2"/>
    <x v="1"/>
    <x v="1"/>
    <x v="1"/>
    <m/>
    <s v="Cathay Capital Group"/>
    <d v="2007-10-01T00:00:00"/>
    <s v="IPO"/>
    <m/>
    <x v="1"/>
    <m/>
    <m/>
    <s v="Real Estate"/>
    <s v="Property"/>
    <s v="Property"/>
    <m/>
    <s v="China"/>
    <s v="Greater China"/>
    <s v="No"/>
    <m/>
    <m/>
    <m/>
    <m/>
  </r>
  <r>
    <x v="60"/>
    <n v="93099"/>
    <s v="China Auto Rental Holdings"/>
    <s v="www.zuche.com"/>
    <d v="2012-07-09T00:00:00"/>
    <x v="4"/>
    <x v="1"/>
    <x v="21"/>
    <x v="21"/>
    <n v="163.16"/>
    <s v="Warburg Pincus"/>
    <d v="2015-05-27T00:00:00"/>
    <s v="Private Placement"/>
    <s v="341.00 USD"/>
    <x v="52"/>
    <n v="312.39"/>
    <m/>
    <s v="Industrials"/>
    <s v="Transportation"/>
    <s v="Car Hire Services"/>
    <m/>
    <s v="China"/>
    <s v="Greater China"/>
    <s v="Yes"/>
    <m/>
    <m/>
    <s v="David Li, Lilian Zhu"/>
    <m/>
  </r>
  <r>
    <x v="61"/>
    <n v="93099"/>
    <s v="China Auto Rental Holdings"/>
    <s v="www.zuche.com"/>
    <d v="2010-09-15T00:00:00"/>
    <x v="3"/>
    <x v="2"/>
    <x v="45"/>
    <x v="44"/>
    <n v="138.11000000000001"/>
    <s v="Legend Capital"/>
    <d v="2013-04-16T00:00:00"/>
    <s v="Trade Sale"/>
    <m/>
    <x v="1"/>
    <m/>
    <s v="Hertz"/>
    <s v="Industrials"/>
    <s v="Transportation"/>
    <s v="Car Hire Services"/>
    <m/>
    <s v="China"/>
    <s v="Greater China"/>
    <s v="Yes"/>
    <m/>
    <m/>
    <s v="Linan Zhu"/>
    <m/>
  </r>
  <r>
    <x v="61"/>
    <n v="93099"/>
    <s v="China Auto Rental Holdings"/>
    <s v="www.zuche.com"/>
    <d v="2010-09-15T00:00:00"/>
    <x v="3"/>
    <x v="2"/>
    <x v="45"/>
    <x v="44"/>
    <n v="138.11000000000001"/>
    <s v="Legend Capital"/>
    <d v="2014-09-12T00:00:00"/>
    <s v="IPO"/>
    <s v="468.00 USD"/>
    <x v="53"/>
    <n v="362.14"/>
    <m/>
    <s v="Industrials"/>
    <s v="Transportation"/>
    <s v="Car Hire Services"/>
    <m/>
    <s v="China"/>
    <s v="Greater China"/>
    <s v="Yes"/>
    <m/>
    <m/>
    <s v="Linan Zhu"/>
    <m/>
  </r>
  <r>
    <x v="61"/>
    <n v="93099"/>
    <s v="China Auto Rental Holdings"/>
    <s v="www.zuche.com"/>
    <d v="2010-09-15T00:00:00"/>
    <x v="3"/>
    <x v="2"/>
    <x v="45"/>
    <x v="44"/>
    <n v="138.11000000000001"/>
    <s v="Legend Capital"/>
    <d v="2015-10-14T00:00:00"/>
    <s v="Trade Sale"/>
    <s v="1687.50 HKD"/>
    <x v="54"/>
    <n v="191.71"/>
    <s v="Ucar"/>
    <s v="Industrials"/>
    <s v="Transportation"/>
    <s v="Car Hire Services"/>
    <m/>
    <s v="China"/>
    <s v="Greater China"/>
    <s v="Yes"/>
    <m/>
    <m/>
    <s v="Linan Zhu"/>
    <m/>
  </r>
  <r>
    <x v="62"/>
    <n v="63636"/>
    <s v="China Biologic Products, Inc."/>
    <s v="www.chinabiologic.com"/>
    <d v="2010-08-31T00:00:00"/>
    <x v="3"/>
    <x v="4"/>
    <x v="46"/>
    <x v="45"/>
    <n v="7.8"/>
    <s v="Warburg Pincus"/>
    <d v="2015-06-12T00:00:00"/>
    <s v="Private Placement"/>
    <s v="241.50 USD"/>
    <x v="55"/>
    <n v="214.23"/>
    <m/>
    <s v="Healthcare"/>
    <s v="Pharmaceuticals"/>
    <s v="BioPharmaceuticals, Pharmaceutical Development"/>
    <m/>
    <s v="China"/>
    <s v="Greater China"/>
    <s v="Yes"/>
    <m/>
    <m/>
    <m/>
    <m/>
  </r>
  <r>
    <x v="62"/>
    <n v="63636"/>
    <s v="China Biologic Products, Inc."/>
    <s v="www.chinabiologic.com"/>
    <d v="2010-08-31T00:00:00"/>
    <x v="3"/>
    <x v="4"/>
    <x v="46"/>
    <x v="45"/>
    <n v="7.8"/>
    <s v="Warburg Pincus"/>
    <d v="2016-03-01T00:00:00"/>
    <s v="Private Placement"/>
    <s v="426.00 USD"/>
    <x v="56"/>
    <n v="392.3"/>
    <m/>
    <s v="Healthcare"/>
    <s v="Pharmaceuticals"/>
    <s v="BioPharmaceuticals, Pharmaceutical Development"/>
    <m/>
    <s v="China"/>
    <s v="Greater China"/>
    <s v="Yes"/>
    <m/>
    <m/>
    <m/>
    <m/>
  </r>
  <r>
    <x v="62"/>
    <n v="63636"/>
    <s v="China Biologic Products, Inc."/>
    <s v="www.chinabiologic.com"/>
    <d v="2010-08-31T00:00:00"/>
    <x v="3"/>
    <x v="4"/>
    <x v="46"/>
    <x v="45"/>
    <n v="7.8"/>
    <s v="Warburg Pincus"/>
    <d v="2016-06-02T00:00:00"/>
    <s v="Private Placement"/>
    <s v="308.00 USD"/>
    <x v="57"/>
    <n v="275.38"/>
    <m/>
    <s v="Healthcare"/>
    <s v="Pharmaceuticals"/>
    <s v="BioPharmaceuticals, Pharmaceutical Development"/>
    <m/>
    <s v="China"/>
    <s v="Greater China"/>
    <s v="Yes"/>
    <m/>
    <m/>
    <m/>
    <m/>
  </r>
  <r>
    <x v="63"/>
    <n v="63636"/>
    <s v="China Biologic Products, Inc."/>
    <s v="www.chinabiologic.com"/>
    <d v="2009-08-10T00:00:00"/>
    <x v="6"/>
    <x v="1"/>
    <x v="47"/>
    <x v="46"/>
    <n v="5.61"/>
    <s v="IDG Capital"/>
    <d v="2009-12-02T00:00:00"/>
    <s v="IPO"/>
    <s v="128.50 USD"/>
    <x v="58"/>
    <n v="85.75"/>
    <m/>
    <s v="Healthcare"/>
    <s v="Pharmaceuticals"/>
    <s v="BioPharmaceuticals, Pharmaceutical Development"/>
    <m/>
    <s v="China"/>
    <s v="Greater China"/>
    <s v="Yes"/>
    <m/>
    <m/>
    <m/>
    <m/>
  </r>
  <r>
    <x v="63"/>
    <n v="63636"/>
    <s v="China Biologic Products, Inc."/>
    <s v="www.chinabiologic.com"/>
    <d v="2009-08-10T00:00:00"/>
    <x v="6"/>
    <x v="1"/>
    <x v="47"/>
    <x v="46"/>
    <n v="5.61"/>
    <s v="IDG Capital"/>
    <d v="2012-06-04T00:00:00"/>
    <s v="Private Placement"/>
    <m/>
    <x v="1"/>
    <m/>
    <m/>
    <s v="Healthcare"/>
    <s v="Pharmaceuticals"/>
    <s v="BioPharmaceuticals, Pharmaceutical Development"/>
    <m/>
    <s v="China"/>
    <s v="Greater China"/>
    <s v="No"/>
    <m/>
    <m/>
    <m/>
    <m/>
  </r>
  <r>
    <x v="64"/>
    <n v="128009"/>
    <s v="China Cinda Asset Management Co."/>
    <s v="www.cindamc.com"/>
    <d v="2012-03-16T00:00:00"/>
    <x v="4"/>
    <x v="1"/>
    <x v="1"/>
    <x v="1"/>
    <m/>
    <s v="CITIC Capital, Standard Chartered Bank, UBS"/>
    <d v="2013-12-05T00:00:00"/>
    <s v="IPO"/>
    <m/>
    <x v="1"/>
    <m/>
    <m/>
    <s v="Business Services"/>
    <s v="Financial Services"/>
    <s v="Credit Collections and Services, Finance and Insurance Sector"/>
    <m/>
    <s v="China"/>
    <s v="Greater China"/>
    <s v="Yes"/>
    <m/>
    <m/>
    <m/>
    <m/>
  </r>
  <r>
    <x v="64"/>
    <n v="128009"/>
    <s v="China Cinda Asset Management Co."/>
    <s v="www.cindamc.com"/>
    <d v="2012-03-16T00:00:00"/>
    <x v="4"/>
    <x v="1"/>
    <x v="1"/>
    <x v="1"/>
    <m/>
    <s v="CITIC Capital, Standard Chartered Bank, UBS"/>
    <d v="2015-03-09T00:00:00"/>
    <s v="Private Placement"/>
    <s v="382.00 HKD"/>
    <x v="59"/>
    <n v="46.28"/>
    <m/>
    <s v="Business Services"/>
    <s v="Financial Services"/>
    <s v="Credit Collections and Services, Finance and Insurance Sector"/>
    <m/>
    <s v="China"/>
    <s v="Greater China"/>
    <s v="Yes"/>
    <m/>
    <m/>
    <m/>
    <m/>
  </r>
  <r>
    <x v="64"/>
    <n v="128009"/>
    <s v="China Cinda Asset Management Co."/>
    <s v="www.cindamc.com"/>
    <d v="2012-03-16T00:00:00"/>
    <x v="4"/>
    <x v="1"/>
    <x v="1"/>
    <x v="1"/>
    <m/>
    <s v="CITIC Capital, Standard Chartered Bank, UBS"/>
    <d v="2015-04-10T00:00:00"/>
    <s v="Private Placement"/>
    <s v="1090.00 HKD"/>
    <x v="60"/>
    <n v="131"/>
    <m/>
    <s v="Business Services"/>
    <s v="Financial Services"/>
    <s v="Credit Collections and Services, Finance and Insurance Sector"/>
    <m/>
    <s v="China"/>
    <s v="Greater China"/>
    <s v="No"/>
    <m/>
    <m/>
    <m/>
    <m/>
  </r>
  <r>
    <x v="65"/>
    <n v="85741"/>
    <s v="China Cord Blood Corp"/>
    <s v="www.chinacordbloodcorp.com"/>
    <d v="2007-06-01T00:00:00"/>
    <x v="0"/>
    <x v="1"/>
    <x v="1"/>
    <x v="1"/>
    <m/>
    <s v="Essex Woodlands"/>
    <d v="2009-11-30T00:00:00"/>
    <s v="IPO"/>
    <m/>
    <x v="1"/>
    <m/>
    <m/>
    <s v="Healthcare"/>
    <s v="Life Sciences"/>
    <s v="Biomedical, Life Sciences"/>
    <m/>
    <s v="Hong Kong"/>
    <s v="Greater China"/>
    <s v="Yes"/>
    <m/>
    <m/>
    <m/>
    <m/>
  </r>
  <r>
    <x v="65"/>
    <n v="85741"/>
    <s v="China Cord Blood Corp"/>
    <s v="www.chinacordbloodcorp.com"/>
    <d v="2007-06-01T00:00:00"/>
    <x v="0"/>
    <x v="1"/>
    <x v="1"/>
    <x v="1"/>
    <m/>
    <s v="Essex Woodlands"/>
    <d v="2014-04-01T00:00:00"/>
    <s v="Unspecified Exit"/>
    <m/>
    <x v="1"/>
    <m/>
    <m/>
    <s v="Healthcare"/>
    <s v="Life Sciences"/>
    <s v="Biomedical, Life Sciences"/>
    <m/>
    <s v="Hong Kong"/>
    <s v="Greater China"/>
    <s v="No"/>
    <m/>
    <m/>
    <m/>
    <m/>
  </r>
  <r>
    <x v="66"/>
    <n v="167336"/>
    <s v="China Create Financial Holdings"/>
    <s v="www.cf88.com.cn"/>
    <d v="2010-07-08T00:00:00"/>
    <x v="3"/>
    <x v="1"/>
    <x v="48"/>
    <x v="47"/>
    <n v="2.34"/>
    <s v="Eastern Link Capital"/>
    <d v="2011-09-08T00:00:00"/>
    <s v="Unspecified Exit"/>
    <s v="28.54 CNY"/>
    <x v="61"/>
    <n v="3.26"/>
    <m/>
    <s v="Business Services"/>
    <s v="Financial Services"/>
    <s v="Financial Services"/>
    <m/>
    <s v="China"/>
    <s v="Greater China"/>
    <s v="No"/>
    <n v="1.43"/>
    <n v="41.43"/>
    <m/>
    <m/>
  </r>
  <r>
    <x v="67"/>
    <n v="32077"/>
    <s v="China Dongxiang"/>
    <s v="www.dxsport.com"/>
    <d v="2006-05-01T00:00:00"/>
    <x v="2"/>
    <x v="2"/>
    <x v="49"/>
    <x v="48"/>
    <n v="31.44"/>
    <s v="Morgan Stanley Private Equity Asia"/>
    <d v="2007-10-09T00:00:00"/>
    <s v="IPO"/>
    <s v="5475.00 HKD"/>
    <x v="62"/>
    <n v="495.63"/>
    <m/>
    <s v="Consumer &amp; Retail"/>
    <s v="Retail"/>
    <s v="Clothing Stores, Consumer Products, Distribution"/>
    <m/>
    <s v="China"/>
    <s v="Greater China"/>
    <s v="Yes"/>
    <m/>
    <m/>
    <s v="Yu Gao"/>
    <m/>
  </r>
  <r>
    <x v="67"/>
    <n v="32077"/>
    <s v="China Dongxiang"/>
    <s v="www.dxsport.com"/>
    <d v="2006-05-01T00:00:00"/>
    <x v="2"/>
    <x v="2"/>
    <x v="49"/>
    <x v="48"/>
    <n v="31.44"/>
    <s v="Morgan Stanley Private Equity Asia"/>
    <d v="2008-05-06T00:00:00"/>
    <s v="Private Placement"/>
    <m/>
    <x v="1"/>
    <m/>
    <m/>
    <s v="Consumer &amp; Retail"/>
    <s v="Retail"/>
    <s v="Clothing Stores, Consumer Products, Distribution"/>
    <m/>
    <s v="China"/>
    <s v="Greater China"/>
    <s v="Yes"/>
    <m/>
    <m/>
    <s v="Yu Gao"/>
    <m/>
  </r>
  <r>
    <x v="67"/>
    <n v="32077"/>
    <s v="China Dongxiang"/>
    <s v="www.dxsport.com"/>
    <d v="2006-05-01T00:00:00"/>
    <x v="2"/>
    <x v="2"/>
    <x v="49"/>
    <x v="48"/>
    <n v="31.44"/>
    <s v="Morgan Stanley Private Equity Asia"/>
    <d v="2009-04-02T00:00:00"/>
    <s v="Private Placement"/>
    <s v="568.00 HKD"/>
    <x v="63"/>
    <n v="55.07"/>
    <m/>
    <s v="Consumer &amp; Retail"/>
    <s v="Retail"/>
    <s v="Clothing Stores, Consumer Products, Distribution"/>
    <m/>
    <s v="China"/>
    <s v="Greater China"/>
    <s v="No"/>
    <m/>
    <m/>
    <s v="Yu Gao"/>
    <m/>
  </r>
  <r>
    <x v="68"/>
    <n v="180204"/>
    <s v="China Fiber Optic Network System Group"/>
    <s v="www.chinafiberoptic.com"/>
    <d v="2007-06-01T00:00:00"/>
    <x v="0"/>
    <x v="1"/>
    <x v="1"/>
    <x v="1"/>
    <m/>
    <s v="Cathay Capital Group"/>
    <d v="2011-07-01T00:00:00"/>
    <s v="IPO"/>
    <m/>
    <x v="1"/>
    <m/>
    <m/>
    <s v="Telecoms &amp; Media"/>
    <s v="Telecoms"/>
    <s v="Fiber Optics, Telecoms Equipment"/>
    <m/>
    <s v="Hong Kong"/>
    <s v="Greater China"/>
    <s v="No"/>
    <m/>
    <m/>
    <m/>
    <m/>
  </r>
  <r>
    <x v="69"/>
    <n v="158365"/>
    <s v="China First Chemical Holdings Limited"/>
    <s v="www.cfc2121.com"/>
    <d v="2010-02-01T00:00:00"/>
    <x v="3"/>
    <x v="1"/>
    <x v="50"/>
    <x v="49"/>
    <n v="28.36"/>
    <s v="China Renaissance Capital Investment"/>
    <d v="2011-12-09T00:00:00"/>
    <s v="IPO"/>
    <s v="540.00 HKD"/>
    <x v="64"/>
    <n v="51.85"/>
    <m/>
    <s v="Materials"/>
    <s v="Chemicals"/>
    <s v="Chemicals"/>
    <m/>
    <s v="China"/>
    <s v="Greater China"/>
    <s v="Yes"/>
    <m/>
    <m/>
    <m/>
    <m/>
  </r>
  <r>
    <x v="70"/>
    <n v="45468"/>
    <s v="China Fishery Group"/>
    <s v="www.chinafisherygroup.com"/>
    <d v="2010-06-29T00:00:00"/>
    <x v="3"/>
    <x v="4"/>
    <x v="51"/>
    <x v="50"/>
    <n v="151.83000000000001"/>
    <s v="Carlyle Group"/>
    <d v="2015-06-01T00:00:00"/>
    <s v="Private Placement"/>
    <m/>
    <x v="1"/>
    <m/>
    <m/>
    <s v="Food &amp; Agriculture"/>
    <s v="Food"/>
    <s v="Fishing &amp; Seafood"/>
    <m/>
    <s v="Hong Kong"/>
    <s v="Greater China"/>
    <s v="Yes"/>
    <m/>
    <m/>
    <s v="Patrick Siewert"/>
    <m/>
  </r>
  <r>
    <x v="70"/>
    <n v="45468"/>
    <s v="China Fishery Group"/>
    <s v="www.chinafisherygroup.com"/>
    <d v="2010-06-29T00:00:00"/>
    <x v="3"/>
    <x v="4"/>
    <x v="51"/>
    <x v="50"/>
    <n v="151.83000000000001"/>
    <s v="Carlyle Group"/>
    <d v="2016-06-01T00:00:00"/>
    <s v="Unspecified Exit"/>
    <m/>
    <x v="1"/>
    <m/>
    <m/>
    <s v="Food &amp; Agriculture"/>
    <s v="Food"/>
    <s v="Fishing &amp; Seafood"/>
    <m/>
    <s v="Hong Kong"/>
    <s v="Greater China"/>
    <s v="No"/>
    <m/>
    <m/>
    <s v="Patrick Siewert"/>
    <m/>
  </r>
  <r>
    <x v="71"/>
    <n v="63091"/>
    <s v="China Flooring Holding Co., Ltd."/>
    <m/>
    <d v="2008-06-10T00:00:00"/>
    <x v="1"/>
    <x v="1"/>
    <x v="52"/>
    <x v="51"/>
    <n v="63.5"/>
    <s v="IFC Asset Management Company, Morgan Stanley Private Equity Asia"/>
    <d v="2011-05-25T00:00:00"/>
    <s v="IPO"/>
    <s v="1100.35 HKD"/>
    <x v="65"/>
    <n v="98.71"/>
    <m/>
    <s v="Industrials"/>
    <s v="Manufacturing"/>
    <s v="Furniture Manufacturing, Timber"/>
    <m/>
    <s v="China"/>
    <s v="Greater China"/>
    <s v="Yes"/>
    <m/>
    <m/>
    <s v="Homer Sun"/>
    <m/>
  </r>
  <r>
    <x v="72"/>
    <n v="32807"/>
    <s v="China Forestry Holdings Group"/>
    <s v="www.chinaforestryholding.com"/>
    <d v="2008-01-01T00:00:00"/>
    <x v="1"/>
    <x v="1"/>
    <x v="53"/>
    <x v="52"/>
    <n v="58.21"/>
    <s v="Carlyle Group, Partners Group"/>
    <d v="2009-11-24T00:00:00"/>
    <s v="IPO"/>
    <s v="1550.00 HKD"/>
    <x v="66"/>
    <n v="133.43"/>
    <m/>
    <s v="Materials"/>
    <s v="Timber"/>
    <s v="Timber"/>
    <m/>
    <s v="Hong Kong"/>
    <s v="Greater China"/>
    <s v="Yes"/>
    <m/>
    <m/>
    <m/>
    <m/>
  </r>
  <r>
    <x v="73"/>
    <n v="46054"/>
    <s v="China Grand Automotive Group"/>
    <s v="www.chinagrandauto.com"/>
    <d v="2006-06-01T00:00:00"/>
    <x v="2"/>
    <x v="2"/>
    <x v="54"/>
    <x v="53"/>
    <n v="293.66000000000003"/>
    <s v="TPG, Xinjiang Guanghui Industry Investment (Group) Co."/>
    <d v="2014-12-01T00:00:00"/>
    <s v="Trade Sale"/>
    <s v="5400.00 HKD"/>
    <x v="67"/>
    <n v="559.19000000000005"/>
    <s v="Haitong International Securities Group"/>
    <s v="Industrials"/>
    <s v="Transportation"/>
    <s v="Automobile Dealerships, Consumer Services"/>
    <m/>
    <s v="China"/>
    <s v="Greater China"/>
    <s v="No"/>
    <m/>
    <m/>
    <m/>
    <m/>
  </r>
  <r>
    <x v="74"/>
    <n v="46054"/>
    <s v="China Grand Automotive Group"/>
    <s v="www.chinagrandauto.com"/>
    <d v="2010-12-31T00:00:00"/>
    <x v="3"/>
    <x v="1"/>
    <x v="55"/>
    <x v="54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s v="Sale to Management"/>
    <s v="818.00 CNY"/>
    <x v="68"/>
    <n v="99.65"/>
    <m/>
    <s v="Industrials"/>
    <s v="Transportation"/>
    <s v="Automobile Dealerships, Consumer Services"/>
    <m/>
    <s v="China"/>
    <s v="Greater China"/>
    <s v="Yes"/>
    <m/>
    <m/>
    <m/>
    <m/>
  </r>
  <r>
    <x v="74"/>
    <n v="46054"/>
    <s v="China Grand Automotive Group"/>
    <s v="www.chinagrandauto.com"/>
    <d v="2010-12-31T00:00:00"/>
    <x v="3"/>
    <x v="1"/>
    <x v="55"/>
    <x v="54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s v="Trade Sale"/>
    <s v="1208.00 CNY"/>
    <x v="69"/>
    <n v="147.16999999999999"/>
    <m/>
    <s v="Industrials"/>
    <s v="Transportation"/>
    <s v="Automobile Dealerships, Consumer Services"/>
    <m/>
    <s v="China"/>
    <s v="Greater China"/>
    <s v="Yes"/>
    <m/>
    <m/>
    <m/>
    <m/>
  </r>
  <r>
    <x v="74"/>
    <n v="46054"/>
    <s v="China Grand Automotive Group"/>
    <s v="www.chinagrandauto.com"/>
    <d v="2010-12-31T00:00:00"/>
    <x v="3"/>
    <x v="1"/>
    <x v="55"/>
    <x v="54"/>
    <n v="278.69"/>
    <s v="Beijing Grains Valley Venture Capital, DT Capital Partners, EBI Capital, Future Value Capital, Haitong Kaiyuan Investment, Jiangsu Winfast Investment Holding Group, NewMargin Ventures, Zheshang Venture Capital"/>
    <d v="2014-07-01T00:00:00"/>
    <s v="Sale to Management"/>
    <s v="140.00 CNY"/>
    <x v="70"/>
    <n v="16.68"/>
    <m/>
    <s v="Industrials"/>
    <s v="Transportation"/>
    <s v="Automobile Dealerships, Consumer Services"/>
    <m/>
    <s v="China"/>
    <s v="Greater China"/>
    <s v="No"/>
    <m/>
    <m/>
    <m/>
    <m/>
  </r>
  <r>
    <x v="75"/>
    <n v="133069"/>
    <s v="China Greenland Rundong Auto Group Limited"/>
    <s v="www.rundongauto.cn"/>
    <d v="2010-06-01T00:00:00"/>
    <x v="3"/>
    <x v="2"/>
    <x v="1"/>
    <x v="1"/>
    <m/>
    <s v="KKR"/>
    <d v="2014-08-06T00:00:00"/>
    <s v="IPO"/>
    <s v="961.10 HKD"/>
    <x v="71"/>
    <n v="92.58"/>
    <m/>
    <s v="Industrials"/>
    <s v="Transportation"/>
    <s v="Automobile Dealerships"/>
    <m/>
    <s v="China"/>
    <s v="Greater China"/>
    <s v="Yes"/>
    <m/>
    <m/>
    <m/>
    <m/>
  </r>
  <r>
    <x v="75"/>
    <n v="133069"/>
    <s v="China Greenland Rundong Auto Group Limited"/>
    <s v="www.rundongauto.cn"/>
    <d v="2010-06-01T00:00:00"/>
    <x v="3"/>
    <x v="2"/>
    <x v="1"/>
    <x v="1"/>
    <m/>
    <s v="KKR"/>
    <d v="2015-05-08T00:00:00"/>
    <s v="Private Placement"/>
    <s v="200.00 USD"/>
    <x v="72"/>
    <n v="176.7"/>
    <s v="Greenland Holding Group"/>
    <s v="Industrials"/>
    <s v="Transportation"/>
    <s v="Automobile Dealerships"/>
    <m/>
    <s v="China"/>
    <s v="Greater China"/>
    <s v="Yes"/>
    <m/>
    <m/>
    <m/>
    <m/>
  </r>
  <r>
    <x v="75"/>
    <n v="133069"/>
    <s v="China Greenland Rundong Auto Group Limited"/>
    <s v="www.rundongauto.cn"/>
    <d v="2010-06-01T00:00:00"/>
    <x v="3"/>
    <x v="2"/>
    <x v="1"/>
    <x v="1"/>
    <m/>
    <s v="KKR"/>
    <d v="2016-07-04T00:00:00"/>
    <s v="Private Placement"/>
    <s v="592.60 HKD"/>
    <x v="73"/>
    <n v="70.36"/>
    <m/>
    <s v="Industrials"/>
    <s v="Transportation"/>
    <s v="Automobile Dealerships"/>
    <m/>
    <s v="China"/>
    <s v="Greater China"/>
    <s v="Yes"/>
    <m/>
    <m/>
    <m/>
    <m/>
  </r>
  <r>
    <x v="75"/>
    <n v="133069"/>
    <s v="China Greenland Rundong Auto Group Limited"/>
    <s v="www.rundongauto.cn"/>
    <d v="2010-06-01T00:00:00"/>
    <x v="3"/>
    <x v="2"/>
    <x v="1"/>
    <x v="1"/>
    <m/>
    <s v="KKR"/>
    <d v="2017-05-17T00:00:00"/>
    <s v="Private Placement"/>
    <s v="395.00 HKD"/>
    <x v="74"/>
    <n v="45.62"/>
    <m/>
    <s v="Industrials"/>
    <s v="Transportation"/>
    <s v="Automobile Dealerships"/>
    <m/>
    <s v="China"/>
    <s v="Greater China"/>
    <s v="No"/>
    <m/>
    <m/>
    <m/>
    <m/>
  </r>
  <r>
    <x v="76"/>
    <n v="37636"/>
    <s v="China GrenTech"/>
    <s v="www.powercn.com"/>
    <d v="2003-06-01T00:00:00"/>
    <x v="11"/>
    <x v="1"/>
    <x v="56"/>
    <x v="55"/>
    <n v="22.6"/>
    <s v="Actis, JAFCO Investment (Asia Pacific), Standard Chartered Private Equity"/>
    <d v="2007-06-17T00:00:00"/>
    <s v="Private Placement"/>
    <s v="31.50 USD"/>
    <x v="75"/>
    <n v="23.3"/>
    <m/>
    <s v="Information Technology"/>
    <s v="Wireless"/>
    <s v="Business Services, Technology, Wireless"/>
    <m/>
    <s v="China"/>
    <s v="Greater China"/>
    <s v="Yes"/>
    <m/>
    <m/>
    <m/>
    <m/>
  </r>
  <r>
    <x v="77"/>
    <n v="137782"/>
    <s v="China High Precision Automation Group Limited"/>
    <s v="www.chpag.net"/>
    <d v="2009-08-14T00:00:00"/>
    <x v="6"/>
    <x v="1"/>
    <x v="57"/>
    <x v="56"/>
    <n v="11.93"/>
    <s v="Orchid Asia Group"/>
    <d v="2009-11-12T00:00:00"/>
    <s v="IPO"/>
    <s v="950.00 HKD"/>
    <x v="76"/>
    <n v="81.78"/>
    <m/>
    <s v="Industrials"/>
    <s v="Industrial"/>
    <s v="Industrial Machinery Manufacturing"/>
    <m/>
    <s v="Hong Kong"/>
    <s v="Greater China"/>
    <s v="Yes"/>
    <m/>
    <m/>
    <m/>
    <m/>
  </r>
  <r>
    <x v="78"/>
    <n v="37784"/>
    <s v="China High Speed Transmission"/>
    <s v="www.chste.com"/>
    <d v="2006-01-01T00:00:00"/>
    <x v="2"/>
    <x v="2"/>
    <x v="58"/>
    <x v="57"/>
    <n v="6.33"/>
    <s v="Templeton Asset Management"/>
    <d v="2007-07-04T00:00:00"/>
    <s v="IPO"/>
    <s v="272.00 USD"/>
    <x v="77"/>
    <n v="201.18"/>
    <m/>
    <s v="Industrials"/>
    <s v="Manufacturing"/>
    <s v="Engineering, Manufacturing"/>
    <m/>
    <s v="China"/>
    <s v="Greater China"/>
    <s v="No"/>
    <m/>
    <m/>
    <m/>
    <m/>
  </r>
  <r>
    <x v="79"/>
    <n v="37784"/>
    <s v="China High Speed Transmission"/>
    <s v="www.chste.com"/>
    <d v="2001-08-01T00:00:00"/>
    <x v="12"/>
    <x v="1"/>
    <x v="59"/>
    <x v="58"/>
    <n v="1.3"/>
    <s v="Govtor Capital, SND Ventures Group"/>
    <d v="2007-07-04T00:00:00"/>
    <s v="IPO"/>
    <s v="2124.00 HKD"/>
    <x v="78"/>
    <n v="200.94"/>
    <m/>
    <s v="Industrials"/>
    <s v="Manufacturing"/>
    <s v="Engineering, Manufacturing"/>
    <m/>
    <s v="China"/>
    <s v="Greater China"/>
    <s v="Yes"/>
    <m/>
    <m/>
    <m/>
    <m/>
  </r>
  <r>
    <x v="80"/>
    <n v="131756"/>
    <s v="China Huarong Asset Management Corporation"/>
    <s v="www.chamc.com.cn"/>
    <d v="2014-06-27T00:00:00"/>
    <x v="5"/>
    <x v="2"/>
    <x v="60"/>
    <x v="59"/>
    <n v="1746.59"/>
    <s v="China International Capital Corporation, China Life Insurance Company, China National Cereals, Oils &amp; Foodstuffs Import and Export Corp, CITIC Securities, Fosun International, Goldman Sachs, Khazanah Nasional Berhad, Warburg Pincus"/>
    <d v="2015-10-23T00:00:00"/>
    <s v="IPO"/>
    <m/>
    <x v="1"/>
    <m/>
    <m/>
    <s v="Business Services"/>
    <s v="Financial Services"/>
    <s v="Investment Banking, Securities Brokers"/>
    <m/>
    <s v="China"/>
    <s v="Greater China"/>
    <s v="Yes"/>
    <m/>
    <m/>
    <m/>
    <m/>
  </r>
  <r>
    <x v="81"/>
    <n v="130927"/>
    <s v="China Hydroelectric Corporation"/>
    <s v="www.chinahydroelectric.com"/>
    <d v="2014-01-14T00:00:00"/>
    <x v="5"/>
    <x v="0"/>
    <x v="61"/>
    <x v="60"/>
    <n v="139"/>
    <s v="NewQuest Capital Partners"/>
    <d v="2015-09-24T00:00:00"/>
    <s v="Trade Sale"/>
    <s v="492.60 USD"/>
    <x v="79"/>
    <n v="439.3"/>
    <s v="Shenzhen Energy Group"/>
    <s v="Clean Technology"/>
    <s v="Renewable Energy"/>
    <s v="Hydro Power, Power"/>
    <m/>
    <s v="China"/>
    <s v="Greater China"/>
    <s v="No"/>
    <m/>
    <m/>
    <m/>
    <m/>
  </r>
  <r>
    <x v="82"/>
    <n v="54286"/>
    <s v="China International Capital Corporation"/>
    <s v="www.cicc.com.cn"/>
    <d v="2010-12-02T00:00:00"/>
    <x v="3"/>
    <x v="2"/>
    <x v="62"/>
    <x v="61"/>
    <n v="754.1"/>
    <s v="GIC, KKR, OCBC Bank, TPG"/>
    <d v="2015-11-06T00:00:00"/>
    <s v="IPO"/>
    <m/>
    <x v="1"/>
    <m/>
    <m/>
    <s v="Business Services"/>
    <s v="Financial Services"/>
    <s v="Investment Banking"/>
    <m/>
    <s v="China"/>
    <s v="Greater China"/>
    <s v="Yes"/>
    <m/>
    <m/>
    <s v="Lane Zhao, Xiang Li"/>
    <m/>
  </r>
  <r>
    <x v="83"/>
    <n v="47426"/>
    <s v="China ITS"/>
    <s v="www.its.cn"/>
    <d v="2006-11-01T00:00:00"/>
    <x v="2"/>
    <x v="1"/>
    <x v="63"/>
    <x v="62"/>
    <n v="11.03"/>
    <s v="CCB International Asset Management"/>
    <d v="2010-07-15T00:00:00"/>
    <s v="IPO"/>
    <s v="799.30 USD"/>
    <x v="80"/>
    <n v="635.36"/>
    <m/>
    <s v="Information Technology"/>
    <s v="IT Infrastructure"/>
    <s v="IT, IT Infrastructure, Technology"/>
    <m/>
    <s v="China"/>
    <s v="Greater China"/>
    <s v="No"/>
    <m/>
    <n v="50"/>
    <m/>
    <m/>
  </r>
  <r>
    <x v="84"/>
    <n v="142714"/>
    <s v="China Jiuhao Health Industry"/>
    <s v="www.mediachina-corp.com"/>
    <d v="2009-12-17T00:00:00"/>
    <x v="6"/>
    <x v="4"/>
    <x v="1"/>
    <x v="1"/>
    <m/>
    <s v="IDG Capital"/>
    <d v="2011-05-23T00:00:00"/>
    <s v="Private Placement"/>
    <s v="116.35 HKD"/>
    <x v="81"/>
    <n v="10.44"/>
    <m/>
    <s v="Healthcare"/>
    <s v="Healthcare IT"/>
    <s v="Cloud Computing &amp; Solutions, Healthcare IT, Mobile Applications, Software"/>
    <m/>
    <s v="China"/>
    <s v="Greater China"/>
    <s v="No"/>
    <m/>
    <m/>
    <m/>
    <m/>
  </r>
  <r>
    <x v="85"/>
    <n v="33829"/>
    <s v="China Longyuan Power Group"/>
    <s v="www.clypg.com.cn"/>
    <d v="2009-11-21T00:00:00"/>
    <x v="6"/>
    <x v="4"/>
    <x v="64"/>
    <x v="63"/>
    <n v="487.13"/>
    <s v="Bank of East Asia, China Investment Corporation, China Life Insurance Company, Value Partners Group, WL Ross &amp; Co"/>
    <d v="2013-03-15T00:00:00"/>
    <s v="Private Placement"/>
    <s v="1040.00 CNY"/>
    <x v="82"/>
    <n v="127.35"/>
    <m/>
    <s v="Clean Technology"/>
    <s v="Renewable Energy"/>
    <s v="Solar Power, Wind Power"/>
    <m/>
    <s v="China"/>
    <s v="Greater China"/>
    <s v="Yes"/>
    <m/>
    <m/>
    <m/>
    <m/>
  </r>
  <r>
    <x v="86"/>
    <n v="31620"/>
    <s v="China Mengniu Dairy Company Limited"/>
    <s v="www.mengniuir.com"/>
    <d v="2002-09-25T00:00:00"/>
    <x v="13"/>
    <x v="2"/>
    <x v="56"/>
    <x v="55"/>
    <n v="26.32"/>
    <s v="CDH Investments, CGU CDC China Capital Partners, Morgan Stanley Private Equity Asia"/>
    <d v="2012-06-18T00:00:00"/>
    <s v="Trade Sale"/>
    <s v="1700.00 DKK"/>
    <x v="83"/>
    <n v="228.68"/>
    <s v="Arla Foods"/>
    <s v="Food &amp; Agriculture"/>
    <s v="Food"/>
    <s v="Dairy Products"/>
    <m/>
    <s v="Hong Kong"/>
    <s v="Greater China"/>
    <s v="No"/>
    <m/>
    <m/>
    <s v="David Liu"/>
    <s v="David Liu"/>
  </r>
  <r>
    <x v="87"/>
    <n v="32565"/>
    <s v="China Minzhong Food Corporation Limited"/>
    <s v="www.chinaminzhong.com"/>
    <d v="2006-03-01T00:00:00"/>
    <x v="2"/>
    <x v="1"/>
    <x v="65"/>
    <x v="64"/>
    <n v="18.95"/>
    <s v="CMIA Capital Partners, GIC, Olympus Capital Asia"/>
    <d v="2012-12-07T00:00:00"/>
    <s v="Private Placement"/>
    <s v="45.00 USD"/>
    <x v="84"/>
    <n v="34.71"/>
    <m/>
    <s v="Food &amp; Agriculture"/>
    <s v="Food"/>
    <s v="Fruit and Vegetables"/>
    <m/>
    <s v="China"/>
    <s v="Greater China"/>
    <s v="Yes"/>
    <m/>
    <m/>
    <s v="Anson Wang, Edan Lee"/>
    <s v="Anson Wang, Edan Lee"/>
  </r>
  <r>
    <x v="87"/>
    <n v="32565"/>
    <s v="China Minzhong Food Corporation Limited"/>
    <s v="www.chinaminzhong.com"/>
    <d v="2006-03-01T00:00:00"/>
    <x v="2"/>
    <x v="1"/>
    <x v="65"/>
    <x v="64"/>
    <n v="18.95"/>
    <s v="CMIA Capital Partners, GIC, Olympus Capital Asia"/>
    <d v="2013-03-05T00:00:00"/>
    <s v="Trade Sale"/>
    <s v="105.55 SGD"/>
    <x v="85"/>
    <n v="64.97"/>
    <s v="PT. Indofood  Suses Makmur Tbk"/>
    <s v="Food &amp; Agriculture"/>
    <s v="Food"/>
    <s v="Fruit and Vegetables"/>
    <m/>
    <s v="China"/>
    <s v="Greater China"/>
    <s v="Yes"/>
    <m/>
    <m/>
    <s v="Anson Wang, Edan Lee"/>
    <s v="Anson Wang, Edan Lee"/>
  </r>
  <r>
    <x v="88"/>
    <n v="32565"/>
    <s v="China Minzhong Food Corporation Limited"/>
    <s v="www.chinaminzhong.com"/>
    <d v="2004-03-09T00:00:00"/>
    <x v="8"/>
    <x v="2"/>
    <x v="66"/>
    <x v="65"/>
    <n v="4.37"/>
    <s v="CMIA Capital Partners"/>
    <d v="2010-04-14T00:00:00"/>
    <s v="IPO"/>
    <s v="270.00 SGD"/>
    <x v="86"/>
    <n v="146.74"/>
    <m/>
    <s v="Food &amp; Agriculture"/>
    <s v="Food"/>
    <s v="Fruit and Vegetables"/>
    <m/>
    <s v="China"/>
    <s v="Greater China"/>
    <s v="Yes"/>
    <m/>
    <m/>
    <m/>
    <m/>
  </r>
  <r>
    <x v="88"/>
    <n v="32565"/>
    <s v="China Minzhong Food Corporation Limited"/>
    <s v="www.chinaminzhong.com"/>
    <d v="2004-03-09T00:00:00"/>
    <x v="8"/>
    <x v="2"/>
    <x v="66"/>
    <x v="65"/>
    <n v="4.37"/>
    <s v="CMIA Capital Partners"/>
    <d v="2011-05-12T00:00:00"/>
    <s v="Private Placement"/>
    <m/>
    <x v="1"/>
    <m/>
    <m/>
    <s v="Food &amp; Agriculture"/>
    <s v="Food"/>
    <s v="Fruit and Vegetables"/>
    <m/>
    <s v="China"/>
    <s v="Greater China"/>
    <s v="Yes"/>
    <m/>
    <m/>
    <m/>
    <m/>
  </r>
  <r>
    <x v="89"/>
    <n v="181080"/>
    <s v="China Mobile Games &amp; Entertainment Group"/>
    <s v="www.cmge.com"/>
    <d v="2015-06-09T00:00:00"/>
    <x v="14"/>
    <x v="0"/>
    <x v="67"/>
    <x v="66"/>
    <n v="612.1"/>
    <s v="Hubei Changjiang Capital Investment Fund Management, Orient Hongtai"/>
    <d v="2015-12-03T00:00:00"/>
    <s v="Trade Sale"/>
    <s v="6520.00 CNY"/>
    <x v="87"/>
    <n v="952.27"/>
    <s v="Zhejiang Century Huatong Group Co., Ltd."/>
    <s v="Information Technology"/>
    <s v="Gaming"/>
    <s v="Gaming"/>
    <m/>
    <s v="China"/>
    <s v="Greater China"/>
    <s v="No"/>
    <m/>
    <m/>
    <m/>
    <m/>
  </r>
  <r>
    <x v="90"/>
    <n v="95810"/>
    <s v="China Modern Dairy Holdings Ltd."/>
    <s v="www.moderndairyir.com"/>
    <d v="2008-06-01T00:00:00"/>
    <x v="1"/>
    <x v="2"/>
    <x v="68"/>
    <x v="67"/>
    <n v="128.27000000000001"/>
    <s v="CDH Investments, KKR"/>
    <d v="2010-11-22T00:00:00"/>
    <s v="IPO"/>
    <s v="3468.00 HKD"/>
    <x v="88"/>
    <n v="325.66000000000003"/>
    <m/>
    <s v="Food &amp; Agriculture"/>
    <s v="Food"/>
    <s v="Agriculture Livestock Production, Consumer Products, Dairy Products"/>
    <m/>
    <s v="China"/>
    <s v="Greater China"/>
    <s v="Yes"/>
    <m/>
    <m/>
    <s v="Chris Sun, Julian Wolhardt, Lane Zhao"/>
    <m/>
  </r>
  <r>
    <x v="90"/>
    <n v="95810"/>
    <s v="China Modern Dairy Holdings Ltd."/>
    <s v="www.moderndairyir.com"/>
    <d v="2008-06-01T00:00:00"/>
    <x v="1"/>
    <x v="2"/>
    <x v="68"/>
    <x v="67"/>
    <n v="128.27000000000001"/>
    <s v="CDH Investments, KKR"/>
    <d v="2013-05-08T00:00:00"/>
    <s v="Trade Sale"/>
    <s v="3180.00 HKD"/>
    <x v="89"/>
    <n v="315.51"/>
    <s v="China Mengniu Dairy Company Limited"/>
    <s v="Food &amp; Agriculture"/>
    <s v="Food"/>
    <s v="Agriculture Livestock Production, Consumer Products, Dairy Products"/>
    <m/>
    <s v="China"/>
    <s v="Greater China"/>
    <s v="Yes"/>
    <n v="2.9"/>
    <m/>
    <s v="Chris Sun, Julian Wolhardt, Lane Zhao"/>
    <m/>
  </r>
  <r>
    <x v="90"/>
    <n v="95810"/>
    <s v="China Modern Dairy Holdings Ltd."/>
    <s v="www.moderndairyir.com"/>
    <d v="2008-06-01T00:00:00"/>
    <x v="1"/>
    <x v="2"/>
    <x v="68"/>
    <x v="67"/>
    <n v="128.27000000000001"/>
    <s v="CDH Investments, KKR"/>
    <d v="2014-09-01T00:00:00"/>
    <s v="Private Placement"/>
    <s v="80.00 USD"/>
    <x v="90"/>
    <n v="61.9"/>
    <m/>
    <s v="Food &amp; Agriculture"/>
    <s v="Food"/>
    <s v="Agriculture Livestock Production, Consumer Products, Dairy Products"/>
    <m/>
    <s v="China"/>
    <s v="Greater China"/>
    <s v="No"/>
    <m/>
    <m/>
    <s v="Chris Sun, Julian Wolhardt, Lane Zhao"/>
    <m/>
  </r>
  <r>
    <x v="91"/>
    <n v="95810"/>
    <s v="China Modern Dairy Holdings Ltd."/>
    <s v="www.moderndairyir.com"/>
    <d v="2015-07-15T00:00:00"/>
    <x v="14"/>
    <x v="4"/>
    <x v="69"/>
    <x v="68"/>
    <n v="224.68"/>
    <s v="CDH Investments, KKR"/>
    <d v="2017-01-04T00:00:00"/>
    <s v="Trade Sale"/>
    <s v="1873.00 HKD"/>
    <x v="91"/>
    <n v="229.14"/>
    <s v="China Mengniu Dairy Company Limited"/>
    <s v="Food &amp; Agriculture"/>
    <s v="Food"/>
    <s v="Agriculture Livestock Production, Consumer Products, Dairy Products"/>
    <m/>
    <s v="China"/>
    <s v="Greater China"/>
    <s v="No"/>
    <m/>
    <m/>
    <m/>
    <m/>
  </r>
  <r>
    <x v="92"/>
    <n v="215253"/>
    <s v="China Music Corporation"/>
    <m/>
    <d v="2013-10-01T00:00:00"/>
    <x v="0"/>
    <x v="2"/>
    <x v="52"/>
    <x v="51"/>
    <n v="73.88"/>
    <s v="PAG Asia Capital"/>
    <d v="2016-07-14T00:00:00"/>
    <s v="Trade Sale"/>
    <s v="2700.00 USD"/>
    <x v="92"/>
    <n v="2430.27"/>
    <s v="Tencent"/>
    <s v="Information Technology"/>
    <s v="Internet"/>
    <s v="Music Production and Distribution, Music Website"/>
    <m/>
    <s v="China"/>
    <s v="Greater China"/>
    <s v="Yes"/>
    <m/>
    <m/>
    <s v="Yan Jun Ma"/>
    <m/>
  </r>
  <r>
    <x v="93"/>
    <n v="30260"/>
    <s v="China National Bluestar (Group) Co Ltd"/>
    <s v="www.china-bluestar.com"/>
    <d v="2007-07-10T00:00:00"/>
    <x v="0"/>
    <x v="2"/>
    <x v="70"/>
    <x v="69"/>
    <n v="443.79"/>
    <s v="Blackstone Group"/>
    <d v="2014-06-01T00:00:00"/>
    <s v="Unspecified Exit"/>
    <m/>
    <x v="1"/>
    <m/>
    <m/>
    <s v="Materials"/>
    <s v="Chemicals"/>
    <s v="Adhesives &amp; Sealants, Agricultural Chemicals, Manufacturing"/>
    <m/>
    <s v="China"/>
    <s v="Greater China"/>
    <s v="Yes"/>
    <m/>
    <m/>
    <s v="Ben Jenkins, Kam-chung (Antony) Leung"/>
    <s v="Ben Jenkins"/>
  </r>
  <r>
    <x v="94"/>
    <n v="39712"/>
    <s v="China Network Systems"/>
    <s v="www.cns.net.tw"/>
    <d v="2006-10-18T00:00:00"/>
    <x v="2"/>
    <x v="2"/>
    <x v="71"/>
    <x v="70"/>
    <n v="734.61"/>
    <s v="MBK Partners"/>
    <d v="2015-07-31T00:00:00"/>
    <s v="Sale to GP"/>
    <s v="2300.00 USD"/>
    <x v="93"/>
    <n v="2099.9"/>
    <s v="Far EasTone Telecommunications Co., Morgan Stanley Private Equity Asia"/>
    <s v="Telecoms &amp; Media"/>
    <s v="Media"/>
    <s v="Television Broadcasting and Programming"/>
    <m/>
    <s v="Taiwan"/>
    <s v="Greater China"/>
    <s v="No"/>
    <m/>
    <m/>
    <m/>
    <m/>
  </r>
  <r>
    <x v="95"/>
    <n v="65112"/>
    <s v="China Outfitters Holdings"/>
    <s v="www.doright.com.cn"/>
    <d v="2008-10-01T00:00:00"/>
    <x v="1"/>
    <x v="1"/>
    <x v="72"/>
    <x v="71"/>
    <n v="12.78"/>
    <s v="Orchid Asia Group"/>
    <d v="2011-12-09T00:00:00"/>
    <s v="IPO"/>
    <s v="1134.88 HKD"/>
    <x v="94"/>
    <n v="108.97"/>
    <m/>
    <s v="Consumer &amp; Retail"/>
    <s v="Retail"/>
    <s v="Clothes Manufacturing, Clothing Stores, e-Commerce"/>
    <m/>
    <s v="China"/>
    <s v="Greater China"/>
    <s v="Yes"/>
    <m/>
    <m/>
    <s v="Gabriel Li"/>
    <m/>
  </r>
  <r>
    <x v="96"/>
    <n v="65112"/>
    <s v="China Outfitters Holdings"/>
    <s v="www.doright.com.cn"/>
    <d v="2011-11-29T00:00:00"/>
    <x v="9"/>
    <x v="1"/>
    <x v="73"/>
    <x v="72"/>
    <n v="82.21"/>
    <s v="Everbright Private Equity, KKR, Sequoia Capital"/>
    <d v="2011-12-09T00:00:00"/>
    <s v="IPO"/>
    <s v="146.00 USD"/>
    <x v="95"/>
    <n v="109.12"/>
    <m/>
    <s v="Consumer &amp; Retail"/>
    <s v="Retail"/>
    <s v="Clothes Manufacturing, Clothing Stores, e-Commerce"/>
    <m/>
    <s v="China"/>
    <s v="Greater China"/>
    <s v="Yes"/>
    <m/>
    <m/>
    <s v="Liu Chuanzhi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07-12-26T00:00:00"/>
    <s v="IPO"/>
    <s v="30000.00 CNY"/>
    <x v="96"/>
    <n v="2816.29"/>
    <m/>
    <s v="Business Services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09-12-16T00:00:00"/>
    <s v="Private Placement"/>
    <s v="3100.00 USD"/>
    <x v="97"/>
    <n v="2068.63"/>
    <m/>
    <s v="Business Services"/>
    <s v="Insurance"/>
    <s v="Financial Services, Insurance"/>
    <m/>
    <s v="China"/>
    <s v="Greater China"/>
    <s v="Yes"/>
    <n v="6"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10-12-30T00:00:00"/>
    <s v="Private Placement"/>
    <s v="860.00 USD"/>
    <x v="98"/>
    <n v="660.57"/>
    <m/>
    <s v="Business Services"/>
    <s v="Insurance"/>
    <s v="Financial Services, Insurance"/>
    <m/>
    <s v="China"/>
    <s v="Greater China"/>
    <s v="Yes"/>
    <n v="6"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11-01-07T00:00:00"/>
    <s v="Private Placement"/>
    <s v="1790.00 USD"/>
    <x v="99"/>
    <n v="1374.9"/>
    <m/>
    <s v="Business Services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11-07-27T00:00:00"/>
    <s v="Private Placement"/>
    <s v="7697.81 HKD"/>
    <x v="100"/>
    <n v="700.14"/>
    <m/>
    <s v="Business Services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12-01-20T00:00:00"/>
    <s v="Private Placement"/>
    <s v="438.00 HKD"/>
    <x v="101"/>
    <n v="44.29"/>
    <m/>
    <s v="Business Services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12-07-23T00:00:00"/>
    <s v="Private Placement"/>
    <s v="738.00 USD"/>
    <x v="102"/>
    <n v="602.05999999999995"/>
    <m/>
    <s v="Business Services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x v="10"/>
    <x v="2"/>
    <x v="74"/>
    <x v="73"/>
    <n v="346.22"/>
    <s v="Carlyle Group"/>
    <d v="2013-01-07T00:00:00"/>
    <s v="Private Placement"/>
    <s v="792.00 USD"/>
    <x v="103"/>
    <n v="593.67999999999995"/>
    <m/>
    <s v="Business Services"/>
    <s v="Insurance"/>
    <s v="Financial Services, Insurance"/>
    <m/>
    <s v="China"/>
    <s v="Greater China"/>
    <s v="No"/>
    <m/>
    <m/>
    <s v="Yi Yang"/>
    <m/>
  </r>
  <r>
    <x v="98"/>
    <n v="46418"/>
    <s v="China Recycling Energy"/>
    <s v="www.creg-cn.com"/>
    <d v="2007-11-01T00:00:00"/>
    <x v="0"/>
    <x v="2"/>
    <x v="75"/>
    <x v="74"/>
    <n v="17.579999999999998"/>
    <s v="Carlyle Group"/>
    <d v="2010-03-01T00:00:00"/>
    <s v="IPO"/>
    <m/>
    <x v="1"/>
    <m/>
    <m/>
    <s v="Energy &amp; Utilities"/>
    <s v="Energy"/>
    <s v="Cement, Construction, Energy, Glass &amp; Fibre Optic Manufacturing, Industrial, Steel &amp; Metal Manufacturing"/>
    <m/>
    <s v="China"/>
    <s v="Greater China"/>
    <s v="No"/>
    <m/>
    <m/>
    <m/>
    <m/>
  </r>
  <r>
    <x v="99"/>
    <n v="32857"/>
    <s v="China Shanshui Cement Group"/>
    <s v="www.shanshuigroup.com"/>
    <d v="2007-10-01T00:00:00"/>
    <x v="0"/>
    <x v="2"/>
    <x v="14"/>
    <x v="14"/>
    <n v="105.49"/>
    <s v="CDH Investments, IFC Asset Management Company, Morgan Stanley Private Equity Asia"/>
    <d v="2008-07-04T00:00:00"/>
    <s v="IPO"/>
    <s v="234.00 USD"/>
    <x v="104"/>
    <n v="148.59"/>
    <m/>
    <s v="Materials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x v="0"/>
    <x v="2"/>
    <x v="14"/>
    <x v="14"/>
    <n v="105.49"/>
    <s v="CDH Investments, IFC Asset Management Company, Morgan Stanley Private Equity Asia"/>
    <d v="2009-04-02T00:00:00"/>
    <s v="Private Placement"/>
    <s v="129.00 USD"/>
    <x v="105"/>
    <n v="96.94"/>
    <m/>
    <s v="Materials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x v="0"/>
    <x v="2"/>
    <x v="14"/>
    <x v="14"/>
    <n v="105.49"/>
    <s v="CDH Investments, IFC Asset Management Company, Morgan Stanley Private Equity Asia"/>
    <d v="2009-07-05T00:00:00"/>
    <s v="Private Placement"/>
    <s v="80.00 USD"/>
    <x v="90"/>
    <n v="57.25"/>
    <m/>
    <s v="Materials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x v="0"/>
    <x v="2"/>
    <x v="14"/>
    <x v="14"/>
    <n v="105.49"/>
    <s v="CDH Investments, IFC Asset Management Company, Morgan Stanley Private Equity Asia"/>
    <d v="2009-09-25T00:00:00"/>
    <s v="Private Placement"/>
    <s v="170.00 USD"/>
    <x v="106"/>
    <n v="116.65"/>
    <m/>
    <s v="Materials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x v="0"/>
    <x v="2"/>
    <x v="14"/>
    <x v="14"/>
    <n v="105.49"/>
    <s v="CDH Investments, IFC Asset Management Company, Morgan Stanley Private Equity Asia"/>
    <d v="2011-04-01T00:00:00"/>
    <s v="Private Placement"/>
    <s v="222.00 USD"/>
    <x v="107"/>
    <n v="153.62"/>
    <m/>
    <s v="Materials"/>
    <s v="Materials"/>
    <s v="Cement"/>
    <m/>
    <s v="China"/>
    <s v="Greater China"/>
    <s v="Yes"/>
    <n v="4"/>
    <m/>
    <s v="Homer Sun"/>
    <m/>
  </r>
  <r>
    <x v="100"/>
    <n v="144589"/>
    <s v="China Shengmu Organic Milk"/>
    <m/>
    <d v="2013-12-31T00:00:00"/>
    <x v="0"/>
    <x v="1"/>
    <x v="76"/>
    <x v="75"/>
    <n v="80.77"/>
    <s v="Baring Private Equity Asia, Goldman Sachs Merchant Banking Division"/>
    <d v="2014-07-15T00:00:00"/>
    <s v="IPO"/>
    <s v="1063.00 HKD"/>
    <x v="108"/>
    <n v="100.82"/>
    <m/>
    <s v="Food &amp; Agriculture"/>
    <s v="Food"/>
    <s v="Dairy Products"/>
    <m/>
    <s v="China"/>
    <s v="Greater China"/>
    <s v="Yes"/>
    <m/>
    <m/>
    <m/>
    <m/>
  </r>
  <r>
    <x v="101"/>
    <n v="138216"/>
    <s v="China Southern Airlines"/>
    <s v="http://www.csair.com"/>
    <d v="2009-05-27T00:00:00"/>
    <x v="6"/>
    <x v="4"/>
    <x v="77"/>
    <x v="76"/>
    <n v="3.35"/>
    <s v="Baring Private Equity Asia"/>
    <d v="2017-03-28T00:00:00"/>
    <s v="Trade Sale"/>
    <s v="200.00 USD"/>
    <x v="72"/>
    <n v="187.29"/>
    <s v="American Airlines, Inc."/>
    <s v="Industrials"/>
    <s v="Transportation"/>
    <s v="Airlines and Air Travel"/>
    <m/>
    <s v="China"/>
    <s v="Greater China"/>
    <s v="Yes"/>
    <m/>
    <m/>
    <m/>
    <m/>
  </r>
  <r>
    <x v="102"/>
    <n v="169523"/>
    <s v="China Vanadium Titano-Magnetite Mining Company Limited"/>
    <s v="www.chinavtmmining.com"/>
    <d v="2008-06-01T00:00:00"/>
    <x v="1"/>
    <x v="1"/>
    <x v="78"/>
    <x v="77"/>
    <n v="57.15"/>
    <s v="Sky Mountain Capital Management"/>
    <d v="2009-10-08T00:00:00"/>
    <s v="IPO"/>
    <s v="266.00 USD"/>
    <x v="109"/>
    <n v="178.7"/>
    <m/>
    <s v="Materials"/>
    <s v="Mining"/>
    <s v="Miscellaneous Metal Ores, Steel &amp; Metals"/>
    <m/>
    <s v="Hong Kong"/>
    <s v="Greater China"/>
    <s v="Yes"/>
    <m/>
    <m/>
    <m/>
    <m/>
  </r>
  <r>
    <x v="103"/>
    <n v="155137"/>
    <s v="China Zhongsheng Resources Holdings Limited"/>
    <s v="www.chinazhongsheng.com.hk"/>
    <d v="2011-10-25T00:00:00"/>
    <x v="9"/>
    <x v="1"/>
    <x v="79"/>
    <x v="78"/>
    <n v="8.19"/>
    <s v="JD Capital"/>
    <d v="2012-04-27T00:00:00"/>
    <s v="IPO"/>
    <s v="129.00 HKD"/>
    <x v="110"/>
    <n v="12.64"/>
    <m/>
    <s v="Materials"/>
    <s v="Mining"/>
    <s v="Metal Mining, Miscellaneous Metal Ores"/>
    <m/>
    <s v="Hong Kong"/>
    <s v="Greater China"/>
    <s v="Yes"/>
    <m/>
    <m/>
    <m/>
    <m/>
  </r>
  <r>
    <x v="104"/>
    <n v="31502"/>
    <s v="China Zhongwang Holdings"/>
    <s v="www.zhongwang.com"/>
    <d v="2008-08-19T00:00:00"/>
    <x v="1"/>
    <x v="1"/>
    <x v="52"/>
    <x v="51"/>
    <n v="71.02"/>
    <s v="Olympus Capital Asia"/>
    <d v="2009-05-01T00:00:00"/>
    <s v="IPO"/>
    <s v="9800.00 HKD"/>
    <x v="111"/>
    <n v="930.64"/>
    <m/>
    <s v="Industrials"/>
    <s v="Manufacturing"/>
    <s v="Steel &amp; Metal Manufacturing, Steel &amp; Metals, Transportation"/>
    <m/>
    <s v="China"/>
    <s v="Greater China"/>
    <s v="Yes"/>
    <m/>
    <m/>
    <s v="Edan Lee"/>
    <m/>
  </r>
  <r>
    <x v="105"/>
    <n v="122489"/>
    <s v="China's Modern Dairy Holdings Joint Venture"/>
    <m/>
    <d v="2013-09-23T00:00:00"/>
    <x v="0"/>
    <x v="1"/>
    <x v="80"/>
    <x v="79"/>
    <n v="105.22"/>
    <s v="CDH Investments, China Modern Dairy Holdings Ltd., KKR"/>
    <d v="2015-07-15T00:00:00"/>
    <s v="Trade Sale"/>
    <s v="1900.00 HKD"/>
    <x v="112"/>
    <n v="224.68"/>
    <s v="China Modern Dairy Holdings Ltd."/>
    <s v="Food &amp; Agriculture"/>
    <s v="Agriculture"/>
    <s v="Agriculture Livestock Production"/>
    <m/>
    <s v="China"/>
    <s v="Greater China"/>
    <s v="No"/>
    <m/>
    <m/>
    <s v="David Liu, Julian Wolhardt, Lina Gao"/>
    <m/>
  </r>
  <r>
    <x v="106"/>
    <n v="64660"/>
    <s v="Chinasoft International Ltd"/>
    <s v="www.chinasofti.com"/>
    <d v="2011-06-08T00:00:00"/>
    <x v="9"/>
    <x v="4"/>
    <x v="81"/>
    <x v="80"/>
    <n v="24.82"/>
    <s v="Hony Capital"/>
    <d v="2015-04-23T00:00:00"/>
    <s v="Private Placement"/>
    <s v="1320.00 HKD"/>
    <x v="113"/>
    <n v="158.47999999999999"/>
    <m/>
    <s v="Information Technology"/>
    <s v="Internet"/>
    <s v="Education and Training Services, Offshore IT Services/IT Outsourcing, Software, Web Applications, Web Development"/>
    <m/>
    <s v="China"/>
    <s v="Greater China"/>
    <s v="No"/>
    <m/>
    <m/>
    <s v="John Zhao"/>
    <s v="John Zhao"/>
  </r>
  <r>
    <x v="107"/>
    <n v="167375"/>
    <s v="Chinasys"/>
    <s v="www.chnsys.com.cn"/>
    <d v="2010-09-29T00:00:00"/>
    <x v="3"/>
    <x v="1"/>
    <x v="82"/>
    <x v="81"/>
    <n v="0.91"/>
    <s v="Eastern Link Capital"/>
    <d v="2011-12-30T00:00:00"/>
    <s v="Unspecified Exit"/>
    <s v="0.14 CNY"/>
    <x v="114"/>
    <n v="0.02"/>
    <m/>
    <s v="Industrials"/>
    <s v="Manufacturing"/>
    <s v="Electronics, Hardware, Manufacturing, Telecoms Equipment"/>
    <m/>
    <s v="China"/>
    <s v="Greater China"/>
    <s v="Yes"/>
    <m/>
    <m/>
    <m/>
    <m/>
  </r>
  <r>
    <x v="107"/>
    <n v="167375"/>
    <s v="Chinasys"/>
    <s v="www.chnsys.com.cn"/>
    <d v="2010-09-29T00:00:00"/>
    <x v="3"/>
    <x v="1"/>
    <x v="82"/>
    <x v="81"/>
    <n v="0.91"/>
    <s v="Eastern Link Capital"/>
    <d v="2013-07-15T00:00:00"/>
    <s v="Unspecified Exit"/>
    <s v="0.31 CNY"/>
    <x v="115"/>
    <n v="0.04"/>
    <m/>
    <s v="Industrials"/>
    <s v="Manufacturing"/>
    <s v="Electronics, Hardware, Manufacturing, Telecoms Equipment"/>
    <m/>
    <s v="China"/>
    <s v="Greater China"/>
    <s v="Yes"/>
    <m/>
    <m/>
    <m/>
    <m/>
  </r>
  <r>
    <x v="107"/>
    <n v="167375"/>
    <s v="Chinasys"/>
    <s v="www.chnsys.com.cn"/>
    <d v="2010-09-29T00:00:00"/>
    <x v="3"/>
    <x v="1"/>
    <x v="82"/>
    <x v="81"/>
    <n v="0.91"/>
    <s v="Eastern Link Capital"/>
    <d v="2015-04-12T00:00:00"/>
    <s v="Trade Sale"/>
    <s v="600.00 CNY"/>
    <x v="116"/>
    <n v="91.27"/>
    <s v="Join-Cheer"/>
    <s v="Industrials"/>
    <s v="Manufacturing"/>
    <s v="Electronics, Hardware, Manufacturing, Telecoms Equipment"/>
    <m/>
    <s v="China"/>
    <s v="Greater China"/>
    <s v="No"/>
    <m/>
    <m/>
    <m/>
    <m/>
  </r>
  <r>
    <x v="108"/>
    <n v="166625"/>
    <s v="Chongqing Changshou Chemical Co., Ltd"/>
    <s v="www.changshouchem.com"/>
    <d v="2008-05-01T00:00:00"/>
    <x v="1"/>
    <x v="1"/>
    <x v="1"/>
    <x v="1"/>
    <m/>
    <s v="Tiantu Capital"/>
    <d v="2011-05-01T00:00:00"/>
    <s v="Unspecified Exit"/>
    <m/>
    <x v="1"/>
    <m/>
    <m/>
    <s v="Materials"/>
    <s v="Chemicals"/>
    <s v="Chemicals"/>
    <m/>
    <s v="China"/>
    <s v="Greater China"/>
    <s v="No"/>
    <m/>
    <m/>
    <m/>
    <m/>
  </r>
  <r>
    <x v="109"/>
    <n v="37442"/>
    <s v="Chongqing Polycomp International Corp."/>
    <s v="www.cpicfiber.com"/>
    <d v="2006-04-06T00:00:00"/>
    <x v="2"/>
    <x v="1"/>
    <x v="83"/>
    <x v="82"/>
    <n v="53.55"/>
    <s v="Carlyle Group"/>
    <d v="2012-05-01T00:00:00"/>
    <s v="Trade Sale"/>
    <s v="1480.00 CNY"/>
    <x v="117"/>
    <n v="180.83"/>
    <s v="Yunnan Yuntianhua Co., Ltd"/>
    <s v="Industrials"/>
    <s v="Industrial"/>
    <s v="Glass &amp; Fibre Optic Manufacturing"/>
    <m/>
    <s v="China"/>
    <s v="Greater China"/>
    <s v="No"/>
    <n v="4"/>
    <m/>
    <s v="Alex Ying, Herman Chang"/>
    <m/>
  </r>
  <r>
    <x v="110"/>
    <n v="152371"/>
    <s v="CHS Media"/>
    <s v="www.chshtv.com"/>
    <d v="2012-03-02T00:00:00"/>
    <x v="4"/>
    <x v="1"/>
    <x v="1"/>
    <x v="1"/>
    <m/>
    <s v="BGCapital, ChinaEquity Group"/>
    <d v="2014-06-10T00:00:00"/>
    <s v="Trade Sale"/>
    <s v="780.00 CNY"/>
    <x v="118"/>
    <n v="93.68"/>
    <s v="Wuhan Double Co., Ltd"/>
    <s v="Telecoms &amp; Media"/>
    <s v="Media"/>
    <s v="Advertising, Cinemas, Television Broadcasting and Programming"/>
    <m/>
    <s v="China"/>
    <s v="Greater China"/>
    <s v="No"/>
    <m/>
    <m/>
    <m/>
    <m/>
  </r>
  <r>
    <x v="111"/>
    <n v="90533"/>
    <s v="Ciming Checkup"/>
    <s v="www.ciming.com"/>
    <d v="2008-06-29T00:00:00"/>
    <x v="1"/>
    <x v="1"/>
    <x v="84"/>
    <x v="83"/>
    <n v="8.65"/>
    <s v="Ping An Ventures"/>
    <d v="2015-06-30T00:00:00"/>
    <s v="Trade Sale"/>
    <m/>
    <x v="1"/>
    <m/>
    <s v="ShanghaiMed Healthcare, Inc."/>
    <s v="Healthcare"/>
    <s v="Healthcare"/>
    <s v="Health &amp; Wellbeing Centres"/>
    <m/>
    <s v="China"/>
    <s v="Greater China"/>
    <s v="No"/>
    <m/>
    <m/>
    <m/>
    <m/>
  </r>
  <r>
    <x v="112"/>
    <n v="90533"/>
    <s v="Ciming Checkup"/>
    <s v="www.ciming.com"/>
    <d v="2009-10-09T00:00:00"/>
    <x v="6"/>
    <x v="1"/>
    <x v="85"/>
    <x v="84"/>
    <n v="9.83"/>
    <s v="CDH Investments, Tiantu Capital"/>
    <d v="2015-01-20T00:00:00"/>
    <s v="Trade Sale"/>
    <m/>
    <x v="1"/>
    <m/>
    <s v="Meinian Onehealth"/>
    <s v="Healthcare"/>
    <s v="Healthcare"/>
    <s v="Health &amp; Wellbeing Centres"/>
    <m/>
    <s v="China"/>
    <s v="Greater China"/>
    <s v="Yes"/>
    <m/>
    <m/>
    <m/>
    <m/>
  </r>
  <r>
    <x v="112"/>
    <n v="90533"/>
    <s v="Ciming Checkup"/>
    <s v="www.ciming.com"/>
    <d v="2009-10-09T00:00:00"/>
    <x v="6"/>
    <x v="1"/>
    <x v="85"/>
    <x v="84"/>
    <n v="9.83"/>
    <s v="CDH Investments, Tiantu Capital"/>
    <d v="2016-03-09T00:00:00"/>
    <s v="Trade Sale"/>
    <s v="415.00 USD"/>
    <x v="119"/>
    <n v="382.17"/>
    <s v="Meinian Onehealth"/>
    <s v="Healthcare"/>
    <s v="Healthcare"/>
    <s v="Health &amp; Wellbeing Centres"/>
    <m/>
    <s v="China"/>
    <s v="Greater China"/>
    <s v="No"/>
    <m/>
    <m/>
    <m/>
    <m/>
  </r>
  <r>
    <x v="113"/>
    <n v="60667"/>
    <s v="CNinsure"/>
    <s v="www.cninsure.net"/>
    <d v="2005-12-01T00:00:00"/>
    <x v="10"/>
    <x v="2"/>
    <x v="1"/>
    <x v="1"/>
    <m/>
    <s v="CDH Investments"/>
    <d v="2015-01-06T00:00:00"/>
    <s v="Sale to Management"/>
    <s v="54.00 USD"/>
    <x v="120"/>
    <n v="45.84"/>
    <m/>
    <s v="Business Services"/>
    <s v="Insurance"/>
    <s v="Insurance"/>
    <m/>
    <s v="China"/>
    <s v="Greater China"/>
    <s v="No"/>
    <m/>
    <m/>
    <m/>
    <m/>
  </r>
  <r>
    <x v="114"/>
    <n v="180187"/>
    <s v="CNinsure Inc."/>
    <s v="www.cninsure.net"/>
    <d v="2004-09-01T00:00:00"/>
    <x v="8"/>
    <x v="1"/>
    <x v="86"/>
    <x v="85"/>
    <n v="2.4300000000000002"/>
    <s v="Cathay Capital Group"/>
    <d v="2007-10-31T00:00:00"/>
    <s v="IPO"/>
    <s v="188.20 USD"/>
    <x v="121"/>
    <n v="132.36000000000001"/>
    <m/>
    <s v="Business Services"/>
    <s v="Insurance"/>
    <s v="Insurance"/>
    <m/>
    <s v="China"/>
    <s v="Greater China"/>
    <s v="Yes"/>
    <m/>
    <m/>
    <m/>
    <m/>
  </r>
  <r>
    <x v="115"/>
    <n v="42542"/>
    <s v="CoActive Technologies"/>
    <s v="www.coactive-tech.com"/>
    <d v="2007-05-09T00:00:00"/>
    <x v="0"/>
    <x v="2"/>
    <x v="1"/>
    <x v="1"/>
    <m/>
    <s v="Littlejohn &amp; Co."/>
    <d v="2012-04-25T00:00:00"/>
    <s v="Trade Sale"/>
    <m/>
    <x v="1"/>
    <m/>
    <s v="Nelson Nameplate"/>
    <s v="Industrials"/>
    <s v="Manufacturing"/>
    <s v="Electronics, Manufacturing"/>
    <m/>
    <s v="Hong Kong"/>
    <s v="Greater China"/>
    <s v="Yes"/>
    <m/>
    <m/>
    <s v="Brian Ramsay"/>
    <m/>
  </r>
  <r>
    <x v="115"/>
    <n v="42542"/>
    <s v="CoActive Technologies"/>
    <s v="www.coactive-tech.com"/>
    <d v="2007-05-09T00:00:00"/>
    <x v="0"/>
    <x v="2"/>
    <x v="1"/>
    <x v="1"/>
    <m/>
    <s v="Littlejohn &amp; Co."/>
    <d v="2014-08-04T00:00:00"/>
    <s v="Trade Sale"/>
    <m/>
    <x v="1"/>
    <m/>
    <s v="Sensata"/>
    <s v="Industrials"/>
    <s v="Manufacturing"/>
    <s v="Electronics, Manufacturing"/>
    <m/>
    <s v="Hong Kong"/>
    <s v="Greater China"/>
    <s v="Yes"/>
    <m/>
    <m/>
    <s v="Brian Ramsay"/>
    <m/>
  </r>
  <r>
    <x v="116"/>
    <n v="142681"/>
    <s v="COFCO Meat Investment Co., Ltd."/>
    <s v="www.cofco-joycome.com"/>
    <d v="2014-06-05T00:00:00"/>
    <x v="5"/>
    <x v="2"/>
    <x v="87"/>
    <x v="86"/>
    <n v="199.48"/>
    <s v="Baring Private Equity Asia, Boyu Capital, Hopu Investment Management, KKR"/>
    <d v="2015-09-01T00:00:00"/>
    <s v="Trade Sale"/>
    <s v="57.50 USD"/>
    <x v="122"/>
    <n v="51.4"/>
    <s v="Temasek Holdings"/>
    <s v="Food &amp; Agriculture"/>
    <s v="Agriculture"/>
    <s v="Agribusiness, Agriculture Livestock Production, Food Distributors, Meat Products"/>
    <m/>
    <s v="China"/>
    <s v="Greater China"/>
    <s v="Yes"/>
    <m/>
    <m/>
    <s v="Fang Fenglei, Guy Cui, Julian Wolhardt"/>
    <m/>
  </r>
  <r>
    <x v="116"/>
    <n v="142681"/>
    <s v="COFCO Meat Investment Co., Ltd."/>
    <s v="www.cofco-joycome.com"/>
    <d v="2014-06-05T00:00:00"/>
    <x v="5"/>
    <x v="2"/>
    <x v="87"/>
    <x v="86"/>
    <n v="199.48"/>
    <s v="Baring Private Equity Asia, Boyu Capital, Hopu Investment Management, KKR"/>
    <d v="2016-11-01T00:00:00"/>
    <s v="IPO"/>
    <s v="1950.00 HKD"/>
    <x v="123"/>
    <n v="226.55"/>
    <m/>
    <s v="Food &amp; Agriculture"/>
    <s v="Agriculture"/>
    <s v="Agribusiness, Agriculture Livestock Production, Food Distributors, Meat Products"/>
    <m/>
    <s v="China"/>
    <s v="Greater China"/>
    <s v="Yes"/>
    <m/>
    <m/>
    <s v="Fang Fenglei, Guy Cui, Julian Wolhardt"/>
    <m/>
  </r>
  <r>
    <x v="117"/>
    <n v="169204"/>
    <s v="Comicfans"/>
    <s v="www.comicfans.net"/>
    <d v="2012-11-01T00:00:00"/>
    <x v="4"/>
    <x v="1"/>
    <x v="1"/>
    <x v="1"/>
    <m/>
    <s v="Richland Equities"/>
    <d v="2014-05-01T00:00:00"/>
    <s v="Trade Sale"/>
    <m/>
    <x v="1"/>
    <m/>
    <s v="Huawen Media Investment Group Corporation"/>
    <s v="Telecoms &amp; Media"/>
    <s v="Digital Media"/>
    <s v="Book Publishers, Digital Media"/>
    <m/>
    <s v="China"/>
    <s v="Greater China"/>
    <s v="No"/>
    <m/>
    <m/>
    <m/>
    <m/>
  </r>
  <r>
    <x v="118"/>
    <n v="61760"/>
    <s v="Comtec Solar Systems"/>
    <s v="www.comtecsolar.com"/>
    <d v="2011-04-19T00:00:00"/>
    <x v="9"/>
    <x v="4"/>
    <x v="88"/>
    <x v="87"/>
    <n v="104.21"/>
    <s v="TPG"/>
    <d v="2012-01-26T00:00:00"/>
    <s v="Recapitalisation"/>
    <s v="77.00 USD"/>
    <x v="124"/>
    <n v="60.48"/>
    <m/>
    <s v="Clean Technology"/>
    <s v="Renewable Energy"/>
    <s v="Solar Power"/>
    <m/>
    <s v="China"/>
    <s v="Greater China"/>
    <s v="Yes"/>
    <m/>
    <m/>
    <s v="Stephen Peel"/>
    <m/>
  </r>
  <r>
    <x v="119"/>
    <n v="46423"/>
    <s v="Concord Medical Service Co."/>
    <s v="www.cmsholdings.com"/>
    <d v="2007-11-01T00:00:00"/>
    <x v="0"/>
    <x v="2"/>
    <x v="1"/>
    <x v="1"/>
    <m/>
    <s v="Carlyle Group"/>
    <d v="2009-12-11T00:00:00"/>
    <s v="IPO"/>
    <s v="132.00 USD"/>
    <x v="125"/>
    <n v="88.08"/>
    <m/>
    <s v="Healthcare"/>
    <s v="Medical Technologies"/>
    <s v="Healthcare, Healthcare IT, Medical Devices, Medical Technologies"/>
    <m/>
    <s v="China"/>
    <s v="Greater China"/>
    <s v="Yes"/>
    <m/>
    <m/>
    <m/>
    <m/>
  </r>
  <r>
    <x v="120"/>
    <n v="138798"/>
    <s v="Cosmos Bank"/>
    <s v="www.cosmosbank.com.tw"/>
    <d v="2007-09-03T00:00:00"/>
    <x v="0"/>
    <x v="3"/>
    <x v="89"/>
    <x v="88"/>
    <n v="632.96"/>
    <s v="GE Capital Equity, SAC Private Capital Group"/>
    <d v="2014-02-10T00:00:00"/>
    <s v="Trade Sale"/>
    <s v="23094.00 TWD"/>
    <x v="126"/>
    <n v="556.70000000000005"/>
    <s v="China Development Financial Holding Corporation"/>
    <s v="Business Services"/>
    <s v="Financial Services"/>
    <s v="Banks"/>
    <m/>
    <s v="Taiwan"/>
    <s v="Greater China"/>
    <s v="No"/>
    <m/>
    <m/>
    <m/>
    <m/>
  </r>
  <r>
    <x v="121"/>
    <n v="65081"/>
    <s v="CS Logistics"/>
    <m/>
    <d v="2010-12-14T00:00:00"/>
    <x v="3"/>
    <x v="2"/>
    <x v="1"/>
    <x v="1"/>
    <m/>
    <s v="HSBC Principal Investments"/>
    <d v="2011-01-04T00:00:00"/>
    <s v="Merger"/>
    <m/>
    <x v="1"/>
    <m/>
    <s v="Allport"/>
    <s v="Industrials"/>
    <s v="Logistics"/>
    <s v="Logistics, Transportation"/>
    <m/>
    <s v="Hong Kong"/>
    <s v="Greater China"/>
    <s v="Yes"/>
    <m/>
    <m/>
    <m/>
    <m/>
  </r>
  <r>
    <x v="122"/>
    <n v="135884"/>
    <s v="Da Niang Dumplings Co. Ltd."/>
    <m/>
    <d v="2013-12-01T00:00:00"/>
    <x v="0"/>
    <x v="2"/>
    <x v="1"/>
    <x v="1"/>
    <m/>
    <s v="CVC Capital Partners"/>
    <d v="2017-01-19T00:00:00"/>
    <s v="Trade Sale"/>
    <m/>
    <x v="1"/>
    <m/>
    <s v="GreenTree Inns Hotel Management Group"/>
    <s v="Consumer &amp; Retail"/>
    <s v="Restaurants"/>
    <s v="Restaurants"/>
    <m/>
    <s v="China"/>
    <s v="Greater China"/>
    <s v="No"/>
    <m/>
    <m/>
    <s v="Bo Liu, Francis Leung"/>
    <s v="Francis Leung"/>
  </r>
  <r>
    <x v="123"/>
    <n v="151877"/>
    <s v="Dajin Heavy Industry Corporation"/>
    <s v="www.dajin.cn"/>
    <d v="2009-08-13T00:00:00"/>
    <x v="6"/>
    <x v="1"/>
    <x v="90"/>
    <x v="89"/>
    <n v="8.1999999999999993"/>
    <s v="China Renaissance Capital Investment"/>
    <d v="2010-10-15T00:00:00"/>
    <s v="IPO"/>
    <s v="1158.00 CNY"/>
    <x v="127"/>
    <n v="124.53"/>
    <m/>
    <s v="Industrials"/>
    <s v="Manufacturing"/>
    <s v="Manufacturing"/>
    <m/>
    <s v="China"/>
    <s v="Greater China"/>
    <s v="Yes"/>
    <m/>
    <m/>
    <m/>
    <m/>
  </r>
  <r>
    <x v="123"/>
    <n v="151877"/>
    <s v="Dajin Heavy Industry Corporation"/>
    <s v="www.dajin.cn"/>
    <d v="2009-08-13T00:00:00"/>
    <x v="6"/>
    <x v="1"/>
    <x v="90"/>
    <x v="89"/>
    <n v="8.1999999999999993"/>
    <s v="China Renaissance Capital Investment"/>
    <d v="2012-06-20T00:00:00"/>
    <s v="Private Placement"/>
    <s v="104.00 CNY"/>
    <x v="128"/>
    <n v="13.06"/>
    <m/>
    <s v="Industrials"/>
    <s v="Manufacturing"/>
    <s v="Manufacturing"/>
    <m/>
    <s v="China"/>
    <s v="Greater China"/>
    <s v="Yes"/>
    <m/>
    <m/>
    <m/>
    <m/>
  </r>
  <r>
    <x v="123"/>
    <n v="151877"/>
    <s v="Dajin Heavy Industry Corporation"/>
    <s v="www.dajin.cn"/>
    <d v="2009-08-13T00:00:00"/>
    <x v="6"/>
    <x v="1"/>
    <x v="90"/>
    <x v="89"/>
    <n v="8.1999999999999993"/>
    <s v="China Renaissance Capital Investment"/>
    <d v="2013-03-20T00:00:00"/>
    <s v="Private Placement"/>
    <s v="97.97 CNY"/>
    <x v="129"/>
    <n v="12"/>
    <m/>
    <s v="Industrials"/>
    <s v="Manufacturing"/>
    <s v="Manufacturing"/>
    <m/>
    <s v="China"/>
    <s v="Greater China"/>
    <s v="Yes"/>
    <m/>
    <m/>
    <m/>
    <m/>
  </r>
  <r>
    <x v="123"/>
    <n v="151877"/>
    <s v="Dajin Heavy Industry Corporation"/>
    <s v="www.dajin.cn"/>
    <d v="2009-08-13T00:00:00"/>
    <x v="6"/>
    <x v="1"/>
    <x v="90"/>
    <x v="89"/>
    <n v="8.1999999999999993"/>
    <s v="China Renaissance Capital Investment"/>
    <d v="2013-06-06T00:00:00"/>
    <s v="Private Placement"/>
    <s v="104.00 CNY"/>
    <x v="130"/>
    <n v="12.66"/>
    <m/>
    <s v="Industrials"/>
    <s v="Manufacturing"/>
    <s v="Manufacturing"/>
    <m/>
    <s v="China"/>
    <s v="Greater China"/>
    <s v="Yes"/>
    <m/>
    <m/>
    <m/>
    <m/>
  </r>
  <r>
    <x v="124"/>
    <n v="175889"/>
    <s v="Dalian East Energy Development Co., Ltd"/>
    <s v="www.dleast.cc"/>
    <d v="2009-09-10T00:00:00"/>
    <x v="6"/>
    <x v="1"/>
    <x v="91"/>
    <x v="90"/>
    <n v="8.83"/>
    <s v="Beyond Fund Equity Investment, Boxin Capital, Dalian High-Tech Industrial Zone"/>
    <d v="2010-09-20T00:00:00"/>
    <s v="IPO"/>
    <s v="825.00 CNY"/>
    <x v="131"/>
    <n v="94.95"/>
    <m/>
    <s v="Clean Technology"/>
    <s v="Clean Technology"/>
    <s v="GeoThermal, Solar Power, Waste to Energy, Wind Power"/>
    <m/>
    <s v="China"/>
    <s v="Greater China"/>
    <s v="Yes"/>
    <m/>
    <m/>
    <m/>
    <m/>
  </r>
  <r>
    <x v="125"/>
    <n v="169609"/>
    <s v="Dalian Energas Gas-System Co., Ltd"/>
    <s v="www.energas.cn"/>
    <d v="2011-11-29T00:00:00"/>
    <x v="9"/>
    <x v="1"/>
    <x v="92"/>
    <x v="91"/>
    <n v="3.93"/>
    <s v="Chengda Yanhai Industry Fund Management"/>
    <d v="2015-04-24T00:00:00"/>
    <s v="IPO"/>
    <s v="196.25 CNY"/>
    <x v="132"/>
    <n v="29.83"/>
    <m/>
    <s v="Industrials"/>
    <s v="Manufacturing"/>
    <s v="Manufacturing, Oil &amp; Gas"/>
    <m/>
    <s v="China"/>
    <s v="Greater China"/>
    <s v="Yes"/>
    <m/>
    <m/>
    <m/>
    <m/>
  </r>
  <r>
    <x v="126"/>
    <n v="138791"/>
    <s v="Digiwin Software Co., Ltd"/>
    <s v="www.digiwin.com.cn"/>
    <d v="2007-10-22T00:00:00"/>
    <x v="0"/>
    <x v="2"/>
    <x v="93"/>
    <x v="92"/>
    <n v="48.25"/>
    <s v="CID Group, Lehman Brothers, Whitesun Equity Partners"/>
    <d v="2014-01-27T00:00:00"/>
    <s v="IPO"/>
    <s v="623.10 CNY"/>
    <x v="133"/>
    <n v="74.78"/>
    <m/>
    <s v="Information Technology"/>
    <s v="Software"/>
    <s v="Software"/>
    <m/>
    <s v="China"/>
    <s v="Greater China"/>
    <s v="Yes"/>
    <m/>
    <m/>
    <m/>
    <m/>
  </r>
  <r>
    <x v="127"/>
    <n v="39212"/>
    <s v="Dili"/>
    <s v="www.dilijituan.com"/>
    <d v="2010-03-18T00:00:00"/>
    <x v="3"/>
    <x v="2"/>
    <x v="70"/>
    <x v="69"/>
    <n v="443.64"/>
    <s v="Blackstone Group, Capital International, Warburg Pincus"/>
    <d v="2011-05-20T00:00:00"/>
    <s v="Unspecified Exit"/>
    <s v="190.00 USD"/>
    <x v="134"/>
    <n v="132.47"/>
    <m/>
    <s v="Food &amp; Agriculture"/>
    <s v="Agriculture"/>
    <s v="Agriculture"/>
    <m/>
    <s v="China"/>
    <s v="Greater China"/>
    <s v="Yes"/>
    <n v="16.5"/>
    <m/>
    <s v="Carl Wu"/>
    <m/>
  </r>
  <r>
    <x v="128"/>
    <n v="58617"/>
    <s v="Dongyue Group Limited"/>
    <s v="www.dongyuechem.com"/>
    <d v="2007-06-02T00:00:00"/>
    <x v="0"/>
    <x v="2"/>
    <x v="94"/>
    <x v="93"/>
    <n v="34.909999999999997"/>
    <s v="Baring Private Equity Asia, IFC Asset Management Company"/>
    <d v="2007-12-10T00:00:00"/>
    <s v="IPO"/>
    <s v="1120.00 HKD"/>
    <x v="135"/>
    <n v="98.35"/>
    <m/>
    <s v="Materials"/>
    <s v="Chemicals"/>
    <s v="Agricultural Chemicals, Production"/>
    <m/>
    <s v="China"/>
    <s v="Greater China"/>
    <s v="Yes"/>
    <m/>
    <m/>
    <s v="Jean Eric Salata"/>
    <m/>
  </r>
  <r>
    <x v="128"/>
    <n v="58617"/>
    <s v="Dongyue Group Limited"/>
    <s v="www.dongyuechem.com"/>
    <d v="2007-06-02T00:00:00"/>
    <x v="0"/>
    <x v="2"/>
    <x v="94"/>
    <x v="93"/>
    <n v="34.909999999999997"/>
    <s v="Baring Private Equity Asia, IFC Asset Management Company"/>
    <d v="2009-11-25T00:00:00"/>
    <s v="Private Placement"/>
    <s v="271.00 HKD"/>
    <x v="136"/>
    <n v="23.33"/>
    <m/>
    <s v="Materials"/>
    <s v="Chemicals"/>
    <s v="Agricultural Chemicals, Production"/>
    <m/>
    <s v="China"/>
    <s v="Greater China"/>
    <s v="Yes"/>
    <m/>
    <m/>
    <s v="Jean Eric Salata"/>
    <m/>
  </r>
  <r>
    <x v="129"/>
    <n v="165223"/>
    <s v="DXY Technology"/>
    <s v="www.dxytech.com"/>
    <d v="2012-07-01T00:00:00"/>
    <x v="4"/>
    <x v="1"/>
    <x v="95"/>
    <x v="94"/>
    <n v="3.1"/>
    <s v="Cowin Capital"/>
    <d v="2013-10-18T00:00:00"/>
    <s v="Trade Sale"/>
    <s v="156.00 CNY"/>
    <x v="137"/>
    <n v="18.78"/>
    <s v="Wuhan P and S Information Technology Co., Ltd."/>
    <s v="Information Technology"/>
    <s v="Electronics"/>
    <s v="Communications, Electronic Components &amp; Semiconductor Manufacture, Integrated Circuits, Network, Software, Technology"/>
    <m/>
    <s v="China"/>
    <s v="Greater China"/>
    <s v="No"/>
    <m/>
    <m/>
    <m/>
    <m/>
  </r>
  <r>
    <x v="130"/>
    <n v="165430"/>
    <s v="E-Ink"/>
    <s v="www.einkgroup.com"/>
    <d v="2005-03-22T00:00:00"/>
    <x v="10"/>
    <x v="2"/>
    <x v="1"/>
    <x v="1"/>
    <m/>
    <s v="Intel Capital"/>
    <d v="2009-12-23T00:00:00"/>
    <s v="Trade Sale"/>
    <m/>
    <x v="1"/>
    <m/>
    <s v="Prime View International"/>
    <s v="Industrials"/>
    <s v="Distribution"/>
    <s v="Electronic Components, Electronic Components &amp; Semiconductor Wholesalers, Technology"/>
    <m/>
    <s v="Taiwan"/>
    <s v="Greater China"/>
    <s v="No"/>
    <m/>
    <m/>
    <m/>
    <m/>
  </r>
  <r>
    <x v="131"/>
    <n v="189771"/>
    <s v="East River Biochemical Group"/>
    <s v="www.bd09.com"/>
    <d v="2007-12-01T00:00:00"/>
    <x v="0"/>
    <x v="1"/>
    <x v="96"/>
    <x v="95"/>
    <n v="4.1100000000000003"/>
    <s v="Carlyle Group"/>
    <d v="2012-06-01T00:00:00"/>
    <s v="Write Off"/>
    <m/>
    <x v="1"/>
    <m/>
    <m/>
    <s v="Clean Technology"/>
    <s v="Clean Technology"/>
    <s v="Biofuels, Oil &amp; Gas"/>
    <m/>
    <s v="China"/>
    <s v="Greater China"/>
    <s v="No"/>
    <m/>
    <m/>
    <m/>
    <m/>
  </r>
  <r>
    <x v="132"/>
    <n v="50654"/>
    <s v="Eastern Broadcasting Company"/>
    <s v="www.ebc.net.tw"/>
    <d v="2006-03-22T00:00:00"/>
    <x v="2"/>
    <x v="2"/>
    <x v="97"/>
    <x v="96"/>
    <n v="104.62"/>
    <s v="Carlyle Group"/>
    <d v="2016-10-17T00:00:00"/>
    <s v="Trade Sale"/>
    <s v="351.00 USD"/>
    <x v="138"/>
    <n v="318.39"/>
    <s v="Taiwan Optical Platform Co., Ltd."/>
    <s v="Telecoms &amp; Media"/>
    <s v="Media"/>
    <s v="Television Broadcasting and Programming"/>
    <m/>
    <s v="Taiwan"/>
    <s v="Greater China"/>
    <s v="No"/>
    <m/>
    <m/>
    <s v="Alex Ying, Gregory Zeluck, Patrick Siewert"/>
    <m/>
  </r>
  <r>
    <x v="133"/>
    <n v="30976"/>
    <s v="Ellassay"/>
    <s v="www.ellassay.com"/>
    <d v="2009-03-25T00:00:00"/>
    <x v="6"/>
    <x v="1"/>
    <x v="36"/>
    <x v="36"/>
    <n v="15.47"/>
    <s v="Carlyle Group"/>
    <d v="2015-04-22T00:00:00"/>
    <s v="IPO"/>
    <s v="766.40 CNY"/>
    <x v="139"/>
    <n v="116.49"/>
    <m/>
    <s v="Consumer &amp; Retail"/>
    <s v="Retail"/>
    <s v="Clothing Stores, Consumer Products"/>
    <m/>
    <s v="China"/>
    <s v="Greater China"/>
    <s v="Yes"/>
    <m/>
    <m/>
    <s v="Wayne Tsou"/>
    <m/>
  </r>
  <r>
    <x v="134"/>
    <n v="58629"/>
    <s v="Emeishan Special Cement Co., Ltd."/>
    <m/>
    <d v="2007-10-23T00:00:00"/>
    <x v="0"/>
    <x v="2"/>
    <x v="98"/>
    <x v="97"/>
    <n v="19.690000000000001"/>
    <s v="Olympus Capital Asia"/>
    <d v="2012-09-28T00:00:00"/>
    <s v="Trade Sale"/>
    <m/>
    <x v="1"/>
    <m/>
    <s v="Southwest Cement Company Limited"/>
    <s v="Materials"/>
    <s v="Materials"/>
    <s v="Cement, Distribution"/>
    <m/>
    <s v="China"/>
    <s v="Greater China"/>
    <s v="No"/>
    <m/>
    <m/>
    <s v="Edan Lee"/>
    <m/>
  </r>
  <r>
    <x v="135"/>
    <n v="162438"/>
    <s v="Enfinium International Holdings Limited"/>
    <m/>
    <d v="2011-03-18T00:00:00"/>
    <x v="9"/>
    <x v="1"/>
    <x v="96"/>
    <x v="95"/>
    <n v="4.3"/>
    <s v="Adamas Finance Asia"/>
    <d v="2012-10-12T00:00:00"/>
    <s v="Trade Sale"/>
    <m/>
    <x v="1"/>
    <m/>
    <s v="Alternative Investment Capital"/>
    <s v="Information Technology"/>
    <s v="Internet"/>
    <s v="e-Financial, Financial Services"/>
    <m/>
    <s v="Hong Kong"/>
    <s v="Greater China"/>
    <s v="Yes"/>
    <m/>
    <m/>
    <s v="Duncan Chui"/>
    <s v="Duncan Chui"/>
  </r>
  <r>
    <x v="136"/>
    <n v="77402"/>
    <s v="Evercare"/>
    <s v="www.evercare.com.cn"/>
    <d v="2008-06-01T00:00:00"/>
    <x v="1"/>
    <x v="1"/>
    <x v="1"/>
    <x v="1"/>
    <m/>
    <s v="OWW Capital Partners"/>
    <d v="2011-06-01T00:00:00"/>
    <s v="Unspecified Exit"/>
    <m/>
    <x v="1"/>
    <m/>
    <m/>
    <s v="Healthcare"/>
    <s v="Healthcare"/>
    <s v="Elective/Aesthetic Medicine, Health &amp; Wellbeing Centres"/>
    <m/>
    <s v="China"/>
    <s v="Greater China"/>
    <s v="No"/>
    <m/>
    <m/>
    <m/>
    <m/>
  </r>
  <r>
    <x v="137"/>
    <n v="53181"/>
    <s v="Far Eastern Leasing Company"/>
    <s v="www.ifelc.com.cn"/>
    <d v="2009-10-14T00:00:00"/>
    <x v="6"/>
    <x v="1"/>
    <x v="99"/>
    <x v="98"/>
    <n v="107.49"/>
    <s v="China International Capital Corporation Private Equity, GIC, KKR"/>
    <d v="2011-03-01T00:00:00"/>
    <s v="IPO"/>
    <s v="660.00 USD"/>
    <x v="140"/>
    <n v="482.06"/>
    <m/>
    <s v="Business Services"/>
    <s v="Financial Services"/>
    <s v="Credit Collections and Services, Finance and Insurance Sector"/>
    <m/>
    <s v="China"/>
    <s v="Greater China"/>
    <s v="Yes"/>
    <m/>
    <m/>
    <s v="David Liu, Gloria Song, Julian Wolhardt, Lane Zhao, Shirley Chen"/>
    <m/>
  </r>
  <r>
    <x v="137"/>
    <n v="53181"/>
    <s v="Far Eastern Leasing Company"/>
    <s v="www.ifelc.com.cn"/>
    <d v="2009-10-14T00:00:00"/>
    <x v="6"/>
    <x v="1"/>
    <x v="99"/>
    <x v="98"/>
    <n v="107.49"/>
    <s v="China International Capital Corporation Private Equity, GIC, KKR"/>
    <d v="2015-04-14T00:00:00"/>
    <s v="Private Placement"/>
    <s v="65.00 USD"/>
    <x v="141"/>
    <n v="60.7"/>
    <m/>
    <s v="Business Services"/>
    <s v="Financial Services"/>
    <s v="Credit Collections and Services, Finance and Insurance Sector"/>
    <m/>
    <s v="China"/>
    <s v="Greater China"/>
    <s v="No"/>
    <m/>
    <m/>
    <s v="David Liu, Gloria Song, Julian Wolhardt, Lane Zhao, Shirley Chen"/>
    <m/>
  </r>
  <r>
    <x v="138"/>
    <n v="161056"/>
    <s v="Fawer Automotive Parts"/>
    <s v="www.fawer.com.cn"/>
    <d v="2009-10-01T00:00:00"/>
    <x v="6"/>
    <x v="1"/>
    <x v="100"/>
    <x v="99"/>
    <n v="33.06"/>
    <s v="Changbaishan Capital, Goldstone Investment, Yadong Investment Management"/>
    <d v="2012-01-01T00:00:00"/>
    <s v="Trade Sale"/>
    <s v="180.00 CNY"/>
    <x v="142"/>
    <n v="22.38"/>
    <m/>
    <s v="Industrials"/>
    <s v="Manufacturing"/>
    <s v="Automobile and Parts Manufacturing, Steel &amp; Metal Manufacturing"/>
    <m/>
    <s v="China"/>
    <s v="Greater China"/>
    <s v="Yes"/>
    <m/>
    <m/>
    <m/>
    <m/>
  </r>
  <r>
    <x v="138"/>
    <n v="161056"/>
    <s v="Fawer Automotive Parts"/>
    <s v="www.fawer.com.cn"/>
    <d v="2009-10-01T00:00:00"/>
    <x v="6"/>
    <x v="1"/>
    <x v="100"/>
    <x v="99"/>
    <n v="33.06"/>
    <s v="Changbaishan Capital, Goldstone Investment, Yadong Investment Management"/>
    <d v="2012-11-30T00:00:00"/>
    <s v="Trade Sale"/>
    <m/>
    <x v="1"/>
    <m/>
    <s v="Guangdong Sunrise Holdings Co., Ltd"/>
    <s v="Industrials"/>
    <s v="Manufacturing"/>
    <s v="Automobile and Parts Manufacturing, Steel &amp; Metal Manufacturing"/>
    <m/>
    <s v="China"/>
    <s v="Greater China"/>
    <s v="No"/>
    <m/>
    <m/>
    <m/>
    <m/>
  </r>
  <r>
    <x v="139"/>
    <n v="145122"/>
    <s v="Feitian Technologies"/>
    <s v="www.ftsafe.com"/>
    <d v="2010-06-01T00:00:00"/>
    <x v="3"/>
    <x v="2"/>
    <x v="101"/>
    <x v="100"/>
    <n v="4.95"/>
    <s v="JD Capital"/>
    <d v="2014-06-26T00:00:00"/>
    <s v="IPO"/>
    <s v="787.00 CNY"/>
    <x v="143"/>
    <n v="94.52"/>
    <m/>
    <s v="Information Technology"/>
    <s v="IT Security"/>
    <s v="IT Security, Monitoring &amp; Security Software"/>
    <m/>
    <s v="China"/>
    <s v="Greater China"/>
    <s v="Yes"/>
    <m/>
    <m/>
    <m/>
    <m/>
  </r>
  <r>
    <x v="140"/>
    <n v="53785"/>
    <s v="Feixiang"/>
    <s v="www.feixiangchem.com"/>
    <d v="2007-06-01T00:00:00"/>
    <x v="0"/>
    <x v="2"/>
    <x v="1"/>
    <x v="1"/>
    <m/>
    <s v="Bain Capital"/>
    <d v="2010-06-16T00:00:00"/>
    <s v="Trade Sale"/>
    <s v="489.00 USD"/>
    <x v="144"/>
    <n v="393.74"/>
    <s v="Rhodia Group"/>
    <s v="Materials"/>
    <s v="Chemicals"/>
    <s v="Chemicals"/>
    <m/>
    <s v="China"/>
    <s v="Greater China"/>
    <s v="No"/>
    <m/>
    <m/>
    <m/>
    <m/>
  </r>
  <r>
    <x v="141"/>
    <n v="175908"/>
    <s v="Flat Glass Group Co., Ltd."/>
    <s v="www.flatgroup.com.cn"/>
    <d v="2010-12-20T00:00:00"/>
    <x v="3"/>
    <x v="1"/>
    <x v="102"/>
    <x v="101"/>
    <n v="41.3"/>
    <s v="Boxin Capital, Guoyuan DI, Prime Mont Capital"/>
    <d v="2015-11-20T00:00:00"/>
    <s v="IPO"/>
    <s v="121.00 USD"/>
    <x v="145"/>
    <n v="113.09"/>
    <m/>
    <s v="Clean Technology"/>
    <s v="Clean Technology"/>
    <s v="Advanced Components, Solar Power, Solar Thermal"/>
    <m/>
    <s v="China"/>
    <s v="Greater China"/>
    <s v="Yes"/>
    <m/>
    <m/>
    <m/>
    <m/>
  </r>
  <r>
    <x v="142"/>
    <n v="28703"/>
    <s v="Focus Media"/>
    <s v="www.focusmedia.cn"/>
    <d v="2012-12-20T00:00:00"/>
    <x v="4"/>
    <x v="0"/>
    <x v="103"/>
    <x v="102"/>
    <n v="2853.81"/>
    <s v="Carlyle Group, China Everbright International, CITIC Capital, Fosun International, FountainVest Partners"/>
    <d v="2014-07-13T00:00:00"/>
    <s v="IPO"/>
    <s v="172.00 USD"/>
    <x v="146"/>
    <n v="126.44"/>
    <m/>
    <s v="Telecoms &amp; Media"/>
    <s v="Digital Media"/>
    <s v="Advertising, Digital Media, Media, Telecom Media, Telecoms"/>
    <m/>
    <s v="China"/>
    <s v="Greater China"/>
    <s v="Yes"/>
    <m/>
    <m/>
    <m/>
    <m/>
  </r>
  <r>
    <x v="142"/>
    <n v="28703"/>
    <s v="Focus Media"/>
    <s v="www.focusmedia.cn"/>
    <d v="2012-12-20T00:00:00"/>
    <x v="4"/>
    <x v="0"/>
    <x v="103"/>
    <x v="102"/>
    <n v="2853.81"/>
    <s v="Carlyle Group, China Everbright International, CITIC Capital, Fosun International, FountainVest Partners"/>
    <d v="2015-09-01T00:00:00"/>
    <s v="Trade Sale"/>
    <s v="45700.00 CNY"/>
    <x v="147"/>
    <n v="6414.68"/>
    <s v="Hedy Holdings"/>
    <s v="Telecoms &amp; Media"/>
    <s v="Digital Media"/>
    <s v="Advertising, Digital Media, Media, Telecom Media, Telecoms"/>
    <m/>
    <s v="China"/>
    <s v="Greater China"/>
    <s v="Yes"/>
    <m/>
    <m/>
    <m/>
    <m/>
  </r>
  <r>
    <x v="143"/>
    <n v="42535"/>
    <s v="Fu Sheng Industrial Co."/>
    <s v="www.fusheng.com"/>
    <d v="2003-12-01T00:00:00"/>
    <x v="11"/>
    <x v="2"/>
    <x v="1"/>
    <x v="1"/>
    <m/>
    <s v="Lombard Investments"/>
    <d v="2007-08-02T00:00:00"/>
    <s v="Sale to GP"/>
    <s v="1000.00 USD"/>
    <x v="148"/>
    <n v="739.64"/>
    <s v="Oaktree Capital Management"/>
    <s v="Industrials"/>
    <s v="Industrial"/>
    <s v="Aerospace, Industrial"/>
    <m/>
    <s v="Taiwan"/>
    <s v="Greater China"/>
    <s v="No"/>
    <m/>
    <m/>
    <m/>
    <m/>
  </r>
  <r>
    <x v="144"/>
    <n v="153280"/>
    <s v="Fujian Cosunter Pharmaceutical Co., Ltd"/>
    <s v="www.cosunter.com"/>
    <d v="2011-06-01T00:00:00"/>
    <x v="9"/>
    <x v="1"/>
    <x v="104"/>
    <x v="103"/>
    <n v="8.65"/>
    <s v="JD Capital"/>
    <d v="2015-04-22T00:00:00"/>
    <s v="IPO"/>
    <s v="375.73 CNY"/>
    <x v="149"/>
    <n v="57.11"/>
    <m/>
    <s v="Healthcare"/>
    <s v="Pharmaceuticals"/>
    <s v="Pharmaceuticals"/>
    <m/>
    <s v="China"/>
    <s v="Greater China"/>
    <s v="Yes"/>
    <m/>
    <m/>
    <m/>
    <m/>
  </r>
  <r>
    <x v="145"/>
    <n v="179104"/>
    <s v="Fujian Dali Foods Group Co. Ltd."/>
    <s v="www.dali-group.com"/>
    <d v="2014-09-08T00:00:00"/>
    <x v="5"/>
    <x v="1"/>
    <x v="105"/>
    <x v="104"/>
    <n v="0.1"/>
    <s v="CDH Investments"/>
    <d v="2015-11-15T00:00:00"/>
    <s v="IPO"/>
    <m/>
    <x v="1"/>
    <m/>
    <m/>
    <s v="Food &amp; Agriculture"/>
    <s v="Food"/>
    <s v="Snack Foods"/>
    <m/>
    <s v="China"/>
    <s v="Greater China"/>
    <s v="Yes"/>
    <m/>
    <m/>
    <m/>
    <m/>
  </r>
  <r>
    <x v="146"/>
    <n v="152871"/>
    <s v="Fujian Nanping Nanfu Battery"/>
    <s v="www.nanfu.com"/>
    <d v="2007-06-01T00:00:00"/>
    <x v="0"/>
    <x v="1"/>
    <x v="1"/>
    <x v="1"/>
    <m/>
    <s v="CDH Investments"/>
    <d v="2016-01-15T00:00:00"/>
    <s v="IPO"/>
    <m/>
    <x v="1"/>
    <m/>
    <m/>
    <s v="Information Technology"/>
    <s v="Electronics"/>
    <s v="Electronic Components"/>
    <m/>
    <s v="China"/>
    <s v="Greater China"/>
    <s v="No"/>
    <m/>
    <m/>
    <m/>
    <m/>
  </r>
  <r>
    <x v="146"/>
    <n v="152871"/>
    <s v="Fujian Nanping Nanfu Battery"/>
    <s v="www.nanfu.com"/>
    <d v="2007-06-01T00:00:00"/>
    <x v="0"/>
    <x v="1"/>
    <x v="1"/>
    <x v="1"/>
    <m/>
    <s v="CDH Investments"/>
    <d v="2016-01-15T00:00:00"/>
    <s v="Merger"/>
    <m/>
    <x v="1"/>
    <m/>
    <s v="Akin Technology"/>
    <s v="Information Technology"/>
    <s v="Electronics"/>
    <s v="Electronic Components"/>
    <m/>
    <s v="China"/>
    <s v="Greater China"/>
    <s v="No"/>
    <m/>
    <m/>
    <m/>
    <m/>
  </r>
  <r>
    <x v="147"/>
    <n v="32613"/>
    <s v="Fujian Peak Group"/>
    <s v="www.peaksport.com"/>
    <d v="2009-04-24T00:00:00"/>
    <x v="6"/>
    <x v="1"/>
    <x v="106"/>
    <x v="105"/>
    <n v="44.04"/>
    <s v="CCB International Asset Management, Legend Capital, Sequoia Capital"/>
    <d v="2009-09-29T00:00:00"/>
    <s v="IPO"/>
    <s v="1700.00 HKD"/>
    <x v="150"/>
    <n v="150.51"/>
    <m/>
    <s v="Consumer &amp; Retail"/>
    <s v="Consumer Products"/>
    <s v="Clothing Stores, Distribution, Footwear Manufacture, Wholesale, and Retail, Manufacturing"/>
    <m/>
    <s v="China"/>
    <s v="Greater China"/>
    <s v="Yes"/>
    <m/>
    <m/>
    <m/>
    <m/>
  </r>
  <r>
    <x v="148"/>
    <n v="70327"/>
    <s v="Funtalk China Holdings"/>
    <s v="www.pypo.net"/>
    <d v="2007-11-01T00:00:00"/>
    <x v="0"/>
    <x v="2"/>
    <x v="78"/>
    <x v="77"/>
    <n v="63.3"/>
    <s v="ARC Capital Partners"/>
    <d v="2009-07-16T00:00:00"/>
    <s v="Merger"/>
    <m/>
    <x v="1"/>
    <m/>
    <s v="Middle Kingdom Alliance Corp."/>
    <s v="Consumer &amp; Retail"/>
    <s v="Retail"/>
    <s v="Consumer Electronics Stores, Telecoms Services"/>
    <m/>
    <s v="China"/>
    <s v="Greater China"/>
    <s v="Yes"/>
    <m/>
    <m/>
    <s v="Allan Liu"/>
    <m/>
  </r>
  <r>
    <x v="148"/>
    <n v="70327"/>
    <s v="Funtalk China Holdings"/>
    <s v="www.pypo.net"/>
    <d v="2007-11-01T00:00:00"/>
    <x v="0"/>
    <x v="2"/>
    <x v="78"/>
    <x v="77"/>
    <n v="63.3"/>
    <s v="ARC Capital Partners"/>
    <d v="2009-12-17T00:00:00"/>
    <s v="Private Placement"/>
    <m/>
    <x v="1"/>
    <m/>
    <m/>
    <s v="Consumer &amp; Retail"/>
    <s v="Retail"/>
    <s v="Consumer Electronics Stores, Telecoms Services"/>
    <m/>
    <s v="China"/>
    <s v="Greater China"/>
    <s v="Yes"/>
    <m/>
    <m/>
    <s v="Allan Liu"/>
    <m/>
  </r>
  <r>
    <x v="148"/>
    <n v="70327"/>
    <s v="Funtalk China Holdings"/>
    <s v="www.pypo.net"/>
    <d v="2007-11-01T00:00:00"/>
    <x v="0"/>
    <x v="2"/>
    <x v="78"/>
    <x v="77"/>
    <n v="63.3"/>
    <s v="ARC Capital Partners"/>
    <d v="2011-05-31T00:00:00"/>
    <s v="Sale to GP"/>
    <s v="443.00 USD"/>
    <x v="151"/>
    <n v="306.77999999999997"/>
    <s v="Fortress Investment Group"/>
    <s v="Consumer &amp; Retail"/>
    <s v="Retail"/>
    <s v="Consumer Electronics Stores, Telecoms Services"/>
    <m/>
    <s v="China"/>
    <s v="Greater China"/>
    <s v="No"/>
    <m/>
    <m/>
    <s v="Allan Liu"/>
    <m/>
  </r>
  <r>
    <x v="149"/>
    <n v="29199"/>
    <s v="Futaste"/>
    <s v="www.futaste.com"/>
    <d v="2008-01-21T00:00:00"/>
    <x v="1"/>
    <x v="1"/>
    <x v="1"/>
    <x v="1"/>
    <m/>
    <s v="3i"/>
    <d v="2013-05-29T00:00:00"/>
    <s v="Unspecified Exit"/>
    <m/>
    <x v="1"/>
    <m/>
    <m/>
    <s v="Industrials"/>
    <s v="Manufacturing"/>
    <s v="Beverages, Biotechnology, Pharmaceuticals"/>
    <m/>
    <s v="China"/>
    <s v="Greater China"/>
    <s v="No"/>
    <m/>
    <m/>
    <m/>
    <m/>
  </r>
  <r>
    <x v="150"/>
    <n v="39716"/>
    <s v="Gala TV"/>
    <s v="www.gtv.com.tw"/>
    <d v="2008-12-30T00:00:00"/>
    <x v="1"/>
    <x v="2"/>
    <x v="52"/>
    <x v="51"/>
    <n v="74.73"/>
    <s v="MBK Partners"/>
    <d v="2011-02-14T00:00:00"/>
    <s v="Sale to GP"/>
    <m/>
    <x v="1"/>
    <m/>
    <s v="EQT"/>
    <s v="Telecoms &amp; Media"/>
    <s v="Media"/>
    <s v="Television Broadcasting and Programming"/>
    <m/>
    <s v="Taiwan"/>
    <s v="Greater China"/>
    <s v="No"/>
    <m/>
    <m/>
    <m/>
    <m/>
  </r>
  <r>
    <x v="151"/>
    <n v="39716"/>
    <s v="Gala TV"/>
    <s v="www.gtv.com.tw"/>
    <d v="2011-02-14T00:00:00"/>
    <x v="9"/>
    <x v="2"/>
    <x v="1"/>
    <x v="1"/>
    <m/>
    <s v="EQT"/>
    <d v="2014-04-29T00:00:00"/>
    <s v="Trade Sale"/>
    <m/>
    <x v="1"/>
    <m/>
    <s v="Yung-Tsai Investment Co. Ltd"/>
    <s v="Telecoms &amp; Media"/>
    <s v="Media"/>
    <s v="Television Broadcasting and Programming"/>
    <m/>
    <s v="Taiwan"/>
    <s v="Greater China"/>
    <s v="No"/>
    <m/>
    <m/>
    <s v="Fredrik Åtting"/>
    <m/>
  </r>
  <r>
    <x v="152"/>
    <n v="29903"/>
    <s v="Galaxy Entertainment"/>
    <s v="www.galaxyentertainment.com"/>
    <d v="2007-11-01T00:00:00"/>
    <x v="0"/>
    <x v="4"/>
    <x v="107"/>
    <x v="106"/>
    <n v="590"/>
    <s v="Permira"/>
    <d v="2011-09-02T00:00:00"/>
    <s v="Private Placement"/>
    <s v="4780.00 HKD"/>
    <x v="152"/>
    <n v="449.48"/>
    <m/>
    <s v="Consumer &amp; Retail"/>
    <s v="Entertainment"/>
    <s v="Entertainment, Gambling, Hotels"/>
    <m/>
    <s v="Hong Kong"/>
    <s v="Greater China"/>
    <s v="Yes"/>
    <n v="2.2000000000000002"/>
    <m/>
    <s v="Alex Emery, Henry Chen, Ian Sellars, Maximilian Biagosch"/>
    <m/>
  </r>
  <r>
    <x v="152"/>
    <n v="29903"/>
    <s v="Galaxy Entertainment"/>
    <s v="www.galaxyentertainment.com"/>
    <d v="2007-11-01T00:00:00"/>
    <x v="0"/>
    <x v="4"/>
    <x v="107"/>
    <x v="106"/>
    <n v="590"/>
    <s v="Permira"/>
    <d v="2012-08-29T00:00:00"/>
    <s v="Private Placement"/>
    <s v="5855.00 HKD"/>
    <x v="153"/>
    <n v="589.75"/>
    <m/>
    <s v="Consumer &amp; Retail"/>
    <s v="Entertainment"/>
    <s v="Entertainment, Gambling, Hotels"/>
    <m/>
    <s v="Hong Kong"/>
    <s v="Greater China"/>
    <s v="Yes"/>
    <m/>
    <m/>
    <s v="Alex Emery, Henry Chen, Ian Sellars, Maximilian Biagosch"/>
    <m/>
  </r>
  <r>
    <x v="152"/>
    <n v="29903"/>
    <s v="Galaxy Entertainment"/>
    <s v="www.galaxyentertainment.com"/>
    <d v="2007-11-01T00:00:00"/>
    <x v="0"/>
    <x v="4"/>
    <x v="107"/>
    <x v="106"/>
    <n v="590"/>
    <s v="Permira"/>
    <d v="2012-11-08T00:00:00"/>
    <s v="Private Placement"/>
    <s v="6780.00 HKD"/>
    <x v="154"/>
    <n v="688.15"/>
    <m/>
    <s v="Consumer &amp; Retail"/>
    <s v="Entertainment"/>
    <s v="Entertainment, Gambling, Hotels"/>
    <m/>
    <s v="Hong Kong"/>
    <s v="Greater China"/>
    <s v="No"/>
    <n v="2.8"/>
    <m/>
    <s v="Alex Emery, Henry Chen, Ian Sellars, Maximilian Biagosch"/>
    <m/>
  </r>
  <r>
    <x v="153"/>
    <n v="141315"/>
    <s v="GCL Silicon Technology Holdings"/>
    <m/>
    <d v="2008-06-01T00:00:00"/>
    <x v="1"/>
    <x v="2"/>
    <x v="108"/>
    <x v="107"/>
    <n v="165.1"/>
    <s v="CDH Investments, DB Private Equity, Milestone Capital Management, Trustbridge Partners"/>
    <d v="2009-07-01T00:00:00"/>
    <s v="Trade Sale"/>
    <s v="3400.00 USD"/>
    <x v="155"/>
    <n v="2433.04"/>
    <s v="GCL-Poly Energy Holdings"/>
    <s v="Clean Technology"/>
    <s v="Clean Technology"/>
    <s v="Advanced Materials, Materials, Solar Power"/>
    <m/>
    <s v="China"/>
    <s v="Greater China"/>
    <s v="No"/>
    <m/>
    <m/>
    <m/>
    <m/>
  </r>
  <r>
    <x v="154"/>
    <n v="73300"/>
    <s v="GDC Technology"/>
    <s v="www.gdc-tech.com"/>
    <d v="2011-10-17T00:00:00"/>
    <x v="9"/>
    <x v="2"/>
    <x v="109"/>
    <x v="108"/>
    <n v="54.68"/>
    <s v="Carlyle Group, YF Capital"/>
    <d v="2014-09-18T00:00:00"/>
    <s v="Trade Sale"/>
    <s v="64.00 USD"/>
    <x v="156"/>
    <n v="49.52"/>
    <s v="Huayi Brothers"/>
    <s v="Information Technology"/>
    <s v="Software"/>
    <s v="Software"/>
    <m/>
    <s v="Hong Kong"/>
    <s v="Greater China"/>
    <s v="Yes"/>
    <m/>
    <m/>
    <s v="Wayne Tsou"/>
    <m/>
  </r>
  <r>
    <x v="155"/>
    <n v="32058"/>
    <s v="Geely Automobile"/>
    <s v="www.geelyauto.com.hk"/>
    <d v="2009-09-23T00:00:00"/>
    <x v="6"/>
    <x v="4"/>
    <x v="110"/>
    <x v="109"/>
    <n v="229.19"/>
    <s v="Goldman Sachs Merchant Banking Division"/>
    <d v="2012-11-29T00:00:00"/>
    <s v="Private Placement"/>
    <s v="263.00 USD"/>
    <x v="157"/>
    <n v="202.85"/>
    <m/>
    <s v="Industrials"/>
    <s v="Transportation"/>
    <s v="Automobile and Parts Manufacturing"/>
    <m/>
    <s v="Hong Kong"/>
    <s v="Greater China"/>
    <s v="Yes"/>
    <m/>
    <m/>
    <m/>
    <m/>
  </r>
  <r>
    <x v="156"/>
    <n v="83705"/>
    <s v="Giant Interactive Group, Inc."/>
    <s v="www.ga-me.com"/>
    <d v="2014-03-16T00:00:00"/>
    <x v="5"/>
    <x v="0"/>
    <x v="111"/>
    <x v="110"/>
    <n v="2157.3000000000002"/>
    <s v="Baring Private Equity Asia, CDH Investments, Hony Capital"/>
    <d v="2015-10-01T00:00:00"/>
    <s v="Trade Sale"/>
    <s v="13100.00 CNY"/>
    <x v="158"/>
    <n v="1827.66"/>
    <s v="Chongqing New Century Cruise Co., Ltd"/>
    <s v="Information Technology"/>
    <s v="Gaming"/>
    <s v="Internet/Web Games"/>
    <m/>
    <s v="China"/>
    <s v="Greater China"/>
    <s v="No"/>
    <m/>
    <m/>
    <m/>
    <m/>
  </r>
  <r>
    <x v="157"/>
    <n v="158979"/>
    <s v="Global Market Group Limited"/>
    <s v="www.globalmarket.com"/>
    <d v="2008-06-01T00:00:00"/>
    <x v="1"/>
    <x v="4"/>
    <x v="112"/>
    <x v="111"/>
    <n v="3.71"/>
    <s v="Shanghai International Asset Management"/>
    <d v="2012-06-22T00:00:00"/>
    <s v="IPO"/>
    <m/>
    <x v="1"/>
    <m/>
    <m/>
    <s v="Information Technology"/>
    <s v="Internet"/>
    <s v="e-Commerce"/>
    <m/>
    <s v="China"/>
    <s v="Greater China"/>
    <s v="No"/>
    <m/>
    <m/>
    <m/>
    <m/>
  </r>
  <r>
    <x v="158"/>
    <n v="67483"/>
    <s v="Golden Jaguar"/>
    <s v="www.goldenjaguar.com"/>
    <d v="2011-07-26T00:00:00"/>
    <x v="9"/>
    <x v="2"/>
    <x v="113"/>
    <x v="112"/>
    <n v="177.03"/>
    <s v="Apax Partners"/>
    <d v="2015-06-06T00:00:00"/>
    <s v="Trade Sale"/>
    <s v="253.40 HKD"/>
    <x v="159"/>
    <n v="28.98"/>
    <s v="Carnival Group International Holdings Limited"/>
    <s v="Consumer &amp; Retail"/>
    <s v="Restaurants"/>
    <s v="Restaurants"/>
    <m/>
    <s v="China"/>
    <s v="Greater China"/>
    <s v="No"/>
    <m/>
    <m/>
    <s v="Alex Pellegrini, Irene Liu, Richard Zhang"/>
    <m/>
  </r>
  <r>
    <x v="159"/>
    <n v="30200"/>
    <s v="Gome Electrical Appliances Holding Ltd."/>
    <s v="www.gome.com.hk"/>
    <d v="2009-06-22T00:00:00"/>
    <x v="6"/>
    <x v="4"/>
    <x v="114"/>
    <x v="113"/>
    <n v="298.33"/>
    <s v="Bain Capital"/>
    <d v="2014-07-01T00:00:00"/>
    <s v="Private Placement"/>
    <s v="130.00 USD"/>
    <x v="6"/>
    <n v="95.56"/>
    <m/>
    <s v="Consumer &amp; Retail"/>
    <s v="Retail"/>
    <s v="Consumer Electronics Stores"/>
    <m/>
    <s v="China"/>
    <s v="Greater China"/>
    <s v="Yes"/>
    <m/>
    <m/>
    <s v="Jonathan Jia Zhu"/>
    <m/>
  </r>
  <r>
    <x v="159"/>
    <n v="30200"/>
    <s v="Gome Electrical Appliances Holding Ltd."/>
    <s v="www.gome.com.hk"/>
    <d v="2009-06-22T00:00:00"/>
    <x v="6"/>
    <x v="4"/>
    <x v="114"/>
    <x v="113"/>
    <n v="298.33"/>
    <s v="Bain Capital"/>
    <d v="2015-01-22T00:00:00"/>
    <s v="Private Placement"/>
    <s v="137.00 USD"/>
    <x v="160"/>
    <n v="116.3"/>
    <m/>
    <s v="Consumer &amp; Retail"/>
    <s v="Retail"/>
    <s v="Consumer Electronics Stores"/>
    <m/>
    <s v="China"/>
    <s v="Greater China"/>
    <s v="No"/>
    <m/>
    <m/>
    <s v="Jonathan Jia Zhu"/>
    <m/>
  </r>
  <r>
    <x v="160"/>
    <n v="31686"/>
    <s v="Goodbaby Group"/>
    <s v="www.goodbaby.com"/>
    <d v="2006-02-06T00:00:00"/>
    <x v="2"/>
    <x v="2"/>
    <x v="115"/>
    <x v="114"/>
    <n v="103.45"/>
    <s v="PAG Asia Capital"/>
    <d v="2010-11-24T00:00:00"/>
    <s v="IPO"/>
    <s v="1470.00 HKD"/>
    <x v="161"/>
    <n v="138.04"/>
    <m/>
    <s v="Consumer &amp; Retail"/>
    <s v="Consumer Products"/>
    <s v="Consumer Products, Information Services, Social Networking &amp; Communication Platform"/>
    <m/>
    <s v="China"/>
    <s v="Greater China"/>
    <s v="No"/>
    <n v="6"/>
    <n v="40"/>
    <s v="Christopher &quot;Chris&quot; Gradel"/>
    <m/>
  </r>
  <r>
    <x v="161"/>
    <n v="201597"/>
    <s v="Gopath Molecular"/>
    <m/>
    <d v="2015-09-01T00:00:00"/>
    <x v="14"/>
    <x v="1"/>
    <x v="1"/>
    <x v="1"/>
    <m/>
    <s v="Grand Yangtze Capital"/>
    <d v="2015-10-16T00:00:00"/>
    <s v="Sale to GP"/>
    <s v="9.00 CNY"/>
    <x v="162"/>
    <n v="1.24"/>
    <s v="Hengkang Medical Group"/>
    <s v="Healthcare"/>
    <s v="Biotechnology"/>
    <s v="Genetics &amp; Gene Therapy"/>
    <m/>
    <s v="China"/>
    <s v="Greater China"/>
    <s v="Yes"/>
    <m/>
    <m/>
    <m/>
    <m/>
  </r>
  <r>
    <x v="162"/>
    <n v="63853"/>
    <s v="Greatview Aseptic  Packaging Co., Ltd."/>
    <s v="www.tralinpak.com"/>
    <d v="2006-09-13T00:00:00"/>
    <x v="2"/>
    <x v="2"/>
    <x v="50"/>
    <x v="49"/>
    <n v="31.53"/>
    <s v="Bain Capital"/>
    <d v="2012-04-24T00:00:00"/>
    <s v="Private Placement"/>
    <s v="222.80 HKD"/>
    <x v="163"/>
    <n v="21.83"/>
    <m/>
    <s v="Industrials"/>
    <s v="Logistics"/>
    <s v="Packaging"/>
    <m/>
    <s v="China"/>
    <s v="Greater China"/>
    <s v="Yes"/>
    <m/>
    <m/>
    <m/>
    <m/>
  </r>
  <r>
    <x v="162"/>
    <n v="63853"/>
    <s v="Greatview Aseptic  Packaging Co., Ltd."/>
    <s v="www.tralinpak.com"/>
    <d v="2006-09-13T00:00:00"/>
    <x v="2"/>
    <x v="2"/>
    <x v="50"/>
    <x v="49"/>
    <n v="31.53"/>
    <s v="Bain Capital"/>
    <d v="2013-02-20T00:00:00"/>
    <s v="Private Placement"/>
    <s v="533.50 HKD"/>
    <x v="164"/>
    <n v="51.4"/>
    <m/>
    <s v="Industrials"/>
    <s v="Logistics"/>
    <s v="Packaging"/>
    <m/>
    <s v="China"/>
    <s v="Greater China"/>
    <s v="Yes"/>
    <m/>
    <m/>
    <m/>
    <m/>
  </r>
  <r>
    <x v="163"/>
    <n v="63853"/>
    <s v="Greatview Aseptic  Packaging Co., Ltd."/>
    <s v="www.tralinpak.com"/>
    <d v="2005-06-06T00:00:00"/>
    <x v="10"/>
    <x v="2"/>
    <x v="36"/>
    <x v="36"/>
    <n v="16.53"/>
    <s v="CDH Investments"/>
    <d v="2010-12-09T00:00:00"/>
    <s v="IPO"/>
    <s v="1433.00 HKD"/>
    <x v="165"/>
    <n v="138.94"/>
    <m/>
    <s v="Industrials"/>
    <s v="Logistics"/>
    <s v="Packaging"/>
    <m/>
    <s v="China"/>
    <s v="Greater China"/>
    <s v="Yes"/>
    <m/>
    <m/>
    <m/>
    <m/>
  </r>
  <r>
    <x v="163"/>
    <n v="63853"/>
    <s v="Greatview Aseptic  Packaging Co., Ltd."/>
    <s v="www.tralinpak.com"/>
    <d v="2005-06-06T00:00:00"/>
    <x v="10"/>
    <x v="2"/>
    <x v="36"/>
    <x v="36"/>
    <n v="16.53"/>
    <s v="CDH Investments"/>
    <d v="2012-04-27T00:00:00"/>
    <s v="Private Placement"/>
    <s v="168.60 HKD"/>
    <x v="166"/>
    <n v="16.52"/>
    <m/>
    <s v="Industrials"/>
    <s v="Logistics"/>
    <s v="Packaging"/>
    <m/>
    <s v="China"/>
    <s v="Greater China"/>
    <s v="Yes"/>
    <m/>
    <m/>
    <m/>
    <m/>
  </r>
  <r>
    <x v="164"/>
    <n v="38233"/>
    <s v="Greentown China Holdings Ltd."/>
    <s v="www.greentownchina.com"/>
    <d v="2006-07-13T00:00:00"/>
    <x v="2"/>
    <x v="4"/>
    <x v="1"/>
    <x v="1"/>
    <m/>
    <s v="Warburg Pincus"/>
    <d v="2009-08-09T00:00:00"/>
    <s v="Private Placement"/>
    <s v="56.78 HKD"/>
    <x v="167"/>
    <n v="5.14"/>
    <m/>
    <s v="Real Estate"/>
    <s v="Property"/>
    <s v="Property"/>
    <m/>
    <s v="China"/>
    <s v="Greater China"/>
    <s v="Yes"/>
    <m/>
    <m/>
    <m/>
    <m/>
  </r>
  <r>
    <x v="164"/>
    <n v="38233"/>
    <s v="Greentown China Holdings Ltd."/>
    <s v="www.greentownchina.com"/>
    <d v="2006-07-13T00:00:00"/>
    <x v="2"/>
    <x v="4"/>
    <x v="1"/>
    <x v="1"/>
    <m/>
    <s v="Warburg Pincus"/>
    <d v="2012-11-08T00:00:00"/>
    <s v="Private Placement"/>
    <s v="54.00 USD"/>
    <x v="120"/>
    <n v="42.49"/>
    <m/>
    <s v="Real Estate"/>
    <s v="Property"/>
    <s v="Property"/>
    <m/>
    <s v="China"/>
    <s v="Greater China"/>
    <s v="No"/>
    <m/>
    <m/>
    <m/>
    <m/>
  </r>
  <r>
    <x v="165"/>
    <n v="39792"/>
    <s v="GSE Investment Corporation"/>
    <m/>
    <d v="2009-12-01T00:00:00"/>
    <x v="6"/>
    <x v="2"/>
    <x v="116"/>
    <x v="115"/>
    <n v="120.11"/>
    <s v="MBK Partners"/>
    <d v="2014-12-24T00:00:00"/>
    <s v="Trade Sale"/>
    <m/>
    <x v="1"/>
    <m/>
    <s v="Beijing Enterprises Group Company"/>
    <s v="Energy &amp; Utilities"/>
    <s v="Utilities"/>
    <s v="Waste Management, Water and Sewer Utilities"/>
    <m/>
    <s v="China"/>
    <s v="Greater China"/>
    <s v="No"/>
    <m/>
    <m/>
    <m/>
    <m/>
  </r>
  <r>
    <x v="166"/>
    <n v="34317"/>
    <s v="Guan Sheng Yuan"/>
    <s v="www.gsygroup.com"/>
    <d v="2008-05-23T00:00:00"/>
    <x v="1"/>
    <x v="2"/>
    <x v="117"/>
    <x v="116"/>
    <n v="46.36"/>
    <s v="CITIC Capital"/>
    <d v="2012-01-30T00:00:00"/>
    <s v="Trade Sale"/>
    <m/>
    <x v="1"/>
    <m/>
    <s v="Shanghai Maling Aquarius"/>
    <s v="Food &amp; Agriculture"/>
    <s v="Food"/>
    <s v="Food"/>
    <m/>
    <s v="China"/>
    <s v="Greater China"/>
    <s v="No"/>
    <m/>
    <m/>
    <m/>
    <m/>
  </r>
  <r>
    <x v="167"/>
    <n v="155221"/>
    <s v="Guangdong Guangle Packaging Materials"/>
    <s v="www.gdguangle.cn"/>
    <d v="2007-05-16T00:00:00"/>
    <x v="0"/>
    <x v="1"/>
    <x v="118"/>
    <x v="117"/>
    <n v="2.2400000000000002"/>
    <s v="JD Capital"/>
    <d v="2010-12-01T00:00:00"/>
    <s v="Private Placement"/>
    <s v="40.00 CNY"/>
    <x v="168"/>
    <n v="4.5199999999999996"/>
    <m/>
    <s v="Industrials"/>
    <s v="Manufacturing"/>
    <s v="Manufacturing"/>
    <m/>
    <s v="China"/>
    <s v="Greater China"/>
    <s v="No"/>
    <m/>
    <m/>
    <m/>
    <m/>
  </r>
  <r>
    <x v="168"/>
    <n v="154959"/>
    <s v="Guangdong Haid Group Co., Limited"/>
    <s v="www.haid.cn"/>
    <d v="2006-10-25T00:00:00"/>
    <x v="2"/>
    <x v="1"/>
    <x v="119"/>
    <x v="118"/>
    <n v="9.57"/>
    <s v="CDH Investments"/>
    <d v="2009-11-27T00:00:00"/>
    <s v="IPO"/>
    <s v="1568.00 CNY"/>
    <x v="169"/>
    <n v="153.22999999999999"/>
    <m/>
    <s v="Food &amp; Agriculture"/>
    <s v="Agriculture"/>
    <s v="Agriculture Technologies, Chemicals, Farm Support Services"/>
    <m/>
    <s v="China"/>
    <s v="Greater China"/>
    <s v="Yes"/>
    <m/>
    <m/>
    <m/>
    <m/>
  </r>
  <r>
    <x v="168"/>
    <n v="154959"/>
    <s v="Guangdong Haid Group Co., Limited"/>
    <s v="www.haid.cn"/>
    <d v="2006-10-25T00:00:00"/>
    <x v="2"/>
    <x v="1"/>
    <x v="119"/>
    <x v="118"/>
    <n v="9.57"/>
    <s v="CDH Investments"/>
    <d v="2013-05-06T00:00:00"/>
    <s v="Private Placement"/>
    <m/>
    <x v="1"/>
    <m/>
    <m/>
    <s v="Food &amp; Agriculture"/>
    <s v="Agriculture"/>
    <s v="Agriculture Technologies, Chemicals, Farm Support Services"/>
    <m/>
    <s v="China"/>
    <s v="Greater China"/>
    <s v="Yes"/>
    <m/>
    <m/>
    <m/>
    <m/>
  </r>
  <r>
    <x v="168"/>
    <n v="154959"/>
    <s v="Guangdong Haid Group Co., Limited"/>
    <s v="www.haid.cn"/>
    <d v="2006-10-25T00:00:00"/>
    <x v="2"/>
    <x v="1"/>
    <x v="119"/>
    <x v="118"/>
    <n v="9.57"/>
    <s v="CDH Investments"/>
    <d v="2014-01-24T00:00:00"/>
    <s v="Private Placement"/>
    <m/>
    <x v="1"/>
    <m/>
    <m/>
    <s v="Food &amp; Agriculture"/>
    <s v="Agriculture"/>
    <s v="Agriculture Technologies, Chemicals, Farm Support Services"/>
    <m/>
    <s v="China"/>
    <s v="Greater China"/>
    <s v="Yes"/>
    <m/>
    <m/>
    <m/>
    <m/>
  </r>
  <r>
    <x v="169"/>
    <n v="125107"/>
    <s v="Guangdong Hongda Blasting"/>
    <s v="www.hdbp.com"/>
    <d v="2010-09-28T00:00:00"/>
    <x v="3"/>
    <x v="1"/>
    <x v="120"/>
    <x v="119"/>
    <n v="5.75"/>
    <s v="China Science &amp; Merchants Capital Management, Zhejiang Silicon Paradise Asset Management Group"/>
    <d v="2012-06-12T00:00:00"/>
    <s v="IPO"/>
    <s v="792.00 CNY"/>
    <x v="170"/>
    <n v="99.43"/>
    <m/>
    <s v="Industrials"/>
    <s v="Industrial"/>
    <s v="Construction, Engineering"/>
    <m/>
    <s v="China"/>
    <s v="Greater China"/>
    <s v="Yes"/>
    <m/>
    <m/>
    <m/>
    <m/>
  </r>
  <r>
    <x v="170"/>
    <n v="161869"/>
    <s v="Guangdong Maydos Building Materials"/>
    <s v="www.maydospaint.net"/>
    <d v="2012-06-01T00:00:00"/>
    <x v="4"/>
    <x v="1"/>
    <x v="1"/>
    <x v="1"/>
    <m/>
    <s v="JD Capital"/>
    <d v="2014-11-27T00:00:00"/>
    <s v="IPO"/>
    <m/>
    <x v="1"/>
    <m/>
    <m/>
    <s v="Materials"/>
    <s v="Chemicals"/>
    <s v="Adhesives &amp; Sealants, Construction"/>
    <m/>
    <s v="China"/>
    <s v="Greater China"/>
    <s v="Yes"/>
    <m/>
    <m/>
    <m/>
    <m/>
  </r>
  <r>
    <x v="171"/>
    <n v="166756"/>
    <s v="Guangdong Qtone Education Co., Ltd."/>
    <s v="www.qtone.cn"/>
    <d v="2011-03-01T00:00:00"/>
    <x v="9"/>
    <x v="1"/>
    <x v="120"/>
    <x v="120"/>
    <n v="5.55"/>
    <s v="BOC Yuecai Private Equity"/>
    <d v="2014-01-21T00:00:00"/>
    <s v="IPO"/>
    <s v="494.00 CNY"/>
    <x v="171"/>
    <n v="59.28"/>
    <m/>
    <s v="Information Technology"/>
    <s v="Software"/>
    <s v="Education &amp; Training Software, Information Services"/>
    <m/>
    <s v="China"/>
    <s v="Greater China"/>
    <s v="Yes"/>
    <m/>
    <m/>
    <m/>
    <m/>
  </r>
  <r>
    <x v="172"/>
    <n v="125668"/>
    <s v="Guangdong Yantang Dairy"/>
    <s v="www.yantangmilk.com"/>
    <d v="2010-12-07T00:00:00"/>
    <x v="3"/>
    <x v="1"/>
    <x v="1"/>
    <x v="1"/>
    <m/>
    <s v="China Science &amp; Merchants Capital Management, Guangdong Zhanjiang Reclamation Group, Guangdong Zhongyuan Qinggong, Guangzhou Long-term Investment Asset Management"/>
    <d v="2014-12-05T00:00:00"/>
    <s v="IPO"/>
    <s v="398.60 CNY"/>
    <x v="172"/>
    <n v="52.23"/>
    <m/>
    <s v="Food &amp; Agriculture"/>
    <s v="Food"/>
    <s v="Dairy Products"/>
    <m/>
    <s v="China"/>
    <s v="Greater China"/>
    <s v="Yes"/>
    <m/>
    <m/>
    <m/>
    <m/>
  </r>
  <r>
    <x v="173"/>
    <n v="161049"/>
    <s v="Guangxi Fenglin Wood Industry Group"/>
    <s v="www.fenglingroup.com"/>
    <d v="2008-09-01T00:00:00"/>
    <x v="1"/>
    <x v="1"/>
    <x v="17"/>
    <x v="121"/>
    <n v="15.53"/>
    <s v="Goldstone Investment"/>
    <d v="2011-09-29T00:00:00"/>
    <s v="IPO"/>
    <s v="820.00 CNY"/>
    <x v="173"/>
    <n v="93.71"/>
    <m/>
    <s v="Materials"/>
    <s v="Timber"/>
    <s v="Furniture Manufacturing, Timber"/>
    <m/>
    <s v="China"/>
    <s v="Greater China"/>
    <s v="Yes"/>
    <m/>
    <m/>
    <m/>
    <m/>
  </r>
  <r>
    <x v="173"/>
    <n v="161049"/>
    <s v="Guangxi Fenglin Wood Industry Group"/>
    <s v="www.fenglingroup.com"/>
    <d v="2008-09-01T00:00:00"/>
    <x v="1"/>
    <x v="1"/>
    <x v="17"/>
    <x v="121"/>
    <n v="15.53"/>
    <s v="Goldstone Investment"/>
    <d v="2012-11-13T00:00:00"/>
    <s v="Private Placement"/>
    <m/>
    <x v="1"/>
    <m/>
    <m/>
    <s v="Materials"/>
    <s v="Timber"/>
    <s v="Furniture Manufacturing, Timber"/>
    <m/>
    <s v="China"/>
    <s v="Greater China"/>
    <s v="Yes"/>
    <m/>
    <m/>
    <m/>
    <m/>
  </r>
  <r>
    <x v="173"/>
    <n v="161049"/>
    <s v="Guangxi Fenglin Wood Industry Group"/>
    <s v="www.fenglingroup.com"/>
    <d v="2008-09-01T00:00:00"/>
    <x v="1"/>
    <x v="1"/>
    <x v="17"/>
    <x v="121"/>
    <n v="15.53"/>
    <s v="Goldstone Investment"/>
    <d v="2012-11-20T00:00:00"/>
    <s v="Private Placement"/>
    <s v="50.00 CNY"/>
    <x v="174"/>
    <n v="6.25"/>
    <m/>
    <s v="Materials"/>
    <s v="Timber"/>
    <s v="Furniture Manufacturing, Timber"/>
    <m/>
    <s v="China"/>
    <s v="Greater China"/>
    <s v="Yes"/>
    <m/>
    <m/>
    <m/>
    <m/>
  </r>
  <r>
    <x v="174"/>
    <n v="161230"/>
    <s v="Guangxi Nancheng Department Store"/>
    <s v="www.gxncbh.com"/>
    <d v="2007-06-01T00:00:00"/>
    <x v="0"/>
    <x v="1"/>
    <x v="121"/>
    <x v="122"/>
    <n v="3.32"/>
    <s v="Cowin Capital"/>
    <d v="2015-02-05T00:00:00"/>
    <s v="Trade Sale"/>
    <s v="91.00 CNY"/>
    <x v="175"/>
    <n v="13"/>
    <s v="Better Life Commercial Chain Store"/>
    <s v="Consumer &amp; Retail"/>
    <s v="Retail"/>
    <s v="Supermarkets &amp; Grocery Stores"/>
    <m/>
    <s v="China"/>
    <s v="Greater China"/>
    <s v="No"/>
    <m/>
    <m/>
    <m/>
    <m/>
  </r>
  <r>
    <x v="175"/>
    <n v="189815"/>
    <s v="Guangxi Nanning Waterworks Co., Ltd"/>
    <s v="www.gxlcwater.com"/>
    <d v="2012-03-13T00:00:00"/>
    <x v="4"/>
    <x v="1"/>
    <x v="122"/>
    <x v="123"/>
    <n v="9.67"/>
    <s v="Carlyle Group, Fosun International"/>
    <d v="2015-06-12T00:00:00"/>
    <s v="IPO"/>
    <m/>
    <x v="1"/>
    <m/>
    <m/>
    <s v="Clean Technology"/>
    <s v="Environmental Services"/>
    <s v="Environmental Services, Water Purification and Recycling"/>
    <m/>
    <s v="China"/>
    <s v="Greater China"/>
    <s v="Yes"/>
    <m/>
    <m/>
    <m/>
    <m/>
  </r>
  <r>
    <x v="176"/>
    <n v="156578"/>
    <s v="Guangzhou Devotion Thermal Technology Co., Ltd"/>
    <s v="www.devotiongroup.com"/>
    <d v="2010-01-05T00:00:00"/>
    <x v="3"/>
    <x v="1"/>
    <x v="38"/>
    <x v="124"/>
    <n v="6.22"/>
    <s v="Green Pine Capital Partners"/>
    <d v="2012-07-10T00:00:00"/>
    <s v="IPO"/>
    <s v="486.60 CNY"/>
    <x v="176"/>
    <n v="62.86"/>
    <m/>
    <s v="Clean Technology"/>
    <s v="Clean Technology"/>
    <s v="Biofuels"/>
    <m/>
    <s v="China"/>
    <s v="Greater China"/>
    <s v="Yes"/>
    <m/>
    <m/>
    <m/>
    <m/>
  </r>
  <r>
    <x v="177"/>
    <n v="156578"/>
    <s v="Guangzhou Devotion Thermal Technology Co., Ltd"/>
    <s v="www.devotiongroup.com"/>
    <d v="2010-06-03T00:00:00"/>
    <x v="3"/>
    <x v="1"/>
    <x v="27"/>
    <x v="125"/>
    <n v="1.18"/>
    <s v="Green Pine Capital Partners"/>
    <d v="2012-07-13T00:00:00"/>
    <s v="IPO"/>
    <s v="486.60 CNY"/>
    <x v="176"/>
    <n v="62.86"/>
    <m/>
    <s v="Clean Technology"/>
    <s v="Clean Technology"/>
    <s v="Biofuels"/>
    <m/>
    <s v="China"/>
    <s v="Greater China"/>
    <s v="Yes"/>
    <m/>
    <m/>
    <m/>
    <m/>
  </r>
  <r>
    <x v="178"/>
    <n v="149280"/>
    <s v="Guangzhou Tinci Materials Technology Co., Ltd"/>
    <s v="www.tinci.com"/>
    <d v="2010-09-08T00:00:00"/>
    <x v="3"/>
    <x v="1"/>
    <x v="123"/>
    <x v="126"/>
    <n v="4.97"/>
    <s v="Guosen Securities (HK) Asset Management"/>
    <d v="2014-01-23T00:00:00"/>
    <s v="IPO"/>
    <s v="411.30 CNY"/>
    <x v="177"/>
    <n v="49.36"/>
    <m/>
    <s v="Materials"/>
    <s v="Chemicals"/>
    <s v="Chemicals"/>
    <m/>
    <s v="China"/>
    <s v="Greater China"/>
    <s v="Yes"/>
    <m/>
    <m/>
    <m/>
    <m/>
  </r>
  <r>
    <x v="178"/>
    <n v="149280"/>
    <s v="Guangzhou Tinci Materials Technology Co., Ltd"/>
    <s v="www.tinci.com"/>
    <d v="2010-09-08T00:00:00"/>
    <x v="3"/>
    <x v="1"/>
    <x v="123"/>
    <x v="126"/>
    <n v="4.97"/>
    <s v="Guosen Securities (HK) Asset Management"/>
    <d v="2016-12-21T00:00:00"/>
    <s v="Private Placement"/>
    <s v="725.00 CNY"/>
    <x v="178"/>
    <n v="99.89"/>
    <m/>
    <s v="Materials"/>
    <s v="Chemicals"/>
    <s v="Chemicals"/>
    <m/>
    <s v="China"/>
    <s v="Greater China"/>
    <s v="Yes"/>
    <m/>
    <m/>
    <m/>
    <m/>
  </r>
  <r>
    <x v="179"/>
    <n v="150052"/>
    <s v="Guilin Guanglu Measuring Instrument Co. Ltd"/>
    <s v="www.guanglu.com.cn"/>
    <d v="2006-09-22T00:00:00"/>
    <x v="2"/>
    <x v="1"/>
    <x v="124"/>
    <x v="127"/>
    <n v="0.6"/>
    <s v="China Merchants Technology Holdings"/>
    <d v="2007-10-12T00:00:00"/>
    <s v="IPO"/>
    <m/>
    <x v="1"/>
    <m/>
    <m/>
    <s v="Healthcare"/>
    <s v="Healthcare"/>
    <s v="Consumer Products, Medical Devices"/>
    <m/>
    <s v="China"/>
    <s v="Greater China"/>
    <s v="Yes"/>
    <m/>
    <m/>
    <m/>
    <m/>
  </r>
  <r>
    <x v="180"/>
    <n v="149965"/>
    <s v="H&amp;R Century Pictures"/>
    <s v="www.hrcp.cn"/>
    <d v="2012-12-01T00:00:00"/>
    <x v="4"/>
    <x v="1"/>
    <x v="125"/>
    <x v="128"/>
    <n v="38.549999999999997"/>
    <s v="BOCI Private Equity, Golden Future, GP Capital, Ningbo Borun Venture Capital"/>
    <d v="2014-07-18T00:00:00"/>
    <s v="Trade Sale"/>
    <s v="442.00 CNY"/>
    <x v="179"/>
    <n v="52.66"/>
    <s v="Taiya Shoes Co., Ltd"/>
    <s v="Telecoms &amp; Media"/>
    <s v="Media"/>
    <s v="Television Broadcasting and Programming"/>
    <m/>
    <s v="China"/>
    <s v="Greater China"/>
    <s v="No"/>
    <m/>
    <m/>
    <m/>
    <m/>
  </r>
  <r>
    <x v="181"/>
    <n v="134738"/>
    <s v="Haichang Holdings"/>
    <s v="www.haichanggroup.cn"/>
    <d v="2009-12-01T00:00:00"/>
    <x v="6"/>
    <x v="1"/>
    <x v="126"/>
    <x v="129"/>
    <n v="58.66"/>
    <s v="ORIX Corporation"/>
    <d v="2012-05-01T00:00:00"/>
    <s v="Sale to GP"/>
    <s v="80.50 USD"/>
    <x v="180"/>
    <n v="62.34"/>
    <s v="Hony Capital"/>
    <s v="Consumer &amp; Retail"/>
    <s v="Leisure"/>
    <s v="Amusement Parks &amp; Arcades"/>
    <m/>
    <s v="China"/>
    <s v="Greater China"/>
    <s v="Yes"/>
    <m/>
    <m/>
    <m/>
    <m/>
  </r>
  <r>
    <x v="181"/>
    <n v="134738"/>
    <s v="Haichang Holdings"/>
    <s v="www.haichanggroup.cn"/>
    <d v="2009-12-01T00:00:00"/>
    <x v="6"/>
    <x v="1"/>
    <x v="126"/>
    <x v="129"/>
    <n v="58.66"/>
    <s v="ORIX Corporation"/>
    <d v="2014-03-10T00:00:00"/>
    <s v="IPO"/>
    <s v="2450.00 HKD"/>
    <x v="181"/>
    <n v="226.82"/>
    <m/>
    <s v="Consumer &amp; Retail"/>
    <s v="Leisure"/>
    <s v="Amusement Parks &amp; Arcades"/>
    <m/>
    <s v="China"/>
    <s v="Greater China"/>
    <s v="Yes"/>
    <m/>
    <m/>
    <m/>
    <m/>
  </r>
  <r>
    <x v="182"/>
    <n v="67948"/>
    <s v="Haier Electronics Group Co Ltd"/>
    <s v="www.haier-elec.com.hk"/>
    <d v="2011-08-02T00:00:00"/>
    <x v="9"/>
    <x v="4"/>
    <x v="127"/>
    <x v="130"/>
    <n v="136.58000000000001"/>
    <s v="Carlyle Group"/>
    <d v="2014-01-20T00:00:00"/>
    <s v="Private Placement"/>
    <s v="2208.70 HKD"/>
    <x v="182"/>
    <n v="208.37"/>
    <m/>
    <s v="Industrials"/>
    <s v="Manufacturing"/>
    <s v="Household Appliance Manufacture"/>
    <m/>
    <s v="Hong Kong"/>
    <s v="Greater China"/>
    <s v="Yes"/>
    <m/>
    <m/>
    <s v="Janine Feng, Yi Yang"/>
    <m/>
  </r>
  <r>
    <x v="182"/>
    <n v="67948"/>
    <s v="Haier Electronics Group Co Ltd"/>
    <s v="www.haier-elec.com.hk"/>
    <d v="2011-08-02T00:00:00"/>
    <x v="9"/>
    <x v="4"/>
    <x v="127"/>
    <x v="130"/>
    <n v="136.58000000000001"/>
    <s v="Carlyle Group"/>
    <d v="2015-04-16T00:00:00"/>
    <s v="Private Placement"/>
    <s v="3290.00 HKD"/>
    <x v="183"/>
    <n v="396.32"/>
    <m/>
    <s v="Industrials"/>
    <s v="Manufacturing"/>
    <s v="Household Appliance Manufacture"/>
    <m/>
    <s v="Hong Kong"/>
    <s v="Greater China"/>
    <s v="No"/>
    <m/>
    <m/>
    <s v="Janine Feng, Yi Yang"/>
    <m/>
  </r>
  <r>
    <x v="183"/>
    <n v="147534"/>
    <s v="Haihong Hydraulic"/>
    <s v="www.cn-hydraulic.com"/>
    <d v="2008-06-01T00:00:00"/>
    <x v="1"/>
    <x v="1"/>
    <x v="128"/>
    <x v="131"/>
    <n v="9.07"/>
    <s v="Principle Capital"/>
    <d v="2012-06-01T00:00:00"/>
    <s v="Unspecified Exit"/>
    <s v="115.50 CNY"/>
    <x v="184"/>
    <n v="14.5"/>
    <m/>
    <s v="Industrials"/>
    <s v="Manufacturing"/>
    <s v="Manufacturing"/>
    <m/>
    <s v="China"/>
    <s v="Greater China"/>
    <s v="No"/>
    <m/>
    <m/>
    <m/>
    <m/>
  </r>
  <r>
    <x v="184"/>
    <n v="136522"/>
    <s v="Haikui Seafood AG"/>
    <s v="www.haikui.com.cn"/>
    <d v="2007-09-01T00:00:00"/>
    <x v="0"/>
    <x v="1"/>
    <x v="37"/>
    <x v="37"/>
    <n v="7.74"/>
    <s v="CMIA Capital Partners, Zana Capital"/>
    <d v="2012-05-11T00:00:00"/>
    <s v="IPO"/>
    <s v="3.20 EUR"/>
    <x v="185"/>
    <n v="3.2"/>
    <m/>
    <s v="Food &amp; Agriculture"/>
    <s v="Food"/>
    <s v="Fishing &amp; Seafood"/>
    <m/>
    <s v="China"/>
    <s v="Greater China"/>
    <s v="Yes"/>
    <m/>
    <m/>
    <s v="Hock Eng Chan"/>
    <s v="Hock Eng Chan"/>
  </r>
  <r>
    <x v="185"/>
    <n v="177662"/>
    <s v="Hainan Rubber Group"/>
    <s v="www.hirub.cn"/>
    <d v="2009-07-01T00:00:00"/>
    <x v="6"/>
    <x v="1"/>
    <x v="38"/>
    <x v="132"/>
    <n v="6.27"/>
    <s v="Grand Yangtze Capital"/>
    <d v="2011-01-05T00:00:00"/>
    <s v="IPO"/>
    <s v="4708.00 CNY"/>
    <x v="186"/>
    <n v="546.70000000000005"/>
    <m/>
    <s v="Materials"/>
    <s v="Materials"/>
    <s v="Rubber &amp; Plastics"/>
    <m/>
    <s v="China"/>
    <s v="Greater China"/>
    <s v="Yes"/>
    <m/>
    <m/>
    <m/>
    <m/>
  </r>
  <r>
    <x v="186"/>
    <n v="76829"/>
    <s v="Haitong Securities Co."/>
    <s v="www.htsec.com"/>
    <d v="2012-04-16T00:00:00"/>
    <x v="4"/>
    <x v="4"/>
    <x v="129"/>
    <x v="133"/>
    <n v="228.02"/>
    <s v="PAG Asia Capital"/>
    <d v="2013-02-07T00:00:00"/>
    <s v="Private Placement"/>
    <s v="1160.00 HKD"/>
    <x v="187"/>
    <n v="111.76"/>
    <m/>
    <s v="Business Services"/>
    <s v="Financial Services"/>
    <s v="Investment Banking, Securities Brokers"/>
    <m/>
    <s v="China"/>
    <s v="Greater China"/>
    <s v="Yes"/>
    <m/>
    <m/>
    <m/>
    <m/>
  </r>
  <r>
    <x v="186"/>
    <n v="76829"/>
    <s v="Haitong Securities Co."/>
    <s v="www.htsec.com"/>
    <d v="2012-04-16T00:00:00"/>
    <x v="4"/>
    <x v="4"/>
    <x v="129"/>
    <x v="133"/>
    <n v="228.02"/>
    <s v="PAG Asia Capital"/>
    <d v="2014-07-29T00:00:00"/>
    <s v="Private Placement"/>
    <s v="1700.00 HKD"/>
    <x v="188"/>
    <n v="163.76"/>
    <m/>
    <s v="Business Services"/>
    <s v="Financial Services"/>
    <s v="Investment Banking, Securities Brokers"/>
    <m/>
    <s v="China"/>
    <s v="Greater China"/>
    <s v="No"/>
    <m/>
    <m/>
    <m/>
    <m/>
  </r>
  <r>
    <x v="187"/>
    <n v="134435"/>
    <s v="Hand Enterprise Solutions Co., Ltd"/>
    <s v="www.hand-china.com"/>
    <d v="2007-06-01T00:00:00"/>
    <x v="0"/>
    <x v="1"/>
    <x v="130"/>
    <x v="134"/>
    <n v="2.2200000000000002"/>
    <s v="OWW Capital Partners"/>
    <d v="2011-02-01T00:00:00"/>
    <s v="IPO"/>
    <m/>
    <x v="1"/>
    <m/>
    <m/>
    <s v="Business Services"/>
    <s v="Business Services"/>
    <s v="Consulting Services"/>
    <m/>
    <s v="China"/>
    <s v="Greater China"/>
    <s v="Yes"/>
    <m/>
    <m/>
    <m/>
    <m/>
  </r>
  <r>
    <x v="187"/>
    <n v="134435"/>
    <s v="Hand Enterprise Solutions Co., Ltd"/>
    <s v="www.hand-china.com"/>
    <d v="2007-06-01T00:00:00"/>
    <x v="0"/>
    <x v="1"/>
    <x v="130"/>
    <x v="134"/>
    <n v="2.2200000000000002"/>
    <s v="OWW Capital Partners"/>
    <d v="2013-07-01T00:00:00"/>
    <s v="Private Placement"/>
    <s v="28.70 USD"/>
    <x v="163"/>
    <n v="22.38"/>
    <m/>
    <s v="Business Services"/>
    <s v="Business Services"/>
    <s v="Consulting Services"/>
    <m/>
    <s v="China"/>
    <s v="Greater China"/>
    <s v="No"/>
    <n v="9.5"/>
    <m/>
    <m/>
    <m/>
  </r>
  <r>
    <x v="188"/>
    <n v="156086"/>
    <s v="Hangzhou Cable Co., Ltd"/>
    <s v="www.hzcables.com"/>
    <d v="2011-04-27T00:00:00"/>
    <x v="9"/>
    <x v="1"/>
    <x v="90"/>
    <x v="135"/>
    <n v="8.4600000000000009"/>
    <s v="Ping An Caizhi Investment Management"/>
    <d v="2015-02-17T00:00:00"/>
    <s v="IPO"/>
    <s v="621.50 CNY"/>
    <x v="189"/>
    <n v="88.81"/>
    <m/>
    <s v="Telecoms &amp; Media"/>
    <s v="Telecoms"/>
    <s v="Manufacturing, Telecoms Equipment"/>
    <m/>
    <s v="China"/>
    <s v="Greater China"/>
    <s v="Yes"/>
    <m/>
    <m/>
    <m/>
    <m/>
  </r>
  <r>
    <x v="189"/>
    <n v="47908"/>
    <s v="Hanwha Solarone"/>
    <s v="www.hanwha-solarone.com"/>
    <d v="2006-06-01T00:00:00"/>
    <x v="2"/>
    <x v="1"/>
    <x v="131"/>
    <x v="136"/>
    <n v="41.47"/>
    <s v="Citi Venture Capital International, Good Energies Inc., Hony Capital, Legend Capital"/>
    <d v="2010-08-03T00:00:00"/>
    <s v="Trade Sale"/>
    <s v="370.00 USD"/>
    <x v="190"/>
    <n v="285.05"/>
    <s v="Hanwha Chemical"/>
    <s v="Clean Technology"/>
    <s v="Clean Technology"/>
    <m/>
    <m/>
    <s v="China"/>
    <s v="Greater China"/>
    <s v="No"/>
    <m/>
    <m/>
    <s v="Linan Zhu, Xihong Deng"/>
    <s v="Xihong Deng"/>
  </r>
  <r>
    <x v="190"/>
    <n v="155143"/>
    <s v="Harbin Coslight Storage Battery Co., Ltd"/>
    <s v="www.cncoslight.com"/>
    <d v="2007-04-01T00:00:00"/>
    <x v="0"/>
    <x v="1"/>
    <x v="132"/>
    <x v="137"/>
    <n v="2.7"/>
    <s v="JD Capital"/>
    <d v="2010-11-01T00:00:00"/>
    <s v="Private Placement"/>
    <s v="37.48 CNY"/>
    <x v="191"/>
    <n v="4.1100000000000003"/>
    <m/>
    <s v="Information Technology"/>
    <s v="Electronics"/>
    <s v="Electronics, Manufacturing, Telecoms Equipment"/>
    <m/>
    <s v="China"/>
    <s v="Greater China"/>
    <s v="No"/>
    <m/>
    <m/>
    <m/>
    <m/>
  </r>
  <r>
    <x v="191"/>
    <n v="216986"/>
    <s v="Harmonicare Medical Holdings"/>
    <s v="www.hemeiyl.com"/>
    <d v="2008-06-01T00:00:00"/>
    <x v="1"/>
    <x v="1"/>
    <x v="133"/>
    <x v="138"/>
    <n v="26.11"/>
    <s v="CDH Investments"/>
    <d v="2015-07-02T00:00:00"/>
    <s v="IPO"/>
    <s v="1590.00 HKD"/>
    <x v="192"/>
    <n v="185.25"/>
    <m/>
    <s v="Healthcare"/>
    <s v="Healthcare"/>
    <s v="Hospitals"/>
    <m/>
    <s v="China"/>
    <s v="Greater China"/>
    <s v="Yes"/>
    <m/>
    <m/>
    <m/>
    <m/>
  </r>
  <r>
    <x v="191"/>
    <n v="216986"/>
    <s v="Harmonicare Medical Holdings"/>
    <s v="www.hemeiyl.com"/>
    <d v="2008-06-01T00:00:00"/>
    <x v="1"/>
    <x v="1"/>
    <x v="133"/>
    <x v="138"/>
    <n v="26.11"/>
    <s v="CDH Investments"/>
    <d v="2016-11-18T00:00:00"/>
    <s v="Private Placement"/>
    <s v="514.00 HKD"/>
    <x v="193"/>
    <n v="61.97"/>
    <s v="Taikang Life"/>
    <s v="Healthcare"/>
    <s v="Healthcare"/>
    <s v="Hospitals"/>
    <m/>
    <s v="China"/>
    <s v="Greater China"/>
    <s v="No"/>
    <m/>
    <m/>
    <m/>
    <m/>
  </r>
  <r>
    <x v="192"/>
    <n v="216986"/>
    <s v="Harmonicare Medical Holdings"/>
    <s v="www.hemeiyl.com"/>
    <d v="2010-06-01T00:00:00"/>
    <x v="3"/>
    <x v="1"/>
    <x v="134"/>
    <x v="139"/>
    <n v="27.95"/>
    <s v="CCB International Asset Management"/>
    <d v="2016-11-18T00:00:00"/>
    <s v="Private Placement"/>
    <s v="300.84 HKD"/>
    <x v="194"/>
    <n v="36.270000000000003"/>
    <s v="Taikang Life"/>
    <s v="Healthcare"/>
    <s v="Healthcare"/>
    <s v="Hospitals"/>
    <m/>
    <s v="China"/>
    <s v="Greater China"/>
    <s v="No"/>
    <m/>
    <m/>
    <m/>
    <m/>
  </r>
  <r>
    <x v="193"/>
    <n v="75370"/>
    <s v="HCP Holdings"/>
    <s v="www.hcpackaging.co.uk"/>
    <d v="2012-07-26T00:00:00"/>
    <x v="4"/>
    <x v="2"/>
    <x v="135"/>
    <x v="140"/>
    <n v="407.9"/>
    <s v="TPG"/>
    <d v="2015-12-16T00:00:00"/>
    <s v="Sale to GP"/>
    <s v="775.00 USD"/>
    <x v="195"/>
    <n v="714.32"/>
    <s v="Baring Private Equity Asia"/>
    <s v="Consumer &amp; Retail"/>
    <s v="Consumer Products"/>
    <s v="Packaging, Perfumes, Cosmetics &amp; Toiletries, Personal Care Products Manufacturing"/>
    <m/>
    <s v="China"/>
    <s v="Greater China"/>
    <s v="No"/>
    <m/>
    <m/>
    <s v="Stephen Peel"/>
    <m/>
  </r>
  <r>
    <x v="194"/>
    <n v="140790"/>
    <s v="Henan Mingtai Aluminium Industrial Co., Ltd"/>
    <s v="www.hngymt.com"/>
    <d v="2009-12-18T00:00:00"/>
    <x v="6"/>
    <x v="1"/>
    <x v="136"/>
    <x v="141"/>
    <n v="9.15"/>
    <s v="Ailikesi Investment, Hengrui Venture Capital, Shenzhen Capital Group"/>
    <d v="2011-09-19T00:00:00"/>
    <s v="IPO"/>
    <s v="1200.00 CNY"/>
    <x v="196"/>
    <n v="136.94999999999999"/>
    <m/>
    <s v="Industrials"/>
    <s v="Manufacturing"/>
    <s v="Steel &amp; Metal Manufacturing, Steel &amp; Metals"/>
    <m/>
    <s v="China"/>
    <s v="Greater China"/>
    <s v="Yes"/>
    <m/>
    <m/>
    <m/>
    <m/>
  </r>
  <r>
    <x v="195"/>
    <n v="165633"/>
    <s v="Henan Xindaxin Materials Co., Ltd"/>
    <s v="www.xindaxin.cn"/>
    <d v="2007-11-29T00:00:00"/>
    <x v="0"/>
    <x v="1"/>
    <x v="48"/>
    <x v="142"/>
    <n v="1.88"/>
    <s v="Cowin Capital"/>
    <d v="2010-06-25T00:00:00"/>
    <s v="IPO"/>
    <s v="1519.00 CNY"/>
    <x v="197"/>
    <n v="178.05"/>
    <m/>
    <s v="Materials"/>
    <s v="Materials"/>
    <s v="Materials, Semiconductors"/>
    <m/>
    <s v="China"/>
    <s v="Greater China"/>
    <s v="Yes"/>
    <m/>
    <m/>
    <m/>
    <m/>
  </r>
  <r>
    <x v="196"/>
    <n v="125206"/>
    <s v="Henan Zhongyuan Chemical Co., Ltd"/>
    <s v="www.zyhx.cc"/>
    <d v="2011-06-24T00:00:00"/>
    <x v="9"/>
    <x v="1"/>
    <x v="137"/>
    <x v="143"/>
    <n v="9.61"/>
    <s v="Trustbridge Partners"/>
    <d v="2013-07-18T00:00:00"/>
    <s v="Trade Sale"/>
    <s v="630.00 CNY"/>
    <x v="198"/>
    <n v="79.33"/>
    <s v="Inner Mongolia Berun Group"/>
    <s v="Materials"/>
    <s v="Chemicals"/>
    <s v="Chemicals"/>
    <m/>
    <s v="China"/>
    <s v="Greater China"/>
    <s v="No"/>
    <m/>
    <m/>
    <m/>
    <m/>
  </r>
  <r>
    <x v="197"/>
    <n v="125206"/>
    <s v="Henan Zhongyuan Chemical Co., Ltd"/>
    <s v="www.zyhx.cc"/>
    <d v="2008-04-28T00:00:00"/>
    <x v="1"/>
    <x v="1"/>
    <x v="138"/>
    <x v="144"/>
    <n v="8.1199999999999992"/>
    <s v="Kunlun Fund"/>
    <d v="2008-05-15T00:00:00"/>
    <s v="Unspecified Exit"/>
    <s v="90.14 CNY"/>
    <x v="199"/>
    <n v="8.1199999999999992"/>
    <m/>
    <s v="Materials"/>
    <s v="Chemicals"/>
    <s v="Chemicals"/>
    <m/>
    <s v="China"/>
    <s v="Greater China"/>
    <s v="No"/>
    <m/>
    <m/>
    <m/>
    <m/>
  </r>
  <r>
    <x v="198"/>
    <n v="33844"/>
    <s v="Hidili Industry International Development Ltd."/>
    <s v="www.hidili.com.cn"/>
    <d v="2006-09-01T00:00:00"/>
    <x v="2"/>
    <x v="1"/>
    <x v="139"/>
    <x v="145"/>
    <n v="39.409999999999997"/>
    <s v="Baring Private Equity Asia"/>
    <d v="2007-09-21T00:00:00"/>
    <s v="IPO"/>
    <s v="528.00 USD"/>
    <x v="200"/>
    <n v="371.33"/>
    <m/>
    <s v="Materials"/>
    <s v="Mining"/>
    <s v="Coal &amp; Lignite Mining"/>
    <m/>
    <s v="China"/>
    <s v="Greater China"/>
    <s v="Yes"/>
    <m/>
    <m/>
    <m/>
    <m/>
  </r>
  <r>
    <x v="198"/>
    <n v="33844"/>
    <s v="Hidili Industry International Development Ltd."/>
    <s v="www.hidili.com.cn"/>
    <d v="2006-09-01T00:00:00"/>
    <x v="2"/>
    <x v="1"/>
    <x v="139"/>
    <x v="145"/>
    <n v="39.409999999999997"/>
    <s v="Baring Private Equity Asia"/>
    <d v="2007-10-01T00:00:00"/>
    <s v="Private Placement"/>
    <s v="3150.00 HKD"/>
    <x v="201"/>
    <n v="285.16000000000003"/>
    <m/>
    <s v="Materials"/>
    <s v="Mining"/>
    <s v="Coal &amp; Lignite Mining"/>
    <m/>
    <s v="China"/>
    <s v="Greater China"/>
    <s v="No"/>
    <m/>
    <m/>
    <m/>
    <m/>
  </r>
  <r>
    <x v="199"/>
    <n v="40107"/>
    <s v="Hill &amp; Associates"/>
    <s v="www.hill-assoc.com"/>
    <d v="2005-05-17T00:00:00"/>
    <x v="10"/>
    <x v="3"/>
    <x v="1"/>
    <x v="1"/>
    <m/>
    <s v="Navis Capital Partners"/>
    <d v="2008-02-20T00:00:00"/>
    <s v="Trade Sale"/>
    <m/>
    <x v="1"/>
    <m/>
    <s v="Consilio"/>
    <s v="Business Services"/>
    <s v="Business Services"/>
    <s v="Business Services"/>
    <m/>
    <s v="Hong Kong"/>
    <s v="Greater China"/>
    <s v="Yes"/>
    <m/>
    <m/>
    <s v="Nicholas Bloy, Rodney Muse"/>
    <m/>
  </r>
  <r>
    <x v="199"/>
    <n v="40107"/>
    <s v="Hill &amp; Associates"/>
    <s v="www.hill-assoc.com"/>
    <d v="2005-05-17T00:00:00"/>
    <x v="10"/>
    <x v="3"/>
    <x v="1"/>
    <x v="1"/>
    <m/>
    <s v="Navis Capital Partners"/>
    <d v="2009-11-30T00:00:00"/>
    <s v="Trade Sale"/>
    <s v="8.00 USD"/>
    <x v="202"/>
    <n v="5.34"/>
    <s v="G4S Plc"/>
    <s v="Business Services"/>
    <s v="Business Services"/>
    <s v="Business Services"/>
    <m/>
    <s v="Hong Kong"/>
    <s v="Greater China"/>
    <s v="No"/>
    <m/>
    <m/>
    <s v="Nicholas Bloy, Rodney Muse"/>
    <m/>
  </r>
  <r>
    <x v="200"/>
    <n v="147354"/>
    <s v="Hisoar Pharmaceutical"/>
    <s v="www.hisoar.com"/>
    <d v="2003-12-25T00:00:00"/>
    <x v="11"/>
    <x v="1"/>
    <x v="140"/>
    <x v="146"/>
    <n v="2.59"/>
    <s v="Principle Capital"/>
    <d v="2008-01-12T00:00:00"/>
    <s v="Private Placement"/>
    <m/>
    <x v="1"/>
    <m/>
    <m/>
    <s v="Healthcare"/>
    <s v="Pharmaceuticals"/>
    <s v="Pharmaceuticals"/>
    <m/>
    <s v="China"/>
    <s v="Greater China"/>
    <s v="Yes"/>
    <m/>
    <m/>
    <m/>
    <m/>
  </r>
  <r>
    <x v="200"/>
    <n v="147354"/>
    <s v="Hisoar Pharmaceutical"/>
    <s v="www.hisoar.com"/>
    <d v="2003-12-25T00:00:00"/>
    <x v="11"/>
    <x v="1"/>
    <x v="140"/>
    <x v="146"/>
    <n v="2.59"/>
    <s v="Principle Capital"/>
    <d v="2010-11-09T00:00:00"/>
    <s v="Private Placement"/>
    <m/>
    <x v="1"/>
    <m/>
    <m/>
    <s v="Healthcare"/>
    <s v="Pharmaceuticals"/>
    <s v="Pharmaceuticals"/>
    <m/>
    <s v="China"/>
    <s v="Greater China"/>
    <s v="Yes"/>
    <m/>
    <m/>
    <m/>
    <m/>
  </r>
  <r>
    <x v="200"/>
    <n v="147354"/>
    <s v="Hisoar Pharmaceutical"/>
    <s v="www.hisoar.com"/>
    <d v="2003-12-25T00:00:00"/>
    <x v="11"/>
    <x v="1"/>
    <x v="140"/>
    <x v="146"/>
    <n v="2.59"/>
    <s v="Principle Capital"/>
    <d v="2012-06-01T00:00:00"/>
    <s v="Private Placement"/>
    <m/>
    <x v="1"/>
    <m/>
    <m/>
    <s v="Healthcare"/>
    <s v="Pharmaceuticals"/>
    <s v="Pharmaceuticals"/>
    <m/>
    <s v="China"/>
    <s v="Greater China"/>
    <s v="No"/>
    <m/>
    <m/>
    <m/>
    <m/>
  </r>
  <r>
    <x v="201"/>
    <n v="108574"/>
    <s v="HMV Hong Kong and Singapore"/>
    <s v="www.hmv.com.hk"/>
    <d v="2013-02-28T00:00:00"/>
    <x v="0"/>
    <x v="2"/>
    <x v="1"/>
    <x v="1"/>
    <m/>
    <s v="AID Partners"/>
    <d v="2016-03-01T00:00:00"/>
    <s v="Sale to GP"/>
    <s v="9.00 USD"/>
    <x v="203"/>
    <n v="8.2899999999999991"/>
    <s v="World Innovation Lab"/>
    <s v="Consumer &amp; Retail"/>
    <s v="Retail"/>
    <s v="Music &amp; Entertainment Stores"/>
    <m/>
    <s v="Hong Kong"/>
    <s v="Greater China"/>
    <s v="Yes"/>
    <m/>
    <m/>
    <m/>
    <m/>
  </r>
  <r>
    <x v="201"/>
    <n v="108574"/>
    <s v="HMV Hong Kong and Singapore"/>
    <s v="www.hmv.com.hk"/>
    <d v="2013-02-28T00:00:00"/>
    <x v="0"/>
    <x v="2"/>
    <x v="1"/>
    <x v="1"/>
    <m/>
    <s v="AID Partners"/>
    <d v="2016-03-16T00:00:00"/>
    <s v="Merger"/>
    <s v="408.10 HKD"/>
    <x v="204"/>
    <n v="46.68"/>
    <s v="China 3D Digital Entertainment"/>
    <s v="Consumer &amp; Retail"/>
    <s v="Retail"/>
    <s v="Music &amp; Entertainment Stores"/>
    <m/>
    <s v="Hong Kong"/>
    <s v="Greater China"/>
    <s v="Yes"/>
    <m/>
    <m/>
    <m/>
    <m/>
  </r>
  <r>
    <x v="202"/>
    <n v="48082"/>
    <s v="HNA Airport Holding"/>
    <s v="www.hnagroup.com"/>
    <d v="2007-12-13T00:00:00"/>
    <x v="0"/>
    <x v="2"/>
    <x v="32"/>
    <x v="32"/>
    <n v="47.94"/>
    <s v="ARC Capital Partners, PAG Asia Capital"/>
    <d v="2011-04-13T00:00:00"/>
    <s v="Trade Sale"/>
    <m/>
    <x v="1"/>
    <m/>
    <m/>
    <s v="Industrials"/>
    <s v="Industrial"/>
    <s v="Airlines and Air Travel"/>
    <m/>
    <s v="China"/>
    <s v="Greater China"/>
    <s v="No"/>
    <m/>
    <m/>
    <m/>
    <m/>
  </r>
  <r>
    <x v="203"/>
    <n v="85571"/>
    <s v="Hong Kong Broadband Network"/>
    <s v="www.ctihk.com"/>
    <d v="2012-04-11T00:00:00"/>
    <x v="4"/>
    <x v="0"/>
    <x v="141"/>
    <x v="147"/>
    <n v="499.67"/>
    <s v="CVC Capital Partners"/>
    <d v="2012-08-01T00:00:00"/>
    <s v="Sale to GP"/>
    <s v="69.00 USD"/>
    <x v="205"/>
    <n v="56.16"/>
    <s v="AlpInvest Partners, GIC"/>
    <s v="Telecoms &amp; Media"/>
    <s v="Telecoms"/>
    <s v="Telecoms Services"/>
    <m/>
    <s v="Hong Kong"/>
    <s v="Greater China"/>
    <s v="Yes"/>
    <m/>
    <m/>
    <s v="Roy Kuan"/>
    <m/>
  </r>
  <r>
    <x v="203"/>
    <n v="85571"/>
    <s v="Hong Kong Broadband Network"/>
    <s v="www.ctihk.com"/>
    <d v="2012-04-11T00:00:00"/>
    <x v="4"/>
    <x v="0"/>
    <x v="141"/>
    <x v="147"/>
    <n v="499.67"/>
    <s v="CVC Capital Partners"/>
    <d v="2015-03-05T00:00:00"/>
    <s v="IPO"/>
    <s v="5800.00 HKD"/>
    <x v="206"/>
    <n v="702.74"/>
    <m/>
    <s v="Telecoms &amp; Media"/>
    <s v="Telecoms"/>
    <s v="Telecoms Services"/>
    <m/>
    <s v="Hong Kong"/>
    <s v="Greater China"/>
    <s v="Yes"/>
    <m/>
    <m/>
    <s v="Roy Kuan"/>
    <m/>
  </r>
  <r>
    <x v="203"/>
    <n v="85571"/>
    <s v="Hong Kong Broadband Network"/>
    <s v="www.ctihk.com"/>
    <d v="2012-04-11T00:00:00"/>
    <x v="4"/>
    <x v="0"/>
    <x v="141"/>
    <x v="147"/>
    <n v="499.67"/>
    <s v="CVC Capital Partners"/>
    <d v="2015-09-24T00:00:00"/>
    <s v="Private Placement"/>
    <s v="679.00 HKD"/>
    <x v="207"/>
    <n v="78.13"/>
    <m/>
    <s v="Telecoms &amp; Media"/>
    <s v="Telecoms"/>
    <s v="Telecoms Services"/>
    <m/>
    <s v="Hong Kong"/>
    <s v="Greater China"/>
    <s v="No"/>
    <n v="3.5"/>
    <m/>
    <s v="Roy Kuan"/>
    <m/>
  </r>
  <r>
    <x v="204"/>
    <n v="60318"/>
    <s v="HongHua Co. Ltd."/>
    <s v="www.hhcp.com.cn"/>
    <d v="2006-12-01T00:00:00"/>
    <x v="2"/>
    <x v="1"/>
    <x v="142"/>
    <x v="148"/>
    <n v="17.809999999999999"/>
    <s v="Carlyle Group, iD TechVentures, Riverstone Holdings"/>
    <d v="2008-03-07T00:00:00"/>
    <s v="IPO"/>
    <s v="3200.00 HKD"/>
    <x v="208"/>
    <n v="260.18"/>
    <m/>
    <s v="Industrials"/>
    <s v="Manufacturing"/>
    <s v="Machine Tool Manufacture, Oil and Gas Field Services"/>
    <m/>
    <s v="China"/>
    <s v="Greater China"/>
    <s v="Yes"/>
    <m/>
    <m/>
    <m/>
    <m/>
  </r>
  <r>
    <x v="205"/>
    <n v="161873"/>
    <s v="Hongtu Logistics"/>
    <s v="www.hongtu56.com"/>
    <d v="2012-06-01T00:00:00"/>
    <x v="4"/>
    <x v="1"/>
    <x v="1"/>
    <x v="1"/>
    <m/>
    <s v="JD Capital"/>
    <d v="2015-01-05T00:00:00"/>
    <s v="IPO"/>
    <m/>
    <x v="1"/>
    <m/>
    <m/>
    <s v="Information Technology"/>
    <s v="Software"/>
    <s v="Logistics Software"/>
    <m/>
    <s v="China"/>
    <s v="Greater China"/>
    <s v="Yes"/>
    <m/>
    <m/>
    <m/>
    <m/>
  </r>
  <r>
    <x v="206"/>
    <n v="44851"/>
    <s v="Hongwei Technologies"/>
    <s v="www.hongweikj.com"/>
    <d v="2007-04-28T00:00:00"/>
    <x v="0"/>
    <x v="4"/>
    <x v="143"/>
    <x v="149"/>
    <n v="1.79"/>
    <s v="Tembusu Partners"/>
    <d v="2014-03-30T00:00:00"/>
    <s v="Trade Sale"/>
    <m/>
    <x v="1"/>
    <m/>
    <s v="Singapore Cancer Centre Pte. Ltd."/>
    <s v="Industrials"/>
    <s v="Industrial"/>
    <s v="Consumer Products, Industrial, Technology, Textiles"/>
    <m/>
    <s v="China"/>
    <s v="Greater China"/>
    <s v="No"/>
    <m/>
    <m/>
    <s v="Andy Lim"/>
    <m/>
  </r>
  <r>
    <x v="207"/>
    <n v="32584"/>
    <s v="Honiton Energy Group"/>
    <s v="www.honitonenergy.com"/>
    <d v="2008-07-07T00:00:00"/>
    <x v="1"/>
    <x v="2"/>
    <x v="1"/>
    <x v="1"/>
    <m/>
    <s v="Arcapita Investment Management"/>
    <d v="2015-05-07T00:00:00"/>
    <s v="Trade Sale"/>
    <m/>
    <x v="1"/>
    <m/>
    <s v="SunEdison LLC"/>
    <s v="Clean Technology"/>
    <s v="Renewable Energy"/>
    <s v="Wind Power"/>
    <m/>
    <s v="China"/>
    <s v="Greater China"/>
    <s v="Yes"/>
    <m/>
    <m/>
    <s v="Asim Zafar, Atif Abdulmalik"/>
    <m/>
  </r>
  <r>
    <x v="208"/>
    <n v="32588"/>
    <s v="Hsu Fu Chi"/>
    <s v="www.hsufuchifoods.com"/>
    <d v="2009-11-02T00:00:00"/>
    <x v="6"/>
    <x v="4"/>
    <x v="144"/>
    <x v="150"/>
    <n v="90.69"/>
    <s v="Baring Private Equity Asia"/>
    <d v="2011-07-11T00:00:00"/>
    <s v="Trade Sale"/>
    <s v="577.50 SGD"/>
    <x v="209"/>
    <n v="334.01"/>
    <s v="Nestlé S.A."/>
    <s v="Food &amp; Agriculture"/>
    <s v="Food"/>
    <s v="Bakery Products, Snack Foods"/>
    <m/>
    <s v="China"/>
    <s v="Greater China"/>
    <s v="No"/>
    <m/>
    <m/>
    <m/>
    <m/>
  </r>
  <r>
    <x v="209"/>
    <n v="155786"/>
    <s v="HuaDian Heavy Industries Co., Ltd."/>
    <s v="www.hhi.com.cn"/>
    <d v="2011-04-21T00:00:00"/>
    <x v="9"/>
    <x v="1"/>
    <x v="145"/>
    <x v="151"/>
    <n v="27.3"/>
    <s v="CITIC Private Equity Funds Management"/>
    <d v="2014-12-11T00:00:00"/>
    <s v="IPO"/>
    <s v="1500.00 CNY"/>
    <x v="210"/>
    <n v="196.56"/>
    <m/>
    <s v="Industrials"/>
    <s v="Engineering"/>
    <s v="Engineering, Industrial, Software, Technology"/>
    <m/>
    <s v="China"/>
    <s v="Greater China"/>
    <s v="Yes"/>
    <m/>
    <m/>
    <m/>
    <m/>
  </r>
  <r>
    <x v="210"/>
    <n v="149823"/>
    <s v="Huaneng Renewables Corporation Limited"/>
    <s v="www.hnr.com.cn"/>
    <d v="2011-05-23T00:00:00"/>
    <x v="9"/>
    <x v="4"/>
    <x v="146"/>
    <x v="152"/>
    <n v="191.73"/>
    <s v="Bank of China Group Investment, China Chengtong Holdings Group Ltd, CSR Corp, GE Capital, Equity, Standard Chartered Private Equity, State Grid Corporation of China, Temasek Holdings, WL Ross &amp; Co"/>
    <d v="2013-07-18T00:00:00"/>
    <s v="Private Placement"/>
    <s v="435.40 HKD"/>
    <x v="211"/>
    <n v="43.78"/>
    <m/>
    <s v="Clean Technology"/>
    <s v="Renewable Energy"/>
    <s v="Solar Power, Wind Power"/>
    <m/>
    <s v="China"/>
    <s v="Greater China"/>
    <s v="Yes"/>
    <m/>
    <m/>
    <m/>
    <m/>
  </r>
  <r>
    <x v="211"/>
    <n v="140793"/>
    <s v="Hubei Dinglong Chemical"/>
    <s v="www.dinglongchem.com"/>
    <d v="2007-12-31T00:00:00"/>
    <x v="0"/>
    <x v="1"/>
    <x v="1"/>
    <x v="1"/>
    <m/>
    <s v="China BaoAn Group, China Venture Capital, Hubei Provincial High Technology Industry Investment, Shenzhen Capital Group, Wuhan Technology Venture Capital"/>
    <d v="2010-02-11T00:00:00"/>
    <s v="IPO"/>
    <s v="458.25 CNY"/>
    <x v="212"/>
    <n v="49.2"/>
    <m/>
    <s v="Materials"/>
    <s v="Chemicals"/>
    <s v="Chemicals"/>
    <m/>
    <s v="China"/>
    <s v="Greater China"/>
    <s v="Yes"/>
    <m/>
    <m/>
    <s v="Min Liu, Nian Sheng Lee, Zheng Xia"/>
    <s v="Min Liu, Nian Sheng Lee, Zheng Xia"/>
  </r>
  <r>
    <x v="211"/>
    <n v="140793"/>
    <s v="Hubei Dinglong Chemical"/>
    <s v="www.dinglongchem.com"/>
    <d v="2007-12-31T00:00:00"/>
    <x v="0"/>
    <x v="1"/>
    <x v="1"/>
    <x v="1"/>
    <m/>
    <s v="China BaoAn Group, China Venture Capital, Hubei Provincial High Technology Industry Investment, Shenzhen Capital Group, Wuhan Technology Venture Capital"/>
    <d v="2011-03-14T00:00:00"/>
    <s v="Private Placement"/>
    <s v="11.60 CNY"/>
    <x v="213"/>
    <n v="1.26"/>
    <m/>
    <s v="Materials"/>
    <s v="Chemicals"/>
    <s v="Chemicals"/>
    <m/>
    <s v="China"/>
    <s v="Greater China"/>
    <s v="Yes"/>
    <m/>
    <m/>
    <s v="Min Liu, Nian Sheng Lee, Zheng Xia"/>
    <s v="Min Liu, Nian Sheng Lee, Zheng Xia"/>
  </r>
  <r>
    <x v="211"/>
    <n v="140793"/>
    <s v="Hubei Dinglong Chemical"/>
    <s v="www.dinglongchem.com"/>
    <d v="2007-12-31T00:00:00"/>
    <x v="0"/>
    <x v="1"/>
    <x v="1"/>
    <x v="1"/>
    <m/>
    <s v="China BaoAn Group, China Venture Capital, Hubei Provincial High Technology Industry Investment, Shenzhen Capital Group, Wuhan Technology Venture Capital"/>
    <d v="2011-06-09T00:00:00"/>
    <s v="Private Placement"/>
    <s v="41.67 CNY"/>
    <x v="214"/>
    <n v="4.45"/>
    <m/>
    <s v="Materials"/>
    <s v="Chemicals"/>
    <s v="Chemicals"/>
    <m/>
    <s v="China"/>
    <s v="Greater China"/>
    <s v="Yes"/>
    <m/>
    <m/>
    <s v="Min Liu, Nian Sheng Lee, Zheng Xia"/>
    <s v="Min Liu, Nian Sheng Lee, Zheng Xia"/>
  </r>
  <r>
    <x v="211"/>
    <n v="140793"/>
    <s v="Hubei Dinglong Chemical"/>
    <s v="www.dinglongchem.com"/>
    <d v="2007-12-31T00:00:00"/>
    <x v="0"/>
    <x v="1"/>
    <x v="1"/>
    <x v="1"/>
    <m/>
    <s v="China BaoAn Group, China Venture Capital, Hubei Provincial High Technology Industry Investment, Shenzhen Capital Group, Wuhan Technology Venture Capital"/>
    <d v="2012-09-20T00:00:00"/>
    <s v="Private Placement"/>
    <m/>
    <x v="1"/>
    <m/>
    <m/>
    <s v="Materials"/>
    <s v="Chemicals"/>
    <s v="Chemicals"/>
    <m/>
    <s v="China"/>
    <s v="Greater China"/>
    <s v="Yes"/>
    <m/>
    <m/>
    <s v="Min Liu, Nian Sheng Lee, Zheng Xia"/>
    <s v="Min Liu, Nian Sheng Lee, Zheng Xia"/>
  </r>
  <r>
    <x v="212"/>
    <n v="140793"/>
    <s v="Hubei Dinglong Chemical"/>
    <s v="www.dinglongchem.com"/>
    <d v="2011-06-15T00:00:00"/>
    <x v="9"/>
    <x v="4"/>
    <x v="1"/>
    <x v="1"/>
    <m/>
    <s v="Hubei Provincial High Technology Industry Investment"/>
    <d v="2012-09-20T00:00:00"/>
    <s v="Private Placement"/>
    <s v="7.89 CNY"/>
    <x v="215"/>
    <n v="0.97"/>
    <m/>
    <s v="Materials"/>
    <s v="Chemicals"/>
    <s v="Chemicals"/>
    <m/>
    <s v="China"/>
    <s v="Greater China"/>
    <s v="Yes"/>
    <m/>
    <m/>
    <m/>
    <m/>
  </r>
  <r>
    <x v="213"/>
    <n v="40256"/>
    <s v="Hui Lau Shan"/>
    <s v="www.hkhls.com"/>
    <d v="2007-07-01T00:00:00"/>
    <x v="0"/>
    <x v="2"/>
    <x v="147"/>
    <x v="153"/>
    <n v="19.38"/>
    <s v="Navis Capital Partners"/>
    <d v="2015-06-01T00:00:00"/>
    <s v="Trade Sale"/>
    <m/>
    <x v="1"/>
    <m/>
    <s v="Huang Ji Huang"/>
    <s v="Consumer &amp; Retail"/>
    <s v="Restaurants"/>
    <s v="Coffee Shops, Food, Restaurants"/>
    <m/>
    <s v="Hong Kong"/>
    <s v="Greater China"/>
    <s v="No"/>
    <m/>
    <m/>
    <m/>
    <m/>
  </r>
  <r>
    <x v="214"/>
    <n v="48085"/>
    <s v="Huiyin"/>
    <s v="www.hyjd.com"/>
    <d v="2007-11-23T00:00:00"/>
    <x v="0"/>
    <x v="2"/>
    <x v="1"/>
    <x v="1"/>
    <m/>
    <s v="ARC Capital Partners"/>
    <d v="2013-01-03T00:00:00"/>
    <s v="Unspecified Exit"/>
    <s v="8.30 USD"/>
    <x v="216"/>
    <n v="6.22"/>
    <m/>
    <s v="Consumer &amp; Retail"/>
    <s v="Consumer Products"/>
    <s v="Consumer Electronics Stores, Consumer Services, Household Appliances"/>
    <m/>
    <s v="China"/>
    <s v="Greater China"/>
    <s v="No"/>
    <m/>
    <m/>
    <m/>
    <m/>
  </r>
  <r>
    <x v="215"/>
    <n v="31143"/>
    <s v="Huiyuan Juice"/>
    <s v="www.huiyuan.com.cn"/>
    <d v="2006-06-06T00:00:00"/>
    <x v="2"/>
    <x v="1"/>
    <x v="83"/>
    <x v="82"/>
    <n v="50.86"/>
    <s v="Warburg Pincus"/>
    <d v="2009-06-11T00:00:00"/>
    <s v="Private Placement"/>
    <m/>
    <x v="1"/>
    <m/>
    <m/>
    <s v="Food &amp; Agriculture"/>
    <s v="Beverages"/>
    <s v="Beverage Manufacture and Bottling"/>
    <m/>
    <s v="China"/>
    <s v="Greater China"/>
    <s v="No"/>
    <m/>
    <m/>
    <m/>
    <m/>
  </r>
  <r>
    <x v="216"/>
    <n v="31143"/>
    <s v="Huiyuan Juice"/>
    <s v="www.huiyuan.com.cn"/>
    <d v="2010-07-28T00:00:00"/>
    <x v="3"/>
    <x v="4"/>
    <x v="148"/>
    <x v="154"/>
    <n v="26.38"/>
    <s v="SAIF Partners"/>
    <d v="2014-03-24T00:00:00"/>
    <s v="Private Placement"/>
    <s v="150.00 HKD"/>
    <x v="217"/>
    <n v="13.89"/>
    <s v="Temasek Holdings"/>
    <s v="Food &amp; Agriculture"/>
    <s v="Beverages"/>
    <s v="Beverage Manufacture and Bottling"/>
    <m/>
    <s v="China"/>
    <s v="Greater China"/>
    <s v="Yes"/>
    <m/>
    <m/>
    <s v="Andrew Yan, Daniel Yang, Kenneth Lee, Scott Cai"/>
    <m/>
  </r>
  <r>
    <x v="217"/>
    <n v="161480"/>
    <s v="Hunan Aihua Group Co., Ltd"/>
    <s v="www.aihuaglobal.com"/>
    <d v="2010-10-20T00:00:00"/>
    <x v="3"/>
    <x v="1"/>
    <x v="120"/>
    <x v="155"/>
    <n v="5.38"/>
    <s v="Ping An Caizhi Investment Management"/>
    <d v="2015-05-15T00:00:00"/>
    <s v="IPO"/>
    <s v="1037.00 CNY"/>
    <x v="218"/>
    <n v="149.06"/>
    <m/>
    <s v="Industrials"/>
    <s v="Manufacturing"/>
    <s v="Household Appliance Manufacture, Steel &amp; Metal Manufacturing"/>
    <m/>
    <s v="China"/>
    <s v="Greater China"/>
    <s v="Yes"/>
    <m/>
    <m/>
    <m/>
    <m/>
  </r>
  <r>
    <x v="218"/>
    <n v="169167"/>
    <s v="Hunan Tianrun Chemical Development"/>
    <m/>
    <d v="2001-06-01T00:00:00"/>
    <x v="12"/>
    <x v="1"/>
    <x v="1"/>
    <x v="1"/>
    <m/>
    <s v="Richland Equities"/>
    <d v="2008-02-01T00:00:00"/>
    <s v="Unspecified Exit"/>
    <m/>
    <x v="1"/>
    <m/>
    <m/>
    <s v="Materials"/>
    <s v="Chemicals"/>
    <s v="Agricultural Chemicals"/>
    <m/>
    <s v="China"/>
    <s v="Greater China"/>
    <s v="No"/>
    <m/>
    <m/>
    <m/>
    <m/>
  </r>
  <r>
    <x v="219"/>
    <n v="30266"/>
    <s v="Hung Hing Printing Group"/>
    <s v="www.hhop.com.hk"/>
    <d v="2008-07-08T00:00:00"/>
    <x v="1"/>
    <x v="4"/>
    <x v="149"/>
    <x v="156"/>
    <n v="71.14"/>
    <s v="CVC Capital Partners"/>
    <d v="2011-04-18T00:00:00"/>
    <s v="Trade Sale"/>
    <s v="1430.00 HKD"/>
    <x v="219"/>
    <n v="127.37"/>
    <s v="Rengo Co."/>
    <s v="Industrials"/>
    <s v="Industrial"/>
    <s v="Packaging"/>
    <m/>
    <s v="Hong Kong"/>
    <s v="Greater China"/>
    <s v="Yes"/>
    <m/>
    <m/>
    <m/>
    <m/>
  </r>
  <r>
    <x v="220"/>
    <n v="125306"/>
    <s v="Hydoo"/>
    <s v="www.hydoo.com.cn"/>
    <d v="2011-07-05T00:00:00"/>
    <x v="9"/>
    <x v="1"/>
    <x v="150"/>
    <x v="157"/>
    <n v="56.65"/>
    <s v="Hony Capital"/>
    <d v="2013-10-31T00:00:00"/>
    <s v="IPO"/>
    <s v="1651.20 HKD"/>
    <x v="220"/>
    <n v="159.16"/>
    <m/>
    <s v="Real Estate"/>
    <s v="Property"/>
    <s v="Logistics, Property"/>
    <m/>
    <s v="China"/>
    <s v="Greater China"/>
    <s v="Yes"/>
    <m/>
    <m/>
    <m/>
    <m/>
  </r>
  <r>
    <x v="221"/>
    <n v="137976"/>
    <s v="IMAX's China Unit"/>
    <s v="www.imax.cn"/>
    <d v="2014-04-08T00:00:00"/>
    <x v="5"/>
    <x v="2"/>
    <x v="150"/>
    <x v="157"/>
    <n v="57.62"/>
    <s v="China Media Capital, FountainVest Partners"/>
    <d v="2015-10-01T00:00:00"/>
    <s v="IPO"/>
    <s v="1920.00 HKD"/>
    <x v="221"/>
    <n v="220.92"/>
    <m/>
    <s v="Consumer &amp; Retail"/>
    <s v="Entertainment"/>
    <s v="Cinemas"/>
    <m/>
    <s v="China"/>
    <s v="Greater China"/>
    <s v="Yes"/>
    <m/>
    <m/>
    <s v="Li Rui Gang"/>
    <s v="Li Rui Gang"/>
  </r>
  <r>
    <x v="221"/>
    <n v="137976"/>
    <s v="IMAX's China Unit"/>
    <s v="www.imax.cn"/>
    <d v="2014-04-08T00:00:00"/>
    <x v="5"/>
    <x v="2"/>
    <x v="150"/>
    <x v="157"/>
    <n v="57.62"/>
    <s v="China Media Capital, FountainVest Partners"/>
    <d v="2016-03-23T00:00:00"/>
    <s v="Private Placement"/>
    <s v="1000.00 HKD"/>
    <x v="222"/>
    <n v="115.37"/>
    <m/>
    <s v="Consumer &amp; Retail"/>
    <s v="Entertainment"/>
    <s v="Cinemas"/>
    <m/>
    <s v="China"/>
    <s v="Greater China"/>
    <s v="Yes"/>
    <m/>
    <m/>
    <s v="Li Rui Gang"/>
    <s v="Li Rui Gang"/>
  </r>
  <r>
    <x v="221"/>
    <n v="137976"/>
    <s v="IMAX's China Unit"/>
    <s v="www.imax.cn"/>
    <d v="2014-04-08T00:00:00"/>
    <x v="5"/>
    <x v="2"/>
    <x v="150"/>
    <x v="157"/>
    <n v="57.62"/>
    <s v="China Media Capital, FountainVest Partners"/>
    <d v="2017-04-06T00:00:00"/>
    <s v="Private Placement"/>
    <s v="836.00 HKD"/>
    <x v="223"/>
    <n v="101.37"/>
    <m/>
    <s v="Consumer &amp; Retail"/>
    <s v="Entertainment"/>
    <s v="Cinemas"/>
    <m/>
    <s v="China"/>
    <s v="Greater China"/>
    <s v="No"/>
    <m/>
    <m/>
    <s v="Li Rui Gang"/>
    <s v="Li Rui Gang"/>
  </r>
  <r>
    <x v="222"/>
    <n v="75817"/>
    <s v="Industrial &amp; Commercial Bank of China"/>
    <s v="www.icbc.com.cn"/>
    <d v="2006-04-01T00:00:00"/>
    <x v="2"/>
    <x v="2"/>
    <x v="151"/>
    <x v="158"/>
    <n v="2148.1799999999998"/>
    <s v="Goldman Sachs, Goldman Sachs Merchant Banking Division"/>
    <d v="2009-06-01T00:00:00"/>
    <s v="Private Placement"/>
    <s v="2000.00 USD"/>
    <x v="224"/>
    <n v="1427.4"/>
    <m/>
    <s v="Business Services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x v="2"/>
    <x v="2"/>
    <x v="151"/>
    <x v="158"/>
    <n v="2148.1799999999998"/>
    <s v="Goldman Sachs, Goldman Sachs Merchant Banking Division"/>
    <d v="2010-09-01T00:00:00"/>
    <s v="Private Placement"/>
    <s v="2250.00 USD"/>
    <x v="225"/>
    <n v="1753.2"/>
    <m/>
    <s v="Business Services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x v="2"/>
    <x v="2"/>
    <x v="151"/>
    <x v="158"/>
    <n v="2148.1799999999998"/>
    <s v="Goldman Sachs, Goldman Sachs Merchant Banking Division"/>
    <d v="2011-11-10T00:00:00"/>
    <s v="Private Placement"/>
    <s v="1100.00 USD"/>
    <x v="226"/>
    <n v="799.92"/>
    <m/>
    <s v="Business Services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x v="2"/>
    <x v="2"/>
    <x v="151"/>
    <x v="158"/>
    <n v="2148.1799999999998"/>
    <s v="Goldman Sachs, Goldman Sachs Merchant Banking Division"/>
    <d v="2012-04-16T00:00:00"/>
    <s v="Private Placement"/>
    <s v="2500.00 USD"/>
    <x v="227"/>
    <n v="1901.75"/>
    <s v="Temasek Holdings"/>
    <s v="Business Services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x v="2"/>
    <x v="2"/>
    <x v="151"/>
    <x v="158"/>
    <n v="2148.1799999999998"/>
    <s v="Goldman Sachs, Goldman Sachs Merchant Banking Division"/>
    <d v="2013-01-28T00:00:00"/>
    <s v="Private Placement"/>
    <s v="1000.00 USD"/>
    <x v="148"/>
    <n v="749.6"/>
    <m/>
    <s v="Business Services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x v="2"/>
    <x v="2"/>
    <x v="151"/>
    <x v="158"/>
    <n v="2148.1799999999998"/>
    <s v="Goldman Sachs, Goldman Sachs Merchant Banking Division"/>
    <d v="2013-05-21T00:00:00"/>
    <s v="Private Placement"/>
    <s v="8690.00 HKD"/>
    <x v="228"/>
    <n v="862.19"/>
    <m/>
    <s v="Business Services"/>
    <s v="Financial Services"/>
    <s v="Banks"/>
    <m/>
    <s v="China"/>
    <s v="Greater China"/>
    <s v="No"/>
    <m/>
    <m/>
    <m/>
    <m/>
  </r>
  <r>
    <x v="223"/>
    <n v="202814"/>
    <s v="InfoCon"/>
    <s v="www.infecon.cn"/>
    <d v="2014-01-01T00:00:00"/>
    <x v="5"/>
    <x v="1"/>
    <x v="152"/>
    <x v="159"/>
    <n v="1.44"/>
    <s v="Grand Yangtze Capital"/>
    <d v="2016-04-07T00:00:00"/>
    <s v="IPO"/>
    <m/>
    <x v="1"/>
    <m/>
    <m/>
    <s v="Information Technology"/>
    <s v="Software"/>
    <s v="Healthcare IT, Medical Software"/>
    <m/>
    <s v="China"/>
    <s v="Greater China"/>
    <s v="No"/>
    <m/>
    <m/>
    <m/>
    <m/>
  </r>
  <r>
    <x v="224"/>
    <n v="26868"/>
    <s v="Inpac International"/>
    <s v="www.inpac.com.cn"/>
    <d v="2006-10-12T00:00:00"/>
    <x v="2"/>
    <x v="1"/>
    <x v="153"/>
    <x v="160"/>
    <n v="13.96"/>
    <s v="Actis"/>
    <d v="2011-07-28T00:00:00"/>
    <s v="Trade Sale"/>
    <m/>
    <x v="1"/>
    <m/>
    <s v="Stora Enso"/>
    <s v="Industrials"/>
    <s v="Logistics"/>
    <s v="Packaging"/>
    <m/>
    <s v="China"/>
    <s v="Greater China"/>
    <s v="No"/>
    <m/>
    <m/>
    <m/>
    <m/>
  </r>
  <r>
    <x v="225"/>
    <n v="25963"/>
    <s v="International Mining Machinery Limited"/>
    <m/>
    <d v="2006-06-13T00:00:00"/>
    <x v="2"/>
    <x v="2"/>
    <x v="1"/>
    <x v="1"/>
    <m/>
    <s v="The Jordan Company"/>
    <d v="2010-02-08T00:00:00"/>
    <s v="IPO"/>
    <s v="2540.00 HKD"/>
    <x v="229"/>
    <n v="239.86"/>
    <m/>
    <s v="Materials"/>
    <s v="Mining"/>
    <s v="Coal &amp; Lignite Mining"/>
    <m/>
    <s v="China"/>
    <s v="Greater China"/>
    <s v="Yes"/>
    <m/>
    <m/>
    <s v="Thomas Quinn"/>
    <m/>
  </r>
  <r>
    <x v="225"/>
    <n v="25963"/>
    <s v="International Mining Machinery Limited"/>
    <m/>
    <d v="2006-06-13T00:00:00"/>
    <x v="2"/>
    <x v="2"/>
    <x v="1"/>
    <x v="1"/>
    <m/>
    <s v="The Jordan Company"/>
    <d v="2010-10-18T00:00:00"/>
    <s v="Private Placement"/>
    <s v="151.00 USD"/>
    <x v="230"/>
    <n v="108.45"/>
    <m/>
    <s v="Materials"/>
    <s v="Mining"/>
    <s v="Coal &amp; Lignite Mining"/>
    <m/>
    <s v="China"/>
    <s v="Greater China"/>
    <s v="Yes"/>
    <m/>
    <m/>
    <s v="Thomas Quinn"/>
    <m/>
  </r>
  <r>
    <x v="225"/>
    <n v="25963"/>
    <s v="International Mining Machinery Limited"/>
    <m/>
    <d v="2006-06-13T00:00:00"/>
    <x v="2"/>
    <x v="2"/>
    <x v="1"/>
    <x v="1"/>
    <m/>
    <s v="The Jordan Company"/>
    <d v="2011-07-15T00:00:00"/>
    <s v="Trade Sale"/>
    <s v="4545.80 HKD"/>
    <x v="231"/>
    <n v="413.46"/>
    <s v="Joy Global"/>
    <s v="Materials"/>
    <s v="Mining"/>
    <s v="Coal &amp; Lignite Mining"/>
    <m/>
    <s v="China"/>
    <s v="Greater China"/>
    <s v="No"/>
    <m/>
    <m/>
    <s v="Thomas Quinn"/>
    <m/>
  </r>
  <r>
    <x v="226"/>
    <n v="38338"/>
    <s v="Intime"/>
    <s v="www.intime.com.cn"/>
    <d v="2005-06-01T00:00:00"/>
    <x v="10"/>
    <x v="1"/>
    <x v="1"/>
    <x v="1"/>
    <m/>
    <s v="Warburg Pincus"/>
    <d v="2010-08-25T00:00:00"/>
    <s v="Private Placement"/>
    <s v="113.00 USD"/>
    <x v="232"/>
    <n v="87.06"/>
    <m/>
    <s v="Consumer &amp; Retail"/>
    <s v="Retail"/>
    <s v="Department Stores"/>
    <m/>
    <s v="China"/>
    <s v="Greater China"/>
    <s v="Yes"/>
    <m/>
    <m/>
    <m/>
    <m/>
  </r>
  <r>
    <x v="226"/>
    <n v="38338"/>
    <s v="Intime"/>
    <s v="www.intime.com.cn"/>
    <d v="2005-06-01T00:00:00"/>
    <x v="10"/>
    <x v="1"/>
    <x v="1"/>
    <x v="1"/>
    <m/>
    <s v="Warburg Pincus"/>
    <d v="2012-12-31T00:00:00"/>
    <s v="Private Placement"/>
    <m/>
    <x v="1"/>
    <m/>
    <m/>
    <s v="Consumer &amp; Retail"/>
    <s v="Retail"/>
    <s v="Department Stores"/>
    <m/>
    <s v="China"/>
    <s v="Greater China"/>
    <s v="No"/>
    <m/>
    <m/>
    <m/>
    <m/>
  </r>
  <r>
    <x v="227"/>
    <n v="155546"/>
    <s v="Jangho Group Co., Ltd."/>
    <s v="www.jangho.com"/>
    <d v="2009-07-20T00:00:00"/>
    <x v="6"/>
    <x v="1"/>
    <x v="154"/>
    <x v="161"/>
    <n v="25.1"/>
    <s v="CITIC Private Equity Funds Management"/>
    <d v="2011-08-18T00:00:00"/>
    <s v="IPO"/>
    <m/>
    <x v="1"/>
    <m/>
    <m/>
    <s v="Industrials"/>
    <s v="Manufacturing"/>
    <s v="Construction, Manufacturing"/>
    <m/>
    <s v="China"/>
    <s v="Greater China"/>
    <s v="Yes"/>
    <m/>
    <m/>
    <m/>
    <m/>
  </r>
  <r>
    <x v="227"/>
    <n v="155546"/>
    <s v="Jangho Group Co., Ltd."/>
    <s v="www.jangho.com"/>
    <d v="2009-07-20T00:00:00"/>
    <x v="6"/>
    <x v="1"/>
    <x v="154"/>
    <x v="161"/>
    <n v="25.1"/>
    <s v="CITIC Private Equity Funds Management"/>
    <d v="2012-09-10T00:00:00"/>
    <s v="Private Placement"/>
    <m/>
    <x v="1"/>
    <m/>
    <m/>
    <s v="Industrials"/>
    <s v="Manufacturing"/>
    <s v="Construction, Manufacturing"/>
    <m/>
    <s v="China"/>
    <s v="Greater China"/>
    <s v="Yes"/>
    <m/>
    <m/>
    <m/>
    <m/>
  </r>
  <r>
    <x v="227"/>
    <n v="155546"/>
    <s v="Jangho Group Co., Ltd."/>
    <s v="www.jangho.com"/>
    <d v="2009-07-20T00:00:00"/>
    <x v="6"/>
    <x v="1"/>
    <x v="154"/>
    <x v="161"/>
    <n v="25.1"/>
    <s v="CITIC Private Equity Funds Management"/>
    <d v="2013-12-03T00:00:00"/>
    <s v="Private Placement"/>
    <m/>
    <x v="1"/>
    <m/>
    <m/>
    <s v="Industrials"/>
    <s v="Manufacturing"/>
    <s v="Construction, Manufacturing"/>
    <m/>
    <s v="China"/>
    <s v="Greater China"/>
    <s v="Yes"/>
    <m/>
    <m/>
    <m/>
    <m/>
  </r>
  <r>
    <x v="228"/>
    <n v="39125"/>
    <s v="Japan Home Centre"/>
    <s v="www.japanhome.com.hk"/>
    <d v="2010-03-22T00:00:00"/>
    <x v="3"/>
    <x v="2"/>
    <x v="155"/>
    <x v="162"/>
    <n v="21.34"/>
    <s v="EQT"/>
    <d v="2013-09-27T00:00:00"/>
    <s v="IPO"/>
    <s v="2020.00 HKD"/>
    <x v="233"/>
    <n v="195.79"/>
    <m/>
    <s v="Consumer &amp; Retail"/>
    <s v="Retail"/>
    <s v="Consumer Products, Retail"/>
    <m/>
    <s v="Hong Kong"/>
    <s v="Greater China"/>
    <s v="Yes"/>
    <m/>
    <m/>
    <s v="Fredrik Åtting"/>
    <m/>
  </r>
  <r>
    <x v="228"/>
    <n v="39125"/>
    <s v="Japan Home Centre"/>
    <s v="www.japanhome.com.hk"/>
    <d v="2010-03-22T00:00:00"/>
    <x v="3"/>
    <x v="2"/>
    <x v="155"/>
    <x v="162"/>
    <n v="21.34"/>
    <s v="EQT"/>
    <d v="2014-06-01T00:00:00"/>
    <s v="Private Placement"/>
    <m/>
    <x v="1"/>
    <m/>
    <m/>
    <s v="Consumer &amp; Retail"/>
    <s v="Retail"/>
    <s v="Consumer Products, Retail"/>
    <m/>
    <s v="Hong Kong"/>
    <s v="Greater China"/>
    <s v="Yes"/>
    <m/>
    <m/>
    <s v="Fredrik Åtting"/>
    <m/>
  </r>
  <r>
    <x v="228"/>
    <n v="39125"/>
    <s v="Japan Home Centre"/>
    <s v="www.japanhome.com.hk"/>
    <d v="2010-03-22T00:00:00"/>
    <x v="3"/>
    <x v="2"/>
    <x v="155"/>
    <x v="162"/>
    <n v="21.34"/>
    <s v="EQT"/>
    <d v="2016-12-01T00:00:00"/>
    <s v="Unspecified Exit"/>
    <m/>
    <x v="1"/>
    <m/>
    <m/>
    <s v="Consumer &amp; Retail"/>
    <s v="Retail"/>
    <s v="Consumer Products, Retail"/>
    <m/>
    <s v="Hong Kong"/>
    <s v="Greater China"/>
    <s v="No"/>
    <m/>
    <m/>
    <s v="Fredrik Åtting"/>
    <m/>
  </r>
  <r>
    <x v="229"/>
    <n v="44952"/>
    <s v="Jiadeli Supermarket Company"/>
    <m/>
    <d v="2007-02-14T00:00:00"/>
    <x v="0"/>
    <x v="2"/>
    <x v="156"/>
    <x v="163"/>
    <n v="47.13"/>
    <s v="ARC Capital Partners"/>
    <d v="2010-10-11T00:00:00"/>
    <s v="Trade Sale"/>
    <s v="159.10 USD"/>
    <x v="234"/>
    <n v="114.27"/>
    <m/>
    <s v="Consumer &amp; Retail"/>
    <s v="Retail"/>
    <s v="Supermarkets &amp; Grocery Stores"/>
    <m/>
    <s v="China"/>
    <s v="Greater China"/>
    <s v="No"/>
    <n v="1.9"/>
    <n v="25.7"/>
    <m/>
    <m/>
  </r>
  <r>
    <x v="230"/>
    <n v="189173"/>
    <s v="Jiajia Food Group Co., Ltd"/>
    <s v="www.jiajiagroup.com"/>
    <d v="2010-08-24T00:00:00"/>
    <x v="3"/>
    <x v="1"/>
    <x v="157"/>
    <x v="164"/>
    <n v="20.69"/>
    <s v="Harvest Capital"/>
    <d v="2012-01-06T00:00:00"/>
    <s v="IPO"/>
    <m/>
    <x v="1"/>
    <m/>
    <m/>
    <s v="Food &amp; Agriculture"/>
    <s v="Food"/>
    <s v="Food"/>
    <m/>
    <s v="China"/>
    <s v="Greater China"/>
    <s v="Yes"/>
    <m/>
    <m/>
    <m/>
    <m/>
  </r>
  <r>
    <x v="230"/>
    <n v="189173"/>
    <s v="Jiajia Food Group Co., Ltd"/>
    <s v="www.jiajiagroup.com"/>
    <d v="2010-08-24T00:00:00"/>
    <x v="3"/>
    <x v="1"/>
    <x v="157"/>
    <x v="164"/>
    <n v="20.69"/>
    <s v="Harvest Capital"/>
    <d v="2014-10-13T00:00:00"/>
    <s v="Private Placement"/>
    <s v="316.00 CNY"/>
    <x v="235"/>
    <n v="40.78"/>
    <m/>
    <s v="Food &amp; Agriculture"/>
    <s v="Food"/>
    <s v="Food"/>
    <m/>
    <s v="China"/>
    <s v="Greater China"/>
    <s v="Yes"/>
    <m/>
    <m/>
    <m/>
    <m/>
  </r>
  <r>
    <x v="231"/>
    <n v="170331"/>
    <s v="Jian Zhuang Ye"/>
    <m/>
    <d v="2013-07-15T00:00:00"/>
    <x v="0"/>
    <x v="1"/>
    <x v="38"/>
    <x v="165"/>
    <n v="7.55"/>
    <s v="Shanghai Real Power Capital"/>
    <d v="2015-04-01T00:00:00"/>
    <s v="IPO"/>
    <m/>
    <x v="1"/>
    <m/>
    <m/>
    <s v="Industrials"/>
    <s v="Construction"/>
    <s v="Construction"/>
    <m/>
    <s v="China"/>
    <s v="Greater China"/>
    <s v="Yes"/>
    <m/>
    <m/>
    <m/>
    <m/>
  </r>
  <r>
    <x v="232"/>
    <n v="35452"/>
    <s v="Jiangsi Shunda Group"/>
    <s v="www.shundasolar.com"/>
    <d v="2007-05-08T00:00:00"/>
    <x v="0"/>
    <x v="1"/>
    <x v="50"/>
    <x v="49"/>
    <n v="29.91"/>
    <s v="Actis"/>
    <d v="2008-05-01T00:00:00"/>
    <s v="Trade Sale"/>
    <m/>
    <x v="1"/>
    <m/>
    <s v="Suntech Power"/>
    <s v="Clean Technology"/>
    <s v="Renewable Energy"/>
    <s v="Renewable Energy, Technology"/>
    <m/>
    <s v="China"/>
    <s v="Greater China"/>
    <s v="No"/>
    <m/>
    <m/>
    <s v="Benjamin Cheng"/>
    <m/>
  </r>
  <r>
    <x v="233"/>
    <n v="174321"/>
    <s v="Jiangsu Flag Chemical Industry Co., Ltd"/>
    <s v="www.flagchem.com"/>
    <d v="2010-07-28T00:00:00"/>
    <x v="3"/>
    <x v="1"/>
    <x v="158"/>
    <x v="166"/>
    <n v="4.22"/>
    <s v="JD Capital"/>
    <d v="2014-10-28T00:00:00"/>
    <s v="IPO"/>
    <m/>
    <x v="1"/>
    <m/>
    <m/>
    <s v="Materials"/>
    <s v="Chemicals"/>
    <s v="Agricultural Chemicals"/>
    <m/>
    <s v="China"/>
    <s v="Greater China"/>
    <s v="Yes"/>
    <m/>
    <m/>
    <m/>
    <m/>
  </r>
  <r>
    <x v="233"/>
    <n v="174321"/>
    <s v="Jiangsu Flag Chemical Industry Co., Ltd"/>
    <s v="www.flagchem.com"/>
    <d v="2010-07-28T00:00:00"/>
    <x v="3"/>
    <x v="1"/>
    <x v="158"/>
    <x v="166"/>
    <n v="4.22"/>
    <s v="JD Capital"/>
    <d v="2016-08-22T00:00:00"/>
    <s v="IPO"/>
    <m/>
    <x v="1"/>
    <m/>
    <m/>
    <s v="Materials"/>
    <s v="Chemicals"/>
    <s v="Agricultural Chemicals"/>
    <m/>
    <s v="China"/>
    <s v="Greater China"/>
    <s v="No"/>
    <m/>
    <m/>
    <m/>
    <m/>
  </r>
  <r>
    <x v="234"/>
    <n v="169198"/>
    <s v="Jiangsu New Yuancheng Cable"/>
    <s v="www.yccable.cn"/>
    <d v="2010-09-23T00:00:00"/>
    <x v="3"/>
    <x v="1"/>
    <x v="159"/>
    <x v="167"/>
    <n v="2.98"/>
    <s v="Richland Equities"/>
    <d v="2012-08-08T00:00:00"/>
    <s v="IPO"/>
    <s v="680.00 CNY"/>
    <x v="236"/>
    <n v="87.34"/>
    <m/>
    <s v="Industrials"/>
    <s v="Manufacturing"/>
    <s v="Manufacturing, Power"/>
    <m/>
    <s v="China"/>
    <s v="Greater China"/>
    <s v="Yes"/>
    <m/>
    <m/>
    <m/>
    <m/>
  </r>
  <r>
    <x v="235"/>
    <n v="160823"/>
    <s v="Jiangsu Pacific Quartz Co., Ltd."/>
    <s v="www.quartzpacific.com"/>
    <d v="2010-12-16T00:00:00"/>
    <x v="3"/>
    <x v="1"/>
    <x v="1"/>
    <x v="1"/>
    <m/>
    <s v="DHR Investment, Goldstone Investment"/>
    <d v="2014-10-31T00:00:00"/>
    <s v="IPO"/>
    <s v="360.90 CNY"/>
    <x v="237"/>
    <n v="47.24"/>
    <m/>
    <s v="Materials"/>
    <s v="Mining"/>
    <s v="Mining &amp; Quarrying of Nonmetallic Minerals"/>
    <m/>
    <s v="China"/>
    <s v="Greater China"/>
    <s v="Yes"/>
    <m/>
    <m/>
    <m/>
    <m/>
  </r>
  <r>
    <x v="236"/>
    <n v="34077"/>
    <s v="Jiangsu Sinorgchem"/>
    <s v="www.sinorgchem.com"/>
    <d v="2008-07-07T00:00:00"/>
    <x v="1"/>
    <x v="1"/>
    <x v="160"/>
    <x v="168"/>
    <n v="55.25"/>
    <s v="Carlyle Group"/>
    <d v="2012-07-04T00:00:00"/>
    <s v="Trade Sale"/>
    <m/>
    <x v="1"/>
    <m/>
    <s v="Sinochem International"/>
    <s v="Industrials"/>
    <s v="Manufacturing"/>
    <s v="Manufacturing, Rubber &amp; Plastics"/>
    <m/>
    <s v="China"/>
    <s v="Greater China"/>
    <s v="No"/>
    <m/>
    <m/>
    <s v="Robert Coxon, Yi Luo"/>
    <m/>
  </r>
  <r>
    <x v="237"/>
    <n v="125067"/>
    <s v="Jiangsu Sunrain Solar Energy"/>
    <s v="www.sunrain.com"/>
    <d v="2010-06-30T00:00:00"/>
    <x v="3"/>
    <x v="1"/>
    <x v="161"/>
    <x v="169"/>
    <n v="45.13"/>
    <s v="China Science &amp; Merchants Capital Management, GF Xinde Investment Management, Principle Capital"/>
    <d v="2012-05-21T00:00:00"/>
    <s v="IPO"/>
    <s v="2150.00 CNY"/>
    <x v="238"/>
    <n v="262.69"/>
    <m/>
    <s v="Energy &amp; Utilities"/>
    <s v="Energy"/>
    <s v="Heating Equipment &amp; Products, Solar Power, Solar Thermal"/>
    <m/>
    <s v="China"/>
    <s v="Greater China"/>
    <s v="Yes"/>
    <m/>
    <m/>
    <m/>
    <m/>
  </r>
  <r>
    <x v="238"/>
    <n v="166873"/>
    <s v="Jiangsu T.Y. Environmental Energy Co., Ltd"/>
    <s v="www.tyhbny.com"/>
    <d v="2013-03-01T00:00:00"/>
    <x v="0"/>
    <x v="1"/>
    <x v="162"/>
    <x v="170"/>
    <n v="41.02"/>
    <s v="ABC Capital"/>
    <d v="2014-05-05T00:00:00"/>
    <s v="Trade Sale"/>
    <m/>
    <x v="1"/>
    <m/>
    <m/>
    <s v="Clean Technology"/>
    <s v="Clean Technology"/>
    <s v="Clean Technology, Environmental Services"/>
    <m/>
    <s v="China"/>
    <s v="Greater China"/>
    <s v="No"/>
    <m/>
    <m/>
    <m/>
    <m/>
  </r>
  <r>
    <x v="239"/>
    <n v="160712"/>
    <s v="Jiangxi Fushine Pharmaceutical Co., Ltd"/>
    <s v="www.fuxiangpharm.com"/>
    <d v="2012-11-13T00:00:00"/>
    <x v="4"/>
    <x v="1"/>
    <x v="95"/>
    <x v="171"/>
    <n v="3"/>
    <s v="JD Capital"/>
    <d v="2015-12-22T00:00:00"/>
    <s v="IPO"/>
    <m/>
    <x v="1"/>
    <m/>
    <m/>
    <s v="Healthcare"/>
    <s v="Pharmaceuticals"/>
    <s v="Pharmaceutical Development, Pharmaceutical Manufacturing"/>
    <m/>
    <s v="China"/>
    <s v="Greater China"/>
    <s v="Yes"/>
    <m/>
    <m/>
    <m/>
    <m/>
  </r>
  <r>
    <x v="240"/>
    <n v="125240"/>
    <s v="Jiangxi Hengda Hi-Tech Co., Ltd"/>
    <s v="www.heng-da.com"/>
    <d v="2010-03-29T00:00:00"/>
    <x v="3"/>
    <x v="1"/>
    <x v="163"/>
    <x v="172"/>
    <n v="3.97"/>
    <s v="China Science &amp; Merchants Capital Management, Fortune Venture Capital, Shenzhen Hetai Growth Venture Capital"/>
    <d v="2011-06-21T00:00:00"/>
    <s v="IPO"/>
    <s v="400.00 CNY"/>
    <x v="239"/>
    <n v="42.69"/>
    <m/>
    <s v="Materials"/>
    <s v="Materials"/>
    <m/>
    <m/>
    <s v="China"/>
    <s v="Greater China"/>
    <s v="Yes"/>
    <m/>
    <m/>
    <m/>
    <m/>
  </r>
  <r>
    <x v="241"/>
    <n v="160637"/>
    <s v="Jiangyin Tianjiang Pharmaceutical Co.,"/>
    <s v="www.tianjiang.com"/>
    <d v="2011-09-01T00:00:00"/>
    <x v="9"/>
    <x v="2"/>
    <x v="164"/>
    <x v="173"/>
    <n v="69.98"/>
    <s v="China International Capital Corporation Private Equity"/>
    <d v="2015-01-29T00:00:00"/>
    <s v="Trade Sale"/>
    <s v="1340.00 USD"/>
    <x v="240"/>
    <n v="1137.53"/>
    <s v="China Traditional Chinese Medicine"/>
    <s v="Healthcare"/>
    <s v="Pharmaceuticals"/>
    <s v="Medical Research, Pharmaceutical Development, Pharmaceutical Manufacturing"/>
    <m/>
    <s v="China"/>
    <s v="Greater China"/>
    <s v="No"/>
    <m/>
    <m/>
    <m/>
    <m/>
  </r>
  <r>
    <x v="242"/>
    <n v="141648"/>
    <s v="Jinan Worldwide Auto-Accessory Limited"/>
    <s v="www.jaaw.com"/>
    <d v="2005-06-15T00:00:00"/>
    <x v="10"/>
    <x v="2"/>
    <x v="1"/>
    <x v="1"/>
    <m/>
    <s v="Hony Capital"/>
    <d v="2009-11-01T00:00:00"/>
    <s v="Unspecified Exit"/>
    <m/>
    <x v="1"/>
    <m/>
    <m/>
    <s v="Industrials"/>
    <s v="Manufacturing"/>
    <s v="Automobile and Parts Manufacturing, Manufacturing"/>
    <m/>
    <s v="China"/>
    <s v="Greater China"/>
    <s v="No"/>
    <m/>
    <m/>
    <m/>
    <m/>
  </r>
  <r>
    <x v="243"/>
    <n v="70691"/>
    <s v="Jingyuntong Technology"/>
    <s v="www.jingyuntong.com"/>
    <d v="2009-03-01T00:00:00"/>
    <x v="6"/>
    <x v="1"/>
    <x v="85"/>
    <x v="174"/>
    <n v="11.36"/>
    <s v="Prax Capital"/>
    <d v="2011-09-08T00:00:00"/>
    <s v="IPO"/>
    <m/>
    <x v="1"/>
    <m/>
    <m/>
    <s v="Industrials"/>
    <s v="Industrial"/>
    <s v="Industrial Machinery Manufacturing, Machine Tool Manufacture, Solar Power"/>
    <m/>
    <s v="China"/>
    <s v="Greater China"/>
    <s v="Yes"/>
    <m/>
    <m/>
    <m/>
    <m/>
  </r>
  <r>
    <x v="243"/>
    <n v="70691"/>
    <s v="Jingyuntong Technology"/>
    <s v="www.jingyuntong.com"/>
    <d v="2009-03-01T00:00:00"/>
    <x v="6"/>
    <x v="1"/>
    <x v="85"/>
    <x v="174"/>
    <n v="11.36"/>
    <s v="Prax Capital"/>
    <d v="2013-03-01T00:00:00"/>
    <s v="Private Placement"/>
    <m/>
    <x v="1"/>
    <m/>
    <m/>
    <s v="Industrials"/>
    <s v="Industrial"/>
    <s v="Industrial Machinery Manufacturing, Machine Tool Manufacture, Solar Power"/>
    <m/>
    <s v="China"/>
    <s v="Greater China"/>
    <s v="Yes"/>
    <m/>
    <m/>
    <m/>
    <m/>
  </r>
  <r>
    <x v="244"/>
    <n v="160974"/>
    <s v="Jinhong Energy"/>
    <s v="www.spjhe.com"/>
    <d v="2007-06-27T00:00:00"/>
    <x v="0"/>
    <x v="1"/>
    <x v="165"/>
    <x v="175"/>
    <n v="11.02"/>
    <s v="Cathay Capital Group"/>
    <d v="2012-12-14T00:00:00"/>
    <s v="Trade Sale"/>
    <m/>
    <x v="1"/>
    <m/>
    <m/>
    <s v="Energy &amp; Utilities"/>
    <s v="Oil &amp; Gas"/>
    <s v="Natural Gas Production and Distribution, Oil and Gas Field Services, Renewable Energy"/>
    <m/>
    <s v="China"/>
    <s v="Greater China"/>
    <s v="No"/>
    <m/>
    <m/>
    <m/>
    <m/>
  </r>
  <r>
    <x v="245"/>
    <n v="126894"/>
    <s v="Jintian Pharmaceutical Group"/>
    <s v="www.jtyyjt.com"/>
    <d v="2011-09-09T00:00:00"/>
    <x v="9"/>
    <x v="1"/>
    <x v="166"/>
    <x v="176"/>
    <n v="61.66"/>
    <s v="CVC Capital Partners"/>
    <d v="2014-10-08T00:00:00"/>
    <s v="Private Placement"/>
    <s v="620.00 HKD"/>
    <x v="241"/>
    <n v="63.28"/>
    <m/>
    <s v="Healthcare"/>
    <s v="Pharmaceuticals"/>
    <s v="Healthcare, Pharmaceutical Development"/>
    <m/>
    <s v="China"/>
    <s v="Greater China"/>
    <s v="Yes"/>
    <m/>
    <m/>
    <m/>
    <m/>
  </r>
  <r>
    <x v="246"/>
    <n v="126894"/>
    <s v="Jintian Pharmaceutical Group"/>
    <s v="www.jtyyjt.com"/>
    <d v="2011-02-27T00:00:00"/>
    <x v="9"/>
    <x v="1"/>
    <x v="167"/>
    <x v="177"/>
    <n v="10.96"/>
    <s v="SEAVI Advent"/>
    <d v="2013-12-12T00:00:00"/>
    <s v="IPO"/>
    <s v="1104.00 HKD"/>
    <x v="242"/>
    <n v="103.39"/>
    <m/>
    <s v="Healthcare"/>
    <s v="Pharmaceuticals"/>
    <s v="Healthcare, Pharmaceutical Development"/>
    <m/>
    <s v="China"/>
    <s v="Greater China"/>
    <s v="Yes"/>
    <m/>
    <m/>
    <m/>
    <m/>
  </r>
  <r>
    <x v="247"/>
    <n v="153899"/>
    <s v="Joeone Co., Ltd"/>
    <s v="www.jiumuwang.com"/>
    <d v="2010-03-23T00:00:00"/>
    <x v="3"/>
    <x v="1"/>
    <x v="86"/>
    <x v="178"/>
    <n v="2.7"/>
    <s v="Goldstone Investment"/>
    <d v="2011-05-30T00:00:00"/>
    <s v="IPO"/>
    <m/>
    <x v="1"/>
    <m/>
    <m/>
    <s v="Consumer &amp; Retail"/>
    <s v="Retail"/>
    <s v="Clothes Manufacturing, Clothing Stores"/>
    <m/>
    <s v="China"/>
    <s v="Greater China"/>
    <s v="No"/>
    <m/>
    <m/>
    <m/>
    <m/>
  </r>
  <r>
    <x v="248"/>
    <n v="29262"/>
    <s v="John Hardy"/>
    <s v="www.johnhardy.com"/>
    <d v="2007-10-25T00:00:00"/>
    <x v="0"/>
    <x v="1"/>
    <x v="168"/>
    <x v="179"/>
    <n v="21.1"/>
    <s v="3i"/>
    <d v="2014-07-31T00:00:00"/>
    <s v="Sale to GP"/>
    <s v="26.00 GBP"/>
    <x v="243"/>
    <n v="32.58"/>
    <s v="L Catterton"/>
    <s v="Consumer &amp; Retail"/>
    <s v="Consumer Products"/>
    <s v="Consumer Products, Distribution, Manufacturing"/>
    <m/>
    <s v="Hong Kong"/>
    <s v="Greater China"/>
    <s v="No"/>
    <n v="1.9"/>
    <m/>
    <s v="Anna Cheung"/>
    <m/>
  </r>
  <r>
    <x v="249"/>
    <n v="34837"/>
    <s v="Joyon Real Estate"/>
    <s v="www.joyon.cn"/>
    <d v="2007-05-01T00:00:00"/>
    <x v="0"/>
    <x v="1"/>
    <x v="139"/>
    <x v="145"/>
    <n v="37.39"/>
    <s v="3i"/>
    <d v="2013-09-16T00:00:00"/>
    <s v="Trade Sale"/>
    <m/>
    <x v="1"/>
    <m/>
    <s v="Zhejiang Joyon Real Estate Co. Ltd."/>
    <s v="Real Estate"/>
    <s v="Property"/>
    <s v="Hotels and Offices, Property"/>
    <m/>
    <s v="China"/>
    <s v="Greater China"/>
    <s v="No"/>
    <n v="1.9"/>
    <m/>
    <m/>
    <m/>
  </r>
  <r>
    <x v="250"/>
    <n v="167563"/>
    <s v="Juneyao Airlines"/>
    <s v="www.juneyaoair.com"/>
    <d v="2011-08-15T00:00:00"/>
    <x v="9"/>
    <x v="1"/>
    <x v="169"/>
    <x v="180"/>
    <n v="44.04"/>
    <s v="Stone Capital"/>
    <d v="2015-05-27T00:00:00"/>
    <s v="IPO"/>
    <s v="760.24 CNY"/>
    <x v="244"/>
    <n v="113.67"/>
    <m/>
    <s v="Industrials"/>
    <s v="Transportation"/>
    <s v="Airlines and Air Travel"/>
    <m/>
    <s v="China"/>
    <s v="Greater China"/>
    <s v="Yes"/>
    <m/>
    <m/>
    <m/>
    <m/>
  </r>
  <r>
    <x v="251"/>
    <n v="44866"/>
    <s v="Jushi Group"/>
    <s v="www.jushi.com"/>
    <d v="2007-01-09T00:00:00"/>
    <x v="0"/>
    <x v="2"/>
    <x v="1"/>
    <x v="1"/>
    <m/>
    <s v="Hony Capital"/>
    <d v="2010-04-07T00:00:00"/>
    <s v="Trade Sale"/>
    <s v="400.00 USD"/>
    <x v="245"/>
    <n v="298.39999999999998"/>
    <s v="China Fiberglass Company"/>
    <s v="Industrials"/>
    <s v="Manufacturing"/>
    <s v="Glass &amp; Fibre Optic Manufacturing"/>
    <m/>
    <s v="China"/>
    <s v="Greater China"/>
    <s v="No"/>
    <m/>
    <m/>
    <m/>
    <m/>
  </r>
  <r>
    <x v="252"/>
    <n v="161867"/>
    <s v="Kamtat Lighting"/>
    <s v="www.kamtatlighting.com"/>
    <d v="2013-06-01T00:00:00"/>
    <x v="0"/>
    <x v="1"/>
    <x v="1"/>
    <x v="1"/>
    <m/>
    <s v="JD Capital"/>
    <d v="2014-11-12T00:00:00"/>
    <s v="IPO"/>
    <m/>
    <x v="1"/>
    <m/>
    <m/>
    <s v="Information Technology"/>
    <s v="Electronics"/>
    <s v="Electronics, Household Appliances"/>
    <m/>
    <s v="China"/>
    <s v="Greater China"/>
    <s v="Yes"/>
    <m/>
    <m/>
    <m/>
    <m/>
  </r>
  <r>
    <x v="253"/>
    <n v="147784"/>
    <s v="Kangda International Environment"/>
    <s v="www.kangdaep.com"/>
    <d v="2012-06-01T00:00:00"/>
    <x v="4"/>
    <x v="1"/>
    <x v="170"/>
    <x v="181"/>
    <n v="75.52"/>
    <s v="Baring Private Equity Asia"/>
    <d v="2014-06-16T00:00:00"/>
    <s v="IPO"/>
    <s v="1400.00 HKD"/>
    <x v="246"/>
    <n v="133.43"/>
    <m/>
    <s v="Clean Technology"/>
    <s v="Clean Technology"/>
    <s v="Waste Management, Water Purification and Recycling"/>
    <m/>
    <s v="China"/>
    <s v="Greater China"/>
    <s v="Yes"/>
    <m/>
    <m/>
    <m/>
    <m/>
  </r>
  <r>
    <x v="254"/>
    <n v="32940"/>
    <s v="Kbro Co"/>
    <s v="ww.kbro.com.tw"/>
    <d v="2006-07-01T00:00:00"/>
    <x v="2"/>
    <x v="2"/>
    <x v="171"/>
    <x v="182"/>
    <n v="1017.29"/>
    <s v="Carlyle Group"/>
    <d v="2010-11-18T00:00:00"/>
    <s v="Trade Sale"/>
    <s v="1300.00 USD"/>
    <x v="247"/>
    <n v="946.27"/>
    <m/>
    <s v="Telecoms &amp; Media"/>
    <s v="Media"/>
    <s v="Television Broadcasting and Programming"/>
    <m/>
    <s v="Taiwan"/>
    <s v="Greater China"/>
    <s v="No"/>
    <m/>
    <m/>
    <s v="Alex Ying, Gregory Zeluck"/>
    <m/>
  </r>
  <r>
    <x v="255"/>
    <n v="47903"/>
    <s v="Kebao Boloni Group"/>
    <s v="www.boloniglobal.com"/>
    <d v="2005-03-01T00:00:00"/>
    <x v="10"/>
    <x v="1"/>
    <x v="172"/>
    <x v="183"/>
    <n v="5.01"/>
    <s v="Hony Capital, Legend Capital"/>
    <d v="2007-12-26T00:00:00"/>
    <s v="Trade Sale"/>
    <s v="18.00 USD"/>
    <x v="248"/>
    <n v="12.33"/>
    <s v="Morgan Stanley"/>
    <s v="Consumer &amp; Retail"/>
    <s v="Consumer Products"/>
    <s v="Household Appliances"/>
    <m/>
    <s v="China"/>
    <s v="Greater China"/>
    <s v="Yes"/>
    <m/>
    <m/>
    <s v="John Zhao, Nengguang Wang"/>
    <m/>
  </r>
  <r>
    <x v="256"/>
    <n v="94780"/>
    <s v="Kelti Daily Product Co. Ltd."/>
    <s v="www.kelti.com.cn"/>
    <d v="2007-09-24T00:00:00"/>
    <x v="0"/>
    <x v="1"/>
    <x v="36"/>
    <x v="36"/>
    <n v="14.07"/>
    <s v="Prax Capital"/>
    <d v="2013-11-27T00:00:00"/>
    <s v="IPO"/>
    <m/>
    <x v="1"/>
    <m/>
    <m/>
    <s v="Consumer &amp; Retail"/>
    <s v="Consumer Services"/>
    <s v="Consumer Services"/>
    <m/>
    <s v="China"/>
    <s v="Greater China"/>
    <s v="Yes"/>
    <m/>
    <m/>
    <m/>
    <m/>
  </r>
  <r>
    <x v="256"/>
    <n v="94780"/>
    <s v="Kelti Daily Product Co. Ltd."/>
    <s v="www.kelti.com.cn"/>
    <d v="2007-09-24T00:00:00"/>
    <x v="0"/>
    <x v="1"/>
    <x v="36"/>
    <x v="36"/>
    <n v="14.07"/>
    <s v="Prax Capital"/>
    <d v="2015-10-01T00:00:00"/>
    <s v="Private Placement"/>
    <m/>
    <x v="1"/>
    <m/>
    <m/>
    <s v="Consumer &amp; Retail"/>
    <s v="Consumer Services"/>
    <s v="Consumer Services"/>
    <m/>
    <s v="China"/>
    <s v="Greater China"/>
    <s v="No"/>
    <n v="3"/>
    <m/>
    <m/>
    <m/>
  </r>
  <r>
    <x v="257"/>
    <n v="148644"/>
    <s v="King Koil Shanghai Sleep System Co., Ltd"/>
    <s v="www.kingkoil.com.cn"/>
    <d v="2014-06-01T00:00:00"/>
    <x v="5"/>
    <x v="2"/>
    <x v="1"/>
    <x v="1"/>
    <m/>
    <s v="CITIC Capital"/>
    <d v="2016-11-01T00:00:00"/>
    <s v="Sale to GP"/>
    <m/>
    <x v="1"/>
    <m/>
    <s v="Advent International"/>
    <s v="Industrials"/>
    <s v="Manufacturing"/>
    <s v="Consumer Products, Furniture Manufacturing, Home Centres and Hardware Stores"/>
    <m/>
    <s v="China"/>
    <s v="Greater China"/>
    <s v="No"/>
    <m/>
    <m/>
    <s v="Yichen Zhang"/>
    <m/>
  </r>
  <r>
    <x v="258"/>
    <n v="170632"/>
    <s v="Kingston Financial Group"/>
    <s v="www.kfg.kingston.com.hk"/>
    <d v="2012-11-26T00:00:00"/>
    <x v="4"/>
    <x v="4"/>
    <x v="1"/>
    <x v="1"/>
    <m/>
    <s v="SBI Ven Capital"/>
    <d v="2013-06-28T00:00:00"/>
    <s v="Unspecified Exit"/>
    <m/>
    <x v="1"/>
    <m/>
    <m/>
    <s v="Business Services"/>
    <s v="Financial Services"/>
    <s v="Finance and Insurance Sector, Gambling, Hotels, Investment Banking, Securities Brokers"/>
    <m/>
    <s v="Hong Kong"/>
    <s v="Greater China"/>
    <s v="Yes"/>
    <m/>
    <m/>
    <m/>
    <m/>
  </r>
  <r>
    <x v="259"/>
    <n v="155539"/>
    <s v="Kuaijishan Shaoxing Rice Wine Co., Ltd."/>
    <s v="www.kuaijishanwine.com"/>
    <d v="2009-06-24T00:00:00"/>
    <x v="6"/>
    <x v="1"/>
    <x v="173"/>
    <x v="184"/>
    <n v="18.77"/>
    <s v="CITIC Private Equity Funds Management"/>
    <d v="2014-08-25T00:00:00"/>
    <s v="IPO"/>
    <s v="443.00 CNY"/>
    <x v="249"/>
    <n v="53.73"/>
    <m/>
    <s v="Food &amp; Agriculture"/>
    <s v="Beverages"/>
    <s v="Alcohol Distributors, Alcohol Production"/>
    <m/>
    <s v="China"/>
    <s v="Greater China"/>
    <s v="Yes"/>
    <m/>
    <m/>
    <m/>
    <m/>
  </r>
  <r>
    <x v="260"/>
    <n v="117255"/>
    <s v="Kungfu Catering Management Co., Ltd"/>
    <s v="www.zkungfu.com"/>
    <d v="2007-10-27T00:00:00"/>
    <x v="0"/>
    <x v="1"/>
    <x v="174"/>
    <x v="185"/>
    <n v="28.17"/>
    <s v="Capital Today"/>
    <d v="2012-06-01T00:00:00"/>
    <s v="Unspecified Exit"/>
    <s v="16.05 USD"/>
    <x v="250"/>
    <n v="12.76"/>
    <m/>
    <s v="Consumer &amp; Retail"/>
    <s v="Restaurants"/>
    <s v="Restaurants"/>
    <m/>
    <s v="China"/>
    <s v="Greater China"/>
    <s v="No"/>
    <n v="1.67"/>
    <m/>
    <m/>
    <m/>
  </r>
  <r>
    <x v="261"/>
    <n v="155097"/>
    <s v="Lancy Co., Ltd"/>
    <s v="www.lancygroup.com"/>
    <d v="2010-07-23T00:00:00"/>
    <x v="3"/>
    <x v="1"/>
    <x v="175"/>
    <x v="186"/>
    <n v="16.41"/>
    <s v="JD Capital"/>
    <d v="2011-08-30T00:00:00"/>
    <s v="IPO"/>
    <s v="1750.00 CNY"/>
    <x v="251"/>
    <n v="199.72"/>
    <m/>
    <s v="Consumer &amp; Retail"/>
    <s v="Retail"/>
    <s v="Clothes Manufacturing, Clothing Stores"/>
    <m/>
    <s v="China"/>
    <s v="Greater China"/>
    <s v="Yes"/>
    <m/>
    <m/>
    <m/>
    <m/>
  </r>
  <r>
    <x v="262"/>
    <n v="31297"/>
    <s v="Landwind"/>
    <s v="www.landwindmedical.com"/>
    <d v="2007-06-01T00:00:00"/>
    <x v="0"/>
    <x v="2"/>
    <x v="176"/>
    <x v="187"/>
    <n v="61.4"/>
    <s v="Citi Venture Capital International"/>
    <d v="2009-10-21T00:00:00"/>
    <s v="Trade Sale"/>
    <s v="100.00 USD"/>
    <x v="252"/>
    <n v="67.180000000000007"/>
    <s v="Avenue Capital Group"/>
    <s v="Healthcare"/>
    <s v="Medical Instruments"/>
    <s v="Medical Devices, Medical Equipment Distributors"/>
    <m/>
    <s v="China"/>
    <s v="Greater China"/>
    <s v="No"/>
    <m/>
    <m/>
    <m/>
    <m/>
  </r>
  <r>
    <x v="263"/>
    <n v="156181"/>
    <s v="Lanzhou LS Heavy Equipment Co., Ltd."/>
    <s v="www.lshec.com"/>
    <d v="2009-11-20T00:00:00"/>
    <x v="6"/>
    <x v="1"/>
    <x v="177"/>
    <x v="188"/>
    <n v="10.31"/>
    <s v="Goldstone Investment"/>
    <d v="2014-10-09T00:00:00"/>
    <s v="IPO"/>
    <s v="168.00 CNY"/>
    <x v="253"/>
    <n v="21.68"/>
    <m/>
    <s v="Industrials"/>
    <s v="Manufacturing"/>
    <s v="Industrial Machinery Manufacturing, Machine Tool Manufacture, Steel &amp; Metal Manufacturing"/>
    <m/>
    <s v="China"/>
    <s v="Greater China"/>
    <s v="Yes"/>
    <m/>
    <m/>
    <m/>
    <m/>
  </r>
  <r>
    <x v="264"/>
    <n v="35357"/>
    <s v="LaoBaiXing"/>
    <s v="www.lbxdrugs.com"/>
    <d v="2008-09-30T00:00:00"/>
    <x v="1"/>
    <x v="2"/>
    <x v="150"/>
    <x v="157"/>
    <n v="56.81"/>
    <s v="EQT"/>
    <d v="2015-04-23T00:00:00"/>
    <s v="IPO"/>
    <s v="1010.00 CNY"/>
    <x v="254"/>
    <n v="153.51"/>
    <m/>
    <s v="Healthcare"/>
    <s v="Pharmaceuticals"/>
    <s v="Pharmaceuticals"/>
    <m/>
    <s v="China"/>
    <s v="Greater China"/>
    <s v="Yes"/>
    <m/>
    <m/>
    <s v="Winnie Fok"/>
    <m/>
  </r>
  <r>
    <x v="265"/>
    <n v="32948"/>
    <s v="Lenovo Group"/>
    <s v="www.lenovo.com"/>
    <d v="2005-05-17T00:00:00"/>
    <x v="10"/>
    <x v="4"/>
    <x v="178"/>
    <x v="189"/>
    <n v="289.3"/>
    <s v="General Atlantic, TPG"/>
    <d v="2007-11-12T00:00:00"/>
    <s v="Private Placement"/>
    <s v="372.00 USD"/>
    <x v="255"/>
    <n v="261.62"/>
    <m/>
    <s v="Information Technology"/>
    <s v="IT"/>
    <s v="Distribution, IT, Manufacturing"/>
    <m/>
    <s v="Hong Kong"/>
    <s v="Greater China"/>
    <s v="Yes"/>
    <m/>
    <m/>
    <s v="James Coulter, Weijian Shan, William Grabe"/>
    <s v="James Coulter, Weijian Shan, William Grabe"/>
  </r>
  <r>
    <x v="265"/>
    <n v="32948"/>
    <s v="Lenovo Group"/>
    <s v="www.lenovo.com"/>
    <d v="2005-05-17T00:00:00"/>
    <x v="10"/>
    <x v="4"/>
    <x v="178"/>
    <x v="189"/>
    <n v="289.3"/>
    <s v="General Atlantic, TPG"/>
    <d v="2009-09-05T00:00:00"/>
    <s v="Private Placement"/>
    <s v="133.00 USD"/>
    <x v="16"/>
    <n v="91.26"/>
    <m/>
    <s v="Information Technology"/>
    <s v="IT"/>
    <s v="Distribution, IT, Manufacturing"/>
    <m/>
    <s v="Hong Kong"/>
    <s v="Greater China"/>
    <s v="Yes"/>
    <m/>
    <m/>
    <s v="James Coulter, Weijian Shan, William Grabe"/>
    <s v="James Coulter, Weijian Shan, William Grabe"/>
  </r>
  <r>
    <x v="265"/>
    <n v="32948"/>
    <s v="Lenovo Group"/>
    <s v="www.lenovo.com"/>
    <d v="2005-05-17T00:00:00"/>
    <x v="10"/>
    <x v="4"/>
    <x v="178"/>
    <x v="189"/>
    <n v="289.3"/>
    <s v="General Atlantic, TPG"/>
    <d v="2010-11-16T00:00:00"/>
    <s v="Private Placement"/>
    <s v="1538.80 HKD"/>
    <x v="256"/>
    <n v="144.5"/>
    <m/>
    <s v="Information Technology"/>
    <s v="IT"/>
    <s v="Distribution, IT, Manufacturing"/>
    <m/>
    <s v="Hong Kong"/>
    <s v="Greater China"/>
    <s v="No"/>
    <m/>
    <m/>
    <s v="James Coulter, Weijian Shan, William Grabe"/>
    <s v="James Coulter, Weijian Shan, William Grabe"/>
  </r>
  <r>
    <x v="266"/>
    <n v="32798"/>
    <s v="Lenovo Mobile"/>
    <s v="www.lenovomobile.com"/>
    <d v="2008-06-01T00:00:00"/>
    <x v="1"/>
    <x v="2"/>
    <x v="179"/>
    <x v="190"/>
    <n v="28.58"/>
    <s v="Hony Capital"/>
    <d v="2009-12-02T00:00:00"/>
    <s v="Trade Sale"/>
    <s v="200.00 USD"/>
    <x v="72"/>
    <n v="133.46"/>
    <m/>
    <s v="Information Technology"/>
    <s v="Technology"/>
    <s v="Technology"/>
    <m/>
    <s v="China"/>
    <s v="Greater China"/>
    <s v="No"/>
    <m/>
    <m/>
    <m/>
    <m/>
  </r>
  <r>
    <x v="267"/>
    <n v="38452"/>
    <s v="Lepu"/>
    <s v="www.lepumedical.com"/>
    <d v="2006-11-01T00:00:00"/>
    <x v="2"/>
    <x v="1"/>
    <x v="180"/>
    <x v="191"/>
    <n v="8.67"/>
    <s v="Warburg Pincus"/>
    <d v="2009-10-30T00:00:00"/>
    <s v="IPO"/>
    <s v="1189.00 CNY"/>
    <x v="257"/>
    <n v="116.86"/>
    <m/>
    <s v="Healthcare"/>
    <s v="Healthcare"/>
    <s v="Medical Equipment Distributors"/>
    <m/>
    <s v="China"/>
    <s v="Greater China"/>
    <s v="Yes"/>
    <m/>
    <m/>
    <m/>
    <m/>
  </r>
  <r>
    <x v="268"/>
    <n v="99248"/>
    <s v="Leshi Internet Information and Technology Corp., Beijing"/>
    <s v="www.letv.com"/>
    <d v="2015-10-30T00:00:00"/>
    <x v="14"/>
    <x v="4"/>
    <x v="181"/>
    <x v="192"/>
    <n v="459.22"/>
    <s v="China Bridge Capital"/>
    <d v="2017-03-09T00:00:00"/>
    <s v="Private Placement"/>
    <s v="639.00 CNY"/>
    <x v="258"/>
    <n v="86.67"/>
    <m/>
    <s v="Information Technology"/>
    <s v="Internet"/>
    <s v="Automobile and Parts Manufacturing, Entertainment, Household Appliance Manufacture, Internet, Television Broadcasting and Programming"/>
    <m/>
    <s v="China"/>
    <s v="Greater China"/>
    <s v="Yes"/>
    <m/>
    <m/>
    <m/>
    <m/>
  </r>
  <r>
    <x v="269"/>
    <n v="157713"/>
    <s v="Liaoning Oxiranchem Inc."/>
    <s v="www.oxiranchem.com"/>
    <d v="2009-06-01T00:00:00"/>
    <x v="6"/>
    <x v="1"/>
    <x v="182"/>
    <x v="193"/>
    <n v="5.79"/>
    <s v="Cowin Capital"/>
    <d v="2010-05-20T00:00:00"/>
    <s v="IPO"/>
    <s v="2295.00 CNY"/>
    <x v="259"/>
    <n v="270.58999999999997"/>
    <m/>
    <s v="Materials"/>
    <s v="Chemicals"/>
    <s v="Chemicals"/>
    <m/>
    <s v="China"/>
    <s v="Greater China"/>
    <s v="Yes"/>
    <m/>
    <m/>
    <m/>
    <m/>
  </r>
  <r>
    <x v="270"/>
    <n v="30302"/>
    <s v="Little Sheep Group"/>
    <s v="www.littlesheep.com"/>
    <d v="2006-06-01T00:00:00"/>
    <x v="2"/>
    <x v="1"/>
    <x v="1"/>
    <x v="1"/>
    <m/>
    <s v="3i, Prax Capital"/>
    <d v="2008-06-12T00:00:00"/>
    <s v="IPO"/>
    <s v="779.70 HKD"/>
    <x v="252"/>
    <n v="63.5"/>
    <m/>
    <s v="Consumer &amp; Retail"/>
    <s v="Restaurants"/>
    <s v="Restaurants"/>
    <m/>
    <s v="China"/>
    <s v="Greater China"/>
    <s v="Yes"/>
    <m/>
    <m/>
    <s v="Justin Maltz"/>
    <m/>
  </r>
  <r>
    <x v="270"/>
    <n v="30302"/>
    <s v="Little Sheep Group"/>
    <s v="www.littlesheep.com"/>
    <d v="2006-06-01T00:00:00"/>
    <x v="2"/>
    <x v="1"/>
    <x v="1"/>
    <x v="1"/>
    <m/>
    <s v="3i, Prax Capital"/>
    <d v="2009-03-25T00:00:00"/>
    <s v="Trade Sale"/>
    <s v="63.00 USD"/>
    <x v="260"/>
    <n v="48.74"/>
    <s v="Yum! Brands, Inc."/>
    <s v="Consumer &amp; Retail"/>
    <s v="Restaurants"/>
    <s v="Restaurants"/>
    <m/>
    <s v="China"/>
    <s v="Greater China"/>
    <s v="No"/>
    <m/>
    <m/>
    <s v="Justin Maltz"/>
    <m/>
  </r>
  <r>
    <x v="271"/>
    <n v="39773"/>
    <s v="Luye Pharma Group"/>
    <s v="www.luye.cn"/>
    <d v="2008-04-01T00:00:00"/>
    <x v="1"/>
    <x v="2"/>
    <x v="1"/>
    <x v="1"/>
    <m/>
    <s v="MBK Partners"/>
    <d v="2012-02-28T00:00:00"/>
    <s v="Sale to GP"/>
    <s v="140.00 USD"/>
    <x v="261"/>
    <n v="106.72"/>
    <s v="CDH Investments, CITIC Private Equity Funds Management, New Horizon Capital"/>
    <s v="Healthcare"/>
    <s v="Pharmaceuticals"/>
    <s v="Medical Research, Pharmaceutical Development, Pharmaceutical Manufacturing"/>
    <m/>
    <s v="China"/>
    <s v="Greater China"/>
    <s v="No"/>
    <m/>
    <m/>
    <s v="Kuo-Chuan Kung"/>
    <s v="Kuo-Chuan Kung"/>
  </r>
  <r>
    <x v="272"/>
    <n v="39773"/>
    <s v="Luye Pharma Group"/>
    <s v="www.luye.cn"/>
    <d v="2012-01-28T00:00:00"/>
    <x v="4"/>
    <x v="0"/>
    <x v="183"/>
    <x v="194"/>
    <n v="258.16000000000003"/>
    <s v="Ardian, CDH Investments, CITIC Private Equity Funds Management, New Horizon Capital"/>
    <d v="2014-07-03T00:00:00"/>
    <s v="IPO"/>
    <s v="5921.67 HKD"/>
    <x v="262"/>
    <n v="561.66999999999996"/>
    <m/>
    <s v="Healthcare"/>
    <s v="Pharmaceuticals"/>
    <s v="Medical Research, Pharmaceutical Development, Pharmaceutical Manufacturing"/>
    <m/>
    <s v="China"/>
    <s v="Greater China"/>
    <s v="Yes"/>
    <m/>
    <m/>
    <m/>
    <m/>
  </r>
  <r>
    <x v="272"/>
    <n v="39773"/>
    <s v="Luye Pharma Group"/>
    <s v="www.luye.cn"/>
    <d v="2012-01-28T00:00:00"/>
    <x v="4"/>
    <x v="0"/>
    <x v="183"/>
    <x v="194"/>
    <n v="258.16000000000003"/>
    <s v="Ardian, CDH Investments, CITIC Private Equity Funds Management, New Horizon Capital"/>
    <d v="2015-01-15T00:00:00"/>
    <s v="Private Placement"/>
    <s v="775.80 HKD"/>
    <x v="263"/>
    <n v="84.93"/>
    <m/>
    <s v="Healthcare"/>
    <s v="Pharmaceuticals"/>
    <s v="Medical Research, Pharmaceutical Development, Pharmaceutical Manufacturing"/>
    <m/>
    <s v="China"/>
    <s v="Greater China"/>
    <s v="Yes"/>
    <m/>
    <m/>
    <m/>
    <m/>
  </r>
  <r>
    <x v="272"/>
    <n v="39773"/>
    <s v="Luye Pharma Group"/>
    <s v="www.luye.cn"/>
    <d v="2012-01-28T00:00:00"/>
    <x v="4"/>
    <x v="0"/>
    <x v="183"/>
    <x v="194"/>
    <n v="258.16000000000003"/>
    <s v="Ardian, CDH Investments, CITIC Private Equity Funds Management, New Horizon Capital"/>
    <d v="2016-05-13T00:00:00"/>
    <s v="Private Placement"/>
    <s v="709.00 HKD"/>
    <x v="264"/>
    <n v="80.11"/>
    <m/>
    <s v="Healthcare"/>
    <s v="Pharmaceuticals"/>
    <s v="Medical Research, Pharmaceutical Development, Pharmaceutical Manufacturing"/>
    <m/>
    <s v="China"/>
    <s v="Greater China"/>
    <s v="Yes"/>
    <m/>
    <m/>
    <m/>
    <m/>
  </r>
  <r>
    <x v="273"/>
    <n v="28576"/>
    <s v="Ma Anshan Modern Farming"/>
    <s v="www.xiandaimuye.com"/>
    <d v="2008-12-01T00:00:00"/>
    <x v="1"/>
    <x v="1"/>
    <x v="14"/>
    <x v="14"/>
    <n v="112.1"/>
    <s v="KKR"/>
    <d v="2010-11-22T00:00:00"/>
    <s v="IPO"/>
    <s v="3500.00 HKD"/>
    <x v="265"/>
    <n v="328.67"/>
    <m/>
    <s v="Food &amp; Agriculture"/>
    <s v="Agriculture"/>
    <s v="Agriculture Livestock Production"/>
    <m/>
    <s v="China"/>
    <s v="Greater China"/>
    <s v="Yes"/>
    <m/>
    <m/>
    <s v="David Liu"/>
    <m/>
  </r>
  <r>
    <x v="273"/>
    <n v="28576"/>
    <s v="Ma Anshan Modern Farming"/>
    <s v="www.xiandaimuye.com"/>
    <d v="2008-12-01T00:00:00"/>
    <x v="1"/>
    <x v="1"/>
    <x v="14"/>
    <x v="14"/>
    <n v="112.1"/>
    <s v="KKR"/>
    <d v="2013-05-08T00:00:00"/>
    <s v="Trade Sale"/>
    <s v="409.00 USD"/>
    <x v="266"/>
    <n v="314.97000000000003"/>
    <s v="China Mengniu Dairy Company Limited"/>
    <s v="Food &amp; Agriculture"/>
    <s v="Agriculture"/>
    <s v="Agriculture Livestock Production"/>
    <m/>
    <s v="China"/>
    <s v="Greater China"/>
    <s v="No"/>
    <m/>
    <m/>
    <s v="David Liu"/>
    <m/>
  </r>
  <r>
    <x v="274"/>
    <n v="81266"/>
    <s v="Magic Holdings International Limited"/>
    <s v="www.magicholdings.co"/>
    <d v="2012-01-20T00:00:00"/>
    <x v="4"/>
    <x v="4"/>
    <x v="184"/>
    <x v="195"/>
    <n v="45.6"/>
    <s v="Baring Private Equity Asia"/>
    <d v="2013-08-16T00:00:00"/>
    <s v="Trade Sale"/>
    <s v="1307.74 HKD"/>
    <x v="267"/>
    <n v="126.42"/>
    <s v="L'Oreal"/>
    <s v="Consumer &amp; Retail"/>
    <s v="Consumer Products"/>
    <s v="Perfumes, Cosmetics &amp; Toiletries, Personal Care Products Manufacturing"/>
    <m/>
    <s v="China"/>
    <s v="Greater China"/>
    <s v="No"/>
    <m/>
    <m/>
    <m/>
    <m/>
  </r>
  <r>
    <x v="275"/>
    <n v="149285"/>
    <s v="Maiquer Group Co., Ltd"/>
    <s v="www.maiquer.com"/>
    <d v="2011-06-30T00:00:00"/>
    <x v="9"/>
    <x v="1"/>
    <x v="185"/>
    <x v="196"/>
    <n v="4.51"/>
    <s v="Huarong Yufu Capital"/>
    <d v="2014-01-28T00:00:00"/>
    <s v="IPO"/>
    <s v="581.20 CNY"/>
    <x v="268"/>
    <n v="69.75"/>
    <m/>
    <s v="Food &amp; Agriculture"/>
    <s v="Food"/>
    <s v="Bakery Products, Dairy Products"/>
    <m/>
    <s v="China"/>
    <s v="Greater China"/>
    <s v="Yes"/>
    <m/>
    <m/>
    <m/>
    <m/>
  </r>
  <r>
    <x v="276"/>
    <n v="92761"/>
    <s v="Mandarin Hotel Holdings"/>
    <m/>
    <d v="2012-07-05T00:00:00"/>
    <x v="4"/>
    <x v="2"/>
    <x v="1"/>
    <x v="1"/>
    <m/>
    <s v="Carlyle Group"/>
    <d v="2017-02-28T00:00:00"/>
    <s v="Trade Sale"/>
    <s v="531.00 USD"/>
    <x v="269"/>
    <n v="502.94"/>
    <s v="Hanting Hotels"/>
    <s v="Consumer &amp; Retail"/>
    <s v="Leisure"/>
    <s v="Hotels"/>
    <m/>
    <s v="China"/>
    <s v="Greater China"/>
    <s v="No"/>
    <m/>
    <m/>
    <s v="Eric Zhang"/>
    <m/>
  </r>
  <r>
    <x v="277"/>
    <n v="37617"/>
    <s v="Mecox Lane International Mail Order"/>
    <s v="www.m18.com"/>
    <d v="2008-03-03T00:00:00"/>
    <x v="1"/>
    <x v="2"/>
    <x v="150"/>
    <x v="157"/>
    <n v="50.62"/>
    <s v="Sequoia Capital"/>
    <d v="2010-10-26T00:00:00"/>
    <s v="IPO"/>
    <s v="129.00 USD"/>
    <x v="105"/>
    <n v="92.65"/>
    <m/>
    <s v="Information Technology"/>
    <s v="Internet"/>
    <s v="Clothing Stores, e-Commerce, Toy &amp; Hobby Stores"/>
    <m/>
    <s v="China"/>
    <s v="Greater China"/>
    <s v="Yes"/>
    <m/>
    <m/>
    <s v="Neil Shen"/>
    <s v="Neil Shen"/>
  </r>
  <r>
    <x v="277"/>
    <n v="37617"/>
    <s v="Mecox Lane International Mail Order"/>
    <s v="www.m18.com"/>
    <d v="2008-03-03T00:00:00"/>
    <x v="1"/>
    <x v="2"/>
    <x v="150"/>
    <x v="157"/>
    <n v="50.62"/>
    <s v="Sequoia Capital"/>
    <d v="2011-03-09T00:00:00"/>
    <s v="Private Placement"/>
    <m/>
    <x v="1"/>
    <m/>
    <s v="China Dongxiang, SINA Corporation"/>
    <s v="Information Technology"/>
    <s v="Internet"/>
    <s v="Clothing Stores, e-Commerce, Toy &amp; Hobby Stores"/>
    <m/>
    <s v="China"/>
    <s v="Greater China"/>
    <s v="No"/>
    <m/>
    <m/>
    <s v="Neil Shen"/>
    <s v="Neil Shen"/>
  </r>
  <r>
    <x v="278"/>
    <n v="37626"/>
    <s v="Meihua Monosodium Glutamate Group"/>
    <s v="www.meihuagrp.com"/>
    <d v="2008-03-18T00:00:00"/>
    <x v="1"/>
    <x v="1"/>
    <x v="186"/>
    <x v="197"/>
    <n v="123.38"/>
    <s v="CDH Investments, New Horizon Capital"/>
    <d v="2010-12-24T00:00:00"/>
    <s v="Trade Sale"/>
    <m/>
    <x v="1"/>
    <m/>
    <s v="Wuzhou Minovo"/>
    <s v="Food &amp; Agriculture"/>
    <s v="Agriculture"/>
    <s v="Agriculture Crop Production, Food"/>
    <m/>
    <s v="China"/>
    <s v="Greater China"/>
    <s v="No"/>
    <m/>
    <m/>
    <m/>
    <m/>
  </r>
  <r>
    <x v="279"/>
    <n v="95884"/>
    <s v="Meinian Onehealth"/>
    <m/>
    <d v="2012-08-15T00:00:00"/>
    <x v="4"/>
    <x v="2"/>
    <x v="187"/>
    <x v="198"/>
    <n v="29.54"/>
    <s v="Carlyle Group"/>
    <d v="2015-03-30T00:00:00"/>
    <s v="Merger"/>
    <m/>
    <x v="1"/>
    <m/>
    <s v="Jiangsu Sanyou Group Co., Ltd."/>
    <s v="Healthcare"/>
    <s v="Healthcare"/>
    <s v="Disease Diagnosis, Health &amp; Wellbeing Centres, Hospitals"/>
    <m/>
    <s v="China"/>
    <s v="Greater China"/>
    <s v="Yes"/>
    <m/>
    <m/>
    <s v="Janine Feng"/>
    <m/>
  </r>
  <r>
    <x v="280"/>
    <n v="164836"/>
    <s v="MI Energy"/>
    <s v="www.mienergy.com.cn"/>
    <d v="2009-07-09T00:00:00"/>
    <x v="6"/>
    <x v="1"/>
    <x v="139"/>
    <x v="145"/>
    <n v="35.78"/>
    <s v="TPG"/>
    <d v="2010-12-07T00:00:00"/>
    <s v="IPO"/>
    <s v="1300.00 HKD"/>
    <x v="270"/>
    <n v="126.05"/>
    <m/>
    <s v="Energy &amp; Utilities"/>
    <s v="Oil &amp; Gas"/>
    <s v="Oil and Gas Exploration and Production"/>
    <m/>
    <s v="China"/>
    <s v="Greater China"/>
    <s v="Yes"/>
    <m/>
    <m/>
    <m/>
    <m/>
  </r>
  <r>
    <x v="281"/>
    <n v="105093"/>
    <s v="Micro-tech (Nanjing) Co., Ltd"/>
    <s v="www.micro-tech.cn"/>
    <d v="2012-09-01T00:00:00"/>
    <x v="4"/>
    <x v="1"/>
    <x v="57"/>
    <x v="56"/>
    <n v="13.28"/>
    <s v="Actis"/>
    <d v="2016-12-07T00:00:00"/>
    <s v="Sale to GP"/>
    <m/>
    <x v="1"/>
    <m/>
    <m/>
    <s v="Healthcare"/>
    <s v="Healthcare"/>
    <s v="Healthcare, Medical Devices, Medical Equipment Distributors, Medical Technologies"/>
    <m/>
    <s v="China"/>
    <s v="Greater China"/>
    <s v="No"/>
    <m/>
    <m/>
    <s v="Meng Ann Lim"/>
    <m/>
  </r>
  <r>
    <x v="282"/>
    <n v="129952"/>
    <s v="Microport Scientific Corporation"/>
    <s v="www.microport.com.cn"/>
    <d v="2007-06-01T00:00:00"/>
    <x v="0"/>
    <x v="2"/>
    <x v="1"/>
    <x v="1"/>
    <m/>
    <s v="Essex Woodlands"/>
    <d v="2010-09-24T00:00:00"/>
    <s v="IPO"/>
    <m/>
    <x v="1"/>
    <m/>
    <m/>
    <s v="Healthcare"/>
    <s v="Medical Devices"/>
    <s v="Medical Devices, Medical Equipment Distributors"/>
    <m/>
    <s v="China"/>
    <s v="Greater China"/>
    <s v="No"/>
    <m/>
    <m/>
    <m/>
    <m/>
  </r>
  <r>
    <x v="283"/>
    <n v="161948"/>
    <s v="MLS Co., Ltd"/>
    <s v="www.zsmls.com"/>
    <d v="2010-09-26T00:00:00"/>
    <x v="3"/>
    <x v="1"/>
    <x v="188"/>
    <x v="199"/>
    <n v="11.62"/>
    <s v="Ping An Caizhi Investment Management"/>
    <d v="2015-02-17T00:00:00"/>
    <s v="IPO"/>
    <s v="956.75 CNY"/>
    <x v="271"/>
    <n v="136.71"/>
    <m/>
    <s v="Information Technology"/>
    <s v="Electronics"/>
    <s v="Electronic Components"/>
    <m/>
    <s v="China"/>
    <s v="Greater China"/>
    <s v="Yes"/>
    <m/>
    <m/>
    <m/>
    <m/>
  </r>
  <r>
    <x v="284"/>
    <n v="54306"/>
    <s v="Modern Metal &amp; Precision Holdings"/>
    <m/>
    <d v="2010-12-06T00:00:00"/>
    <x v="3"/>
    <x v="1"/>
    <x v="1"/>
    <x v="1"/>
    <m/>
    <s v="EQT"/>
    <d v="2016-06-06T00:00:00"/>
    <s v="Sale to GP"/>
    <m/>
    <x v="1"/>
    <m/>
    <s v="JD Capital"/>
    <s v="Industrials"/>
    <s v="Manufacturing"/>
    <s v="Industrial, Steel &amp; Metal Manufacturing"/>
    <m/>
    <s v="China"/>
    <s v="Greater China"/>
    <s v="No"/>
    <m/>
    <m/>
    <s v="Martin Mok"/>
    <m/>
  </r>
  <r>
    <x v="285"/>
    <n v="149289"/>
    <s v="Muyuan Foodstuff Co., Ltd"/>
    <s v="www.muyuanfoods.com"/>
    <d v="2010-08-12T00:00:00"/>
    <x v="3"/>
    <x v="1"/>
    <x v="189"/>
    <x v="200"/>
    <n v="7.39"/>
    <s v="IFC Asset Management Company"/>
    <d v="2014-01-28T00:00:00"/>
    <s v="IPO"/>
    <s v="1456.00 CNY"/>
    <x v="272"/>
    <n v="174.73"/>
    <m/>
    <s v="Food &amp; Agriculture"/>
    <s v="Agriculture"/>
    <s v="Agriculture Livestock Production"/>
    <m/>
    <s v="China"/>
    <s v="Greater China"/>
    <s v="Yes"/>
    <m/>
    <m/>
    <m/>
    <m/>
  </r>
  <r>
    <x v="286"/>
    <n v="147536"/>
    <s v="Mysteel.com"/>
    <s v="www.mysteel.cn"/>
    <d v="2007-06-01T00:00:00"/>
    <x v="0"/>
    <x v="2"/>
    <x v="190"/>
    <x v="201"/>
    <n v="3.59"/>
    <s v="Principle Capital"/>
    <d v="2011-06-08T00:00:00"/>
    <s v="IPO"/>
    <s v="230.00 CNY"/>
    <x v="273"/>
    <n v="24.55"/>
    <m/>
    <s v="Information Technology"/>
    <s v="Internet"/>
    <s v="Information Services, Internet, Software, Steel &amp; Metals"/>
    <m/>
    <s v="China"/>
    <s v="Greater China"/>
    <s v="Yes"/>
    <m/>
    <m/>
    <m/>
    <m/>
  </r>
  <r>
    <x v="287"/>
    <n v="112387"/>
    <s v="Nanjing Aotecar"/>
    <s v="www.aotecar.com"/>
    <d v="2007-12-01T00:00:00"/>
    <x v="0"/>
    <x v="2"/>
    <x v="191"/>
    <x v="202"/>
    <n v="46.57"/>
    <s v="CDH Investments, CITIC Capital"/>
    <d v="2013-04-26T00:00:00"/>
    <s v="Trade Sale"/>
    <m/>
    <x v="1"/>
    <m/>
    <m/>
    <s v="Industrials"/>
    <s v="Transportation"/>
    <s v="Automobile and Parts Manufacturing"/>
    <m/>
    <s v="China"/>
    <s v="Greater China"/>
    <s v="No"/>
    <n v="4"/>
    <m/>
    <m/>
    <m/>
  </r>
  <r>
    <x v="288"/>
    <n v="156285"/>
    <s v="Nanjing Sinolife United Company Limited"/>
    <s v="www.zs-united.com"/>
    <d v="2013-03-31T00:00:00"/>
    <x v="0"/>
    <x v="1"/>
    <x v="120"/>
    <x v="46"/>
    <n v="6.11"/>
    <s v="Fosun Capital"/>
    <d v="2014-01-08T00:00:00"/>
    <s v="IPO"/>
    <s v="380.50 HKD"/>
    <x v="274"/>
    <n v="35.9"/>
    <m/>
    <s v="Food &amp; Agriculture"/>
    <s v="Food"/>
    <s v="Manufacturing, Nutritional Supplements"/>
    <m/>
    <s v="China"/>
    <s v="Greater China"/>
    <s v="Yes"/>
    <m/>
    <m/>
    <s v="Chuntao Xu"/>
    <s v="Chuntao Xu"/>
  </r>
  <r>
    <x v="289"/>
    <n v="186667"/>
    <s v="Nano Resources"/>
    <m/>
    <d v="2012-06-01T00:00:00"/>
    <x v="4"/>
    <x v="2"/>
    <x v="192"/>
    <x v="203"/>
    <n v="25.28"/>
    <s v="Ascendent Capital Partners"/>
    <d v="2015-06-01T00:00:00"/>
    <s v="Trade Sale"/>
    <s v="3300.00 CNY"/>
    <x v="275"/>
    <n v="493.43"/>
    <s v="Guangdong Kaiping Chunhui"/>
    <s v="Industrials"/>
    <s v="Manufacturing"/>
    <s v="Machine Tool Manufacture, Railroads"/>
    <m/>
    <s v="China"/>
    <s v="Greater China"/>
    <s v="No"/>
    <n v="5"/>
    <m/>
    <m/>
    <m/>
  </r>
  <r>
    <x v="290"/>
    <n v="33129"/>
    <s v="Nantong Rainbow Heavy Industries Co., Ltd."/>
    <s v="www.nantongrhm.com"/>
    <d v="2009-09-01T00:00:00"/>
    <x v="6"/>
    <x v="1"/>
    <x v="1"/>
    <x v="1"/>
    <m/>
    <s v="Carlyle Group"/>
    <d v="2011-07-28T00:00:00"/>
    <s v="Trade Sale"/>
    <s v="30.00 EUR"/>
    <x v="276"/>
    <n v="30"/>
    <s v="Cargotec"/>
    <s v="Industrials"/>
    <s v="Industrial"/>
    <s v="Distribution, Industrial Machinery Manufacturing, Manufacturing"/>
    <m/>
    <s v="China"/>
    <s v="Greater China"/>
    <s v="Yes"/>
    <m/>
    <m/>
    <s v="Wayne Tsou"/>
    <m/>
  </r>
  <r>
    <x v="290"/>
    <n v="33129"/>
    <s v="Nantong Rainbow Heavy Industries Co., Ltd."/>
    <s v="www.nantongrhm.com"/>
    <d v="2009-09-01T00:00:00"/>
    <x v="6"/>
    <x v="1"/>
    <x v="1"/>
    <x v="1"/>
    <m/>
    <s v="Carlyle Group"/>
    <d v="2015-03-31T00:00:00"/>
    <s v="Trade Sale"/>
    <m/>
    <x v="1"/>
    <m/>
    <s v="Cargotec"/>
    <s v="Industrials"/>
    <s v="Industrial"/>
    <s v="Distribution, Industrial Machinery Manufacturing, Manufacturing"/>
    <m/>
    <s v="China"/>
    <s v="Greater China"/>
    <s v="No"/>
    <m/>
    <m/>
    <s v="Wayne Tsou"/>
    <m/>
  </r>
  <r>
    <x v="291"/>
    <n v="156798"/>
    <s v="Natural Beauty Bio-Technology Limited"/>
    <s v="www.nblife.com"/>
    <d v="2009-10-19T00:00:00"/>
    <x v="6"/>
    <x v="4"/>
    <x v="193"/>
    <x v="204"/>
    <n v="71.08"/>
    <s v="Carlyle Group"/>
    <d v="2015-10-23T00:00:00"/>
    <s v="Sale to Management"/>
    <s v="565.60 HKD"/>
    <x v="277"/>
    <n v="64.78"/>
    <m/>
    <s v="Consumer &amp; Retail"/>
    <s v="Consumer Services"/>
    <s v="Consumer Products, Consumer Services"/>
    <m/>
    <s v="China"/>
    <s v="Greater China"/>
    <s v="No"/>
    <m/>
    <m/>
    <m/>
    <m/>
  </r>
  <r>
    <x v="292"/>
    <n v="68520"/>
    <s v="New China Life Insurance Co., Ltd"/>
    <s v="www.newchinalife.com"/>
    <d v="2010-11-30T00:00:00"/>
    <x v="3"/>
    <x v="1"/>
    <x v="1"/>
    <x v="1"/>
    <m/>
    <s v="Hony Capital, Standard Chartered Private Equity, Temasek Holdings"/>
    <d v="2011-12-07T00:00:00"/>
    <s v="IPO"/>
    <s v="1890.00 USD"/>
    <x v="278"/>
    <n v="1412.59"/>
    <m/>
    <s v="Business Services"/>
    <s v="Insurance"/>
    <s v="Finance and Insurance Sector, Insurance Agencies, Insurance Carriers"/>
    <m/>
    <s v="China"/>
    <s v="Greater China"/>
    <s v="Yes"/>
    <m/>
    <m/>
    <s v="John Zhao"/>
    <s v="John Zhao"/>
  </r>
  <r>
    <x v="293"/>
    <n v="68520"/>
    <s v="New China Life Insurance Co., Ltd"/>
    <s v="www.newchinalife.com"/>
    <d v="2011-11-28T00:00:00"/>
    <x v="9"/>
    <x v="1"/>
    <x v="52"/>
    <x v="51"/>
    <n v="72.72"/>
    <s v="MBK Partners"/>
    <d v="2011-12-07T00:00:00"/>
    <s v="Trade Sale"/>
    <s v="1890.00 USD"/>
    <x v="278"/>
    <n v="1412.59"/>
    <m/>
    <s v="Business Services"/>
    <s v="Insurance"/>
    <s v="Finance and Insurance Sector, Insurance Agencies, Insurance Carriers"/>
    <m/>
    <s v="China"/>
    <s v="Greater China"/>
    <s v="Yes"/>
    <m/>
    <m/>
    <m/>
    <m/>
  </r>
  <r>
    <x v="294"/>
    <n v="68520"/>
    <s v="New China Life Insurance Co., Ltd"/>
    <s v="www.newchinalife.com"/>
    <d v="2006-06-01T00:00:00"/>
    <x v="2"/>
    <x v="1"/>
    <x v="194"/>
    <x v="205"/>
    <n v="61.04"/>
    <s v="Primus Financial Holdings"/>
    <d v="2011-06-01T00:00:00"/>
    <s v="Unspecified Exit"/>
    <s v="640.00 USD"/>
    <x v="279"/>
    <n v="443.2"/>
    <m/>
    <s v="Business Services"/>
    <s v="Insurance"/>
    <s v="Finance and Insurance Sector, Insurance Agencies, Insurance Carriers"/>
    <m/>
    <s v="China"/>
    <s v="Greater China"/>
    <s v="No"/>
    <m/>
    <m/>
    <m/>
    <m/>
  </r>
  <r>
    <x v="295"/>
    <n v="116311"/>
    <s v="New Focus Auto Tech Holdings Limited"/>
    <s v="www.nfa360.com"/>
    <d v="2011-06-01T00:00:00"/>
    <x v="9"/>
    <x v="4"/>
    <x v="195"/>
    <x v="206"/>
    <n v="26.45"/>
    <s v="STIC Investments"/>
    <d v="2013-06-28T00:00:00"/>
    <s v="Sale to Management"/>
    <s v="40.00 USD"/>
    <x v="17"/>
    <n v="31.19"/>
    <m/>
    <s v="Industrials"/>
    <s v="Transportation"/>
    <s v="Automobile and Parts Manufacturing, Automobile Repair, Electronic Components, Electronic Components &amp; Semiconductor Wholesalers, Electronic Connectors, Retail"/>
    <m/>
    <s v="China"/>
    <s v="Greater China"/>
    <s v="No"/>
    <m/>
    <m/>
    <m/>
    <m/>
  </r>
  <r>
    <x v="296"/>
    <n v="157032"/>
    <s v="Ningbo Team Pharm Co., Ltd"/>
    <s v="www.teampharm.com"/>
    <d v="2012-02-01T00:00:00"/>
    <x v="4"/>
    <x v="1"/>
    <x v="196"/>
    <x v="207"/>
    <n v="3.39"/>
    <s v="JD Capital"/>
    <d v="2014-11-05T00:00:00"/>
    <s v="Trade Sale"/>
    <s v="570.00 CNY"/>
    <x v="280"/>
    <n v="74.61"/>
    <s v="Fuan Pharmaceutical"/>
    <s v="Healthcare"/>
    <s v="Pharmaceuticals"/>
    <s v="Pharmaceuticals"/>
    <m/>
    <s v="China"/>
    <s v="Greater China"/>
    <s v="No"/>
    <m/>
    <m/>
    <m/>
    <m/>
  </r>
  <r>
    <x v="297"/>
    <n v="48092"/>
    <s v="Ningxia Xiajin Dairy"/>
    <s v="www.xiajinmilk.com"/>
    <d v="2007-01-11T00:00:00"/>
    <x v="0"/>
    <x v="1"/>
    <x v="197"/>
    <x v="208"/>
    <n v="13.72"/>
    <s v="ARC Capital Partners, Wumart Stores Inc., YinChuan XinHua Department Store Co. Ltd."/>
    <d v="2014-01-20T00:00:00"/>
    <s v="Trade Sale"/>
    <s v="30.00 USD"/>
    <x v="281"/>
    <n v="21.95"/>
    <s v="Prospect Link Limited"/>
    <s v="Consumer &amp; Retail"/>
    <s v="Consumer Services"/>
    <s v="Consumer Products, Consumer Services"/>
    <m/>
    <s v="China"/>
    <s v="Greater China"/>
    <s v="No"/>
    <n v="1.3"/>
    <m/>
    <m/>
    <m/>
  </r>
  <r>
    <x v="298"/>
    <n v="123926"/>
    <s v="Noah Technology Holdings Limited"/>
    <s v="www.noaheducation.com"/>
    <d v="2004-07-19T00:00:00"/>
    <x v="8"/>
    <x v="1"/>
    <x v="167"/>
    <x v="177"/>
    <n v="12.32"/>
    <s v="Baring Private Equity Asia"/>
    <d v="2007-10-19T00:00:00"/>
    <s v="IPO"/>
    <s v="137.86 USD"/>
    <x v="282"/>
    <n v="96.95"/>
    <m/>
    <s v="Consumer &amp; Retail"/>
    <s v="Education / Training"/>
    <s v="Education &amp; Training Software, Education and Training Services"/>
    <m/>
    <s v="China"/>
    <s v="Greater China"/>
    <s v="Yes"/>
    <m/>
    <m/>
    <s v="Jean Eric Salata"/>
    <m/>
  </r>
  <r>
    <x v="299"/>
    <n v="152921"/>
    <s v="Noble Agri"/>
    <s v="www.nobleagri.com"/>
    <d v="2014-09-30T00:00:00"/>
    <x v="5"/>
    <x v="2"/>
    <x v="198"/>
    <x v="209"/>
    <n v="1187.8499999999999"/>
    <s v="China National Cereals, Oils &amp; Foodstuffs Import and Export Corp, Hopu Investment Management, IFC Asset Management Company, Noble Group, Standard Chartered Private Equity, Temasek Holdings"/>
    <d v="2015-12-22T00:00:00"/>
    <s v="Trade Sale"/>
    <s v="750.00 USD"/>
    <x v="283"/>
    <n v="691.28"/>
    <s v="China National Cereals, Oils &amp; Foodstuffs Import and Export Corp"/>
    <s v="Food &amp; Agriculture"/>
    <s v="Agriculture"/>
    <s v="Agribusiness"/>
    <m/>
    <s v="Hong Kong"/>
    <s v="Greater China"/>
    <s v="Yes"/>
    <m/>
    <m/>
    <m/>
    <m/>
  </r>
  <r>
    <x v="300"/>
    <n v="33832"/>
    <s v="Nord Anglia Education"/>
    <s v="www.nordangliaeducation.com"/>
    <d v="2008-09-01T00:00:00"/>
    <x v="1"/>
    <x v="0"/>
    <x v="199"/>
    <x v="210"/>
    <n v="240.24"/>
    <s v="Baring Private Equity Asia"/>
    <d v="2014-03-26T00:00:00"/>
    <s v="IPO"/>
    <s v="304.00 USD"/>
    <x v="284"/>
    <n v="218.61"/>
    <m/>
    <s v="Consumer &amp; Retail"/>
    <s v="Education / Training"/>
    <s v="Education and Training Services, Schools"/>
    <m/>
    <s v="Hong Kong"/>
    <s v="Greater China"/>
    <s v="Yes"/>
    <m/>
    <m/>
    <m/>
    <m/>
  </r>
  <r>
    <x v="300"/>
    <n v="33832"/>
    <s v="Nord Anglia Education"/>
    <s v="www.nordangliaeducation.com"/>
    <d v="2008-09-01T00:00:00"/>
    <x v="1"/>
    <x v="0"/>
    <x v="199"/>
    <x v="210"/>
    <n v="240.24"/>
    <s v="Baring Private Equity Asia"/>
    <d v="2015-06-16T00:00:00"/>
    <s v="Private Placement"/>
    <s v="160.80 USD"/>
    <x v="285"/>
    <n v="141.38"/>
    <m/>
    <s v="Consumer &amp; Retail"/>
    <s v="Education / Training"/>
    <s v="Education and Training Services, Schools"/>
    <m/>
    <s v="Hong Kong"/>
    <s v="Greater China"/>
    <s v="Yes"/>
    <m/>
    <m/>
    <m/>
    <m/>
  </r>
  <r>
    <x v="300"/>
    <n v="33832"/>
    <s v="Nord Anglia Education"/>
    <s v="www.nordangliaeducation.com"/>
    <d v="2008-09-01T00:00:00"/>
    <x v="1"/>
    <x v="0"/>
    <x v="199"/>
    <x v="210"/>
    <n v="240.24"/>
    <s v="Baring Private Equity Asia"/>
    <d v="2017-04-25T00:00:00"/>
    <s v="Sale to GP"/>
    <m/>
    <x v="1"/>
    <m/>
    <s v="Baring Private Equity Asia, CPP Investment Board"/>
    <s v="Consumer &amp; Retail"/>
    <s v="Education / Training"/>
    <s v="Education and Training Services, Schools"/>
    <m/>
    <s v="Hong Kong"/>
    <s v="Greater China"/>
    <s v="Yes"/>
    <m/>
    <m/>
    <m/>
    <m/>
  </r>
  <r>
    <x v="301"/>
    <n v="33832"/>
    <s v="Nord Anglia Education"/>
    <s v="www.nordangliaeducation.com"/>
    <d v="2011-02-03T00:00:00"/>
    <x v="9"/>
    <x v="1"/>
    <x v="1"/>
    <x v="1"/>
    <m/>
    <s v="Baring Private Equity Asia, Partners Group"/>
    <d v="2015-06-11T00:00:00"/>
    <s v="Private Placement"/>
    <s v="160.80 USD"/>
    <x v="285"/>
    <n v="142.65"/>
    <m/>
    <s v="Consumer &amp; Retail"/>
    <s v="Education / Training"/>
    <s v="Education and Training Services, Schools"/>
    <m/>
    <s v="Hong Kong"/>
    <s v="Greater China"/>
    <s v="Yes"/>
    <m/>
    <m/>
    <m/>
    <m/>
  </r>
  <r>
    <x v="302"/>
    <n v="55473"/>
    <s v="Offshore Incorporations HK Ltd."/>
    <s v="www.offshore-inc.com"/>
    <d v="2004-08-01T00:00:00"/>
    <x v="8"/>
    <x v="2"/>
    <x v="1"/>
    <x v="1"/>
    <m/>
    <s v="Carlyle Group"/>
    <d v="2011-03-24T00:00:00"/>
    <s v="Sale to GP"/>
    <m/>
    <x v="1"/>
    <m/>
    <s v="IK Investment Partners"/>
    <s v="Business Services"/>
    <s v="Outsourcing"/>
    <s v="BPO Services"/>
    <m/>
    <s v="Hong Kong"/>
    <s v="Greater China"/>
    <s v="No"/>
    <m/>
    <m/>
    <m/>
    <m/>
  </r>
  <r>
    <x v="303"/>
    <n v="55473"/>
    <s v="Offshore Incorporations HK Ltd."/>
    <s v="www.offshore-inc.com"/>
    <d v="2011-03-24T00:00:00"/>
    <x v="9"/>
    <x v="2"/>
    <x v="178"/>
    <x v="189"/>
    <n v="250.57"/>
    <s v="IK Investment Partners"/>
    <d v="2011-03-24T00:00:00"/>
    <s v="Merger"/>
    <m/>
    <x v="1"/>
    <m/>
    <s v="Vistra Group"/>
    <s v="Business Services"/>
    <s v="Outsourcing"/>
    <s v="BPO Services"/>
    <m/>
    <s v="Hong Kong"/>
    <s v="Greater China"/>
    <s v="No"/>
    <m/>
    <m/>
    <s v="Kristiaan Nieuwenburg"/>
    <m/>
  </r>
  <r>
    <x v="304"/>
    <n v="153202"/>
    <s v="ORG Packaging Co., Ltd"/>
    <s v="www.orgpackaging.com"/>
    <d v="2007-12-24T00:00:00"/>
    <x v="0"/>
    <x v="1"/>
    <x v="50"/>
    <x v="49"/>
    <n v="27.39"/>
    <s v="CDIB Capital, Lehman Brothers"/>
    <d v="2010-09-14T00:00:00"/>
    <s v="Sale to Management"/>
    <s v="29.50 USD"/>
    <x v="286"/>
    <n v="22.99"/>
    <m/>
    <s v="Industrials"/>
    <s v="Manufacturing"/>
    <s v="Steel &amp; Metal Manufacturing, Steel &amp; Metals"/>
    <m/>
    <s v="China"/>
    <s v="Greater China"/>
    <s v="Yes"/>
    <m/>
    <m/>
    <m/>
    <m/>
  </r>
  <r>
    <x v="304"/>
    <n v="153202"/>
    <s v="ORG Packaging Co., Ltd"/>
    <s v="www.orgpackaging.com"/>
    <d v="2007-12-24T00:00:00"/>
    <x v="0"/>
    <x v="1"/>
    <x v="50"/>
    <x v="49"/>
    <n v="27.39"/>
    <s v="CDIB Capital, Lehman Brothers"/>
    <d v="2011-10-11T00:00:00"/>
    <s v="IPO"/>
    <s v="1656.00 CNY"/>
    <x v="287"/>
    <n v="189.26"/>
    <m/>
    <s v="Industrials"/>
    <s v="Manufacturing"/>
    <s v="Steel &amp; Metal Manufacturing, Steel &amp; Metals"/>
    <m/>
    <s v="China"/>
    <s v="Greater China"/>
    <s v="Yes"/>
    <m/>
    <m/>
    <m/>
    <m/>
  </r>
  <r>
    <x v="304"/>
    <n v="153202"/>
    <s v="ORG Packaging Co., Ltd"/>
    <s v="www.orgpackaging.com"/>
    <d v="2007-12-24T00:00:00"/>
    <x v="0"/>
    <x v="1"/>
    <x v="50"/>
    <x v="49"/>
    <n v="27.39"/>
    <s v="CDIB Capital, Lehman Brothers"/>
    <d v="2013-10-31T00:00:00"/>
    <s v="Private Placement"/>
    <s v="181.70 CNY"/>
    <x v="288"/>
    <n v="22.14"/>
    <m/>
    <s v="Industrials"/>
    <s v="Manufacturing"/>
    <s v="Steel &amp; Metal Manufacturing, Steel &amp; Metals"/>
    <m/>
    <s v="China"/>
    <s v="Greater China"/>
    <s v="Yes"/>
    <m/>
    <m/>
    <m/>
    <m/>
  </r>
  <r>
    <x v="305"/>
    <n v="153202"/>
    <s v="ORG Packaging Co., Ltd"/>
    <s v="www.orgpackaging.com"/>
    <d v="2010-09-15T00:00:00"/>
    <x v="3"/>
    <x v="1"/>
    <x v="200"/>
    <x v="211"/>
    <n v="10.039999999999999"/>
    <s v="Harvest Capital"/>
    <d v="2013-10-14T00:00:00"/>
    <s v="Private Placement"/>
    <s v="57.76 CNY"/>
    <x v="289"/>
    <n v="6.95"/>
    <m/>
    <s v="Industrials"/>
    <s v="Manufacturing"/>
    <s v="Steel &amp; Metal Manufacturing, Steel &amp; Metals"/>
    <m/>
    <s v="China"/>
    <s v="Greater China"/>
    <s v="Yes"/>
    <m/>
    <m/>
    <m/>
    <m/>
  </r>
  <r>
    <x v="306"/>
    <n v="156525"/>
    <s v="Orient Home Industrial Co., Ltd"/>
    <s v="www.comagic.com.cn"/>
    <d v="2010-12-01T00:00:00"/>
    <x v="3"/>
    <x v="2"/>
    <x v="201"/>
    <x v="212"/>
    <n v="54.22"/>
    <s v="ARC Capital Partners"/>
    <d v="2011-12-30T00:00:00"/>
    <s v="Trade Sale"/>
    <m/>
    <x v="1"/>
    <m/>
    <m/>
    <s v="Consumer &amp; Retail"/>
    <s v="Retail"/>
    <s v="Home Centres and Hardware Stores"/>
    <m/>
    <s v="China"/>
    <s v="Greater China"/>
    <s v="No"/>
    <m/>
    <m/>
    <m/>
    <m/>
  </r>
  <r>
    <x v="307"/>
    <n v="95623"/>
    <s v="Pactera Technology"/>
    <s v="www.hisoft.com"/>
    <d v="2013-10-17T00:00:00"/>
    <x v="0"/>
    <x v="0"/>
    <x v="202"/>
    <x v="213"/>
    <n v="461.75"/>
    <s v="Blackstone Group, GGV Capital"/>
    <d v="2016-08-29T00:00:00"/>
    <s v="Trade Sale"/>
    <s v="675.00 USD"/>
    <x v="290"/>
    <n v="598.59"/>
    <s v="HNA Group Company Limited"/>
    <s v="Business Services"/>
    <s v="Outsourcing"/>
    <s v="BPO Services, IT, Offshore IT Services/IT Outsourcing"/>
    <m/>
    <s v="China"/>
    <s v="Greater China"/>
    <s v="No"/>
    <m/>
    <m/>
    <s v="Jeff Richards, Jenny Lee, Ray Hu"/>
    <m/>
  </r>
  <r>
    <x v="308"/>
    <n v="29311"/>
    <s v="PCD Stores"/>
    <s v="www.pcds.com.cn"/>
    <d v="2005-06-01T00:00:00"/>
    <x v="10"/>
    <x v="1"/>
    <x v="1"/>
    <x v="1"/>
    <m/>
    <s v="United Capital Partners"/>
    <d v="2009-12-15T00:00:00"/>
    <s v="IPO"/>
    <s v="377.00 USD"/>
    <x v="291"/>
    <n v="251.57"/>
    <m/>
    <s v="Consumer &amp; Retail"/>
    <s v="Retail"/>
    <s v="Department Stores"/>
    <m/>
    <s v="China"/>
    <s v="Greater China"/>
    <s v="Yes"/>
    <m/>
    <m/>
    <m/>
    <m/>
  </r>
  <r>
    <x v="309"/>
    <n v="160217"/>
    <s v="People.cn Co., Ltd"/>
    <s v="www.people.com.cn"/>
    <d v="2010-12-01T00:00:00"/>
    <x v="3"/>
    <x v="1"/>
    <x v="203"/>
    <x v="78"/>
    <n v="8.4700000000000006"/>
    <s v="BOCGI Zheshang Investment Fund Management, Goldstone Investment"/>
    <d v="2012-04-27T00:00:00"/>
    <s v="IPO"/>
    <s v="1382.20 CNY"/>
    <x v="292"/>
    <n v="166.26"/>
    <m/>
    <s v="Telecoms &amp; Media"/>
    <s v="Digital Media"/>
    <s v="Digital Media, Internet"/>
    <m/>
    <s v="China"/>
    <s v="Greater China"/>
    <s v="Yes"/>
    <m/>
    <m/>
    <m/>
    <m/>
  </r>
  <r>
    <x v="310"/>
    <n v="76946"/>
    <s v="Phoenix Media"/>
    <s v="www.ppm.cn/htm/eng"/>
    <d v="2008-05-26T00:00:00"/>
    <x v="1"/>
    <x v="1"/>
    <x v="204"/>
    <x v="214"/>
    <n v="44.57"/>
    <s v="Hony Capital"/>
    <d v="2011-11-23T00:00:00"/>
    <s v="IPO"/>
    <m/>
    <x v="1"/>
    <m/>
    <m/>
    <s v="Consumer &amp; Retail"/>
    <s v="Publishing"/>
    <s v="Book Publishers, Media, Newspapers and News Organisations"/>
    <m/>
    <s v="China"/>
    <s v="Greater China"/>
    <s v="Yes"/>
    <m/>
    <m/>
    <m/>
    <m/>
  </r>
  <r>
    <x v="310"/>
    <n v="76946"/>
    <s v="Phoenix Media"/>
    <s v="www.ppm.cn/htm/eng"/>
    <d v="2008-05-26T00:00:00"/>
    <x v="1"/>
    <x v="1"/>
    <x v="204"/>
    <x v="214"/>
    <n v="44.57"/>
    <s v="Hony Capital"/>
    <d v="2013-05-27T00:00:00"/>
    <s v="Private Placement"/>
    <s v="200.00 CNY"/>
    <x v="293"/>
    <n v="24.8"/>
    <m/>
    <s v="Consumer &amp; Retail"/>
    <s v="Publishing"/>
    <s v="Book Publishers, Media, Newspapers and News Organisations"/>
    <m/>
    <s v="China"/>
    <s v="Greater China"/>
    <s v="Yes"/>
    <m/>
    <m/>
    <m/>
    <m/>
  </r>
  <r>
    <x v="310"/>
    <n v="76946"/>
    <s v="Phoenix Media"/>
    <s v="www.ppm.cn/htm/eng"/>
    <d v="2008-05-26T00:00:00"/>
    <x v="1"/>
    <x v="1"/>
    <x v="204"/>
    <x v="214"/>
    <n v="44.57"/>
    <s v="Hony Capital"/>
    <d v="2013-07-12T00:00:00"/>
    <s v="Private Placement"/>
    <m/>
    <x v="1"/>
    <m/>
    <m/>
    <s v="Consumer &amp; Retail"/>
    <s v="Publishing"/>
    <s v="Book Publishers, Media, Newspapers and News Organisations"/>
    <m/>
    <s v="China"/>
    <s v="Greater China"/>
    <s v="No"/>
    <m/>
    <m/>
    <m/>
    <m/>
  </r>
  <r>
    <x v="311"/>
    <n v="42518"/>
    <s v="Ping An Insurance Group"/>
    <s v="www.pingan.com"/>
    <d v="2010-05-04T00:00:00"/>
    <x v="3"/>
    <x v="5"/>
    <x v="1"/>
    <x v="1"/>
    <m/>
    <s v="TPG"/>
    <d v="2010-05-14T00:00:00"/>
    <s v="Private Placement"/>
    <s v="1250.00 USD"/>
    <x v="294"/>
    <n v="1006.5"/>
    <m/>
    <s v="Business Services"/>
    <s v="Insurance"/>
    <s v="Insurance Carriers"/>
    <m/>
    <s v="China"/>
    <s v="Greater China"/>
    <s v="Yes"/>
    <m/>
    <m/>
    <m/>
    <m/>
  </r>
  <r>
    <x v="311"/>
    <n v="42518"/>
    <s v="Ping An Insurance Group"/>
    <s v="www.pingan.com"/>
    <d v="2010-05-04T00:00:00"/>
    <x v="3"/>
    <x v="5"/>
    <x v="1"/>
    <x v="1"/>
    <m/>
    <s v="TPG"/>
    <d v="2010-09-03T00:00:00"/>
    <s v="Private Placement"/>
    <s v="1160.00 USD"/>
    <x v="295"/>
    <n v="903.87"/>
    <m/>
    <s v="Business Services"/>
    <s v="Insurance"/>
    <s v="Insurance Carriers"/>
    <m/>
    <s v="China"/>
    <s v="Greater China"/>
    <s v="No"/>
    <n v="16"/>
    <m/>
    <m/>
    <m/>
  </r>
  <r>
    <x v="312"/>
    <n v="180172"/>
    <s v="Plastec Technologies, Ltd"/>
    <s v="www.plastec.com.hk"/>
    <d v="2005-06-01T00:00:00"/>
    <x v="10"/>
    <x v="1"/>
    <x v="1"/>
    <x v="1"/>
    <m/>
    <s v="Cathay Capital Group"/>
    <d v="2010-12-01T00:00:00"/>
    <s v="Merger"/>
    <m/>
    <x v="1"/>
    <m/>
    <m/>
    <s v="Industrials"/>
    <s v="Manufacturing"/>
    <s v="Plastic and Rubber Manufacturing"/>
    <m/>
    <s v="Hong Kong"/>
    <s v="Greater China"/>
    <s v="No"/>
    <m/>
    <m/>
    <m/>
    <m/>
  </r>
  <r>
    <x v="313"/>
    <n v="26729"/>
    <s v="Plateno Hotel Group"/>
    <s v="www.7daysinn.cn"/>
    <d v="2008-10-16T00:00:00"/>
    <x v="1"/>
    <x v="1"/>
    <x v="83"/>
    <x v="82"/>
    <n v="46.16"/>
    <s v="Actis, Warburg Pincus"/>
    <d v="2009-11-20T00:00:00"/>
    <s v="IPO"/>
    <s v="111.10 USD"/>
    <x v="296"/>
    <n v="74.14"/>
    <m/>
    <s v="Consumer &amp; Retail"/>
    <s v="Leisure"/>
    <s v="e-Commerce, Hotels, Hotels and Offices"/>
    <m/>
    <s v="China"/>
    <s v="Greater China"/>
    <s v="Yes"/>
    <m/>
    <m/>
    <s v="Meng Ann Lim"/>
    <m/>
  </r>
  <r>
    <x v="313"/>
    <n v="26729"/>
    <s v="Plateno Hotel Group"/>
    <s v="www.7daysinn.cn"/>
    <d v="2008-10-16T00:00:00"/>
    <x v="1"/>
    <x v="1"/>
    <x v="83"/>
    <x v="82"/>
    <n v="46.16"/>
    <s v="Actis, Warburg Pincus"/>
    <d v="2013-03-01T00:00:00"/>
    <s v="Sale to GP"/>
    <s v="688.00 USD"/>
    <x v="297"/>
    <n v="529"/>
    <s v="Actis, Carlyle Group, Sequoia Capital"/>
    <s v="Consumer &amp; Retail"/>
    <s v="Leisure"/>
    <s v="e-Commerce, Hotels, Hotels and Offices"/>
    <m/>
    <s v="China"/>
    <s v="Greater China"/>
    <s v="No"/>
    <m/>
    <m/>
    <s v="Meng Ann Lim"/>
    <m/>
  </r>
  <r>
    <x v="314"/>
    <n v="26729"/>
    <s v="Plateno Hotel Group"/>
    <s v="www.7daysinn.cn"/>
    <d v="2013-03-01T00:00:00"/>
    <x v="0"/>
    <x v="0"/>
    <x v="205"/>
    <x v="215"/>
    <n v="529"/>
    <s v="Actis, Carlyle Group, Sequoia Capital"/>
    <d v="2015-09-22T00:00:00"/>
    <s v="Trade Sale"/>
    <s v="8300.00 CNY"/>
    <x v="298"/>
    <n v="1157.98"/>
    <s v="Shanghai Jin Jiang International Hotels"/>
    <s v="Consumer &amp; Retail"/>
    <s v="Leisure"/>
    <s v="e-Commerce, Hotels, Hotels and Offices"/>
    <m/>
    <s v="China"/>
    <s v="Greater China"/>
    <s v="No"/>
    <m/>
    <m/>
    <s v="Eric Zhang"/>
    <m/>
  </r>
  <r>
    <x v="315"/>
    <n v="41646"/>
    <s v="Primax Electronics Ltd."/>
    <s v="www.primax.com.tw"/>
    <d v="2007-09-17T00:00:00"/>
    <x v="0"/>
    <x v="0"/>
    <x v="206"/>
    <x v="216"/>
    <n v="185.13"/>
    <s v="Bank of America Merrill Lynch, FAT Capital Management, H&amp;Q Asia Pacific, NewQuest Capital Partners"/>
    <d v="2012-10-05T00:00:00"/>
    <s v="IPO"/>
    <m/>
    <x v="1"/>
    <m/>
    <m/>
    <s v="Consumer &amp; Retail"/>
    <s v="Consumer Services"/>
    <s v="Communications, Computer and Office Equipment Distributors, Electronic Components, Electronic Components &amp; Semiconductor Wholesalers, Office Equipment"/>
    <m/>
    <s v="Taiwan"/>
    <s v="Greater China"/>
    <s v="Yes"/>
    <m/>
    <m/>
    <s v="Jarlon Tsang"/>
    <s v="Jarlon Tsang"/>
  </r>
  <r>
    <x v="315"/>
    <n v="41646"/>
    <s v="Primax Electronics Ltd."/>
    <s v="www.primax.com.tw"/>
    <d v="2007-09-17T00:00:00"/>
    <x v="0"/>
    <x v="0"/>
    <x v="206"/>
    <x v="216"/>
    <n v="185.13"/>
    <s v="Bank of America Merrill Lynch, FAT Capital Management, H&amp;Q Asia Pacific, NewQuest Capital Partners"/>
    <d v="2014-06-23T00:00:00"/>
    <s v="Private Placement"/>
    <s v="4000.00 TWD"/>
    <x v="299"/>
    <n v="98.43"/>
    <m/>
    <s v="Consumer &amp; Retail"/>
    <s v="Consumer Services"/>
    <s v="Communications, Computer and Office Equipment Distributors, Electronic Components, Electronic Components &amp; Semiconductor Wholesalers, Office Equipment"/>
    <m/>
    <s v="Taiwan"/>
    <s v="Greater China"/>
    <s v="No"/>
    <m/>
    <m/>
    <s v="Jarlon Tsang"/>
    <s v="Jarlon Tsang"/>
  </r>
  <r>
    <x v="316"/>
    <n v="161120"/>
    <s v="Qingdao Eastsoft Communication Technology Co., Ltd"/>
    <s v="www.eastsoft.com.cn"/>
    <d v="2009-12-28T00:00:00"/>
    <x v="6"/>
    <x v="1"/>
    <x v="203"/>
    <x v="217"/>
    <n v="7.33"/>
    <s v="Cowin Capital, Goldstone Investment"/>
    <d v="2011-02-22T00:00:00"/>
    <s v="IPO"/>
    <s v="1036.25 CNY"/>
    <x v="300"/>
    <n v="115.11"/>
    <m/>
    <s v="Information Technology"/>
    <s v="Network"/>
    <s v="Communications, IT Infrastructure, Network, Software"/>
    <m/>
    <s v="China"/>
    <s v="Greater China"/>
    <s v="Yes"/>
    <m/>
    <m/>
    <m/>
    <m/>
  </r>
  <r>
    <x v="316"/>
    <n v="161120"/>
    <s v="Qingdao Eastsoft Communication Technology Co., Ltd"/>
    <s v="www.eastsoft.com.cn"/>
    <d v="2009-12-28T00:00:00"/>
    <x v="6"/>
    <x v="1"/>
    <x v="203"/>
    <x v="217"/>
    <n v="7.33"/>
    <s v="Cowin Capital, Goldstone Investment"/>
    <d v="2015-01-12T00:00:00"/>
    <s v="Private Placement"/>
    <s v="245.00 CNY"/>
    <x v="17"/>
    <n v="33.950000000000003"/>
    <m/>
    <s v="Information Technology"/>
    <s v="Network"/>
    <s v="Communications, IT Infrastructure, Network, Software"/>
    <m/>
    <s v="China"/>
    <s v="Greater China"/>
    <s v="Yes"/>
    <m/>
    <m/>
    <m/>
    <m/>
  </r>
  <r>
    <x v="317"/>
    <n v="162380"/>
    <s v="Qingdao Wuxiao Group"/>
    <s v="www.wuxiao.cn"/>
    <d v="2010-06-01T00:00:00"/>
    <x v="3"/>
    <x v="2"/>
    <x v="1"/>
    <x v="1"/>
    <m/>
    <s v="TR Capital"/>
    <d v="2013-06-01T00:00:00"/>
    <s v="Unspecified Exit"/>
    <m/>
    <x v="1"/>
    <m/>
    <m/>
    <s v="Industrials"/>
    <s v="Manufacturing"/>
    <s v="Industrial Machinery Manufacturing, Steel &amp; Metal Manufacturing, Telecoms Towers &amp; Infrastructure"/>
    <m/>
    <s v="China"/>
    <s v="Greater China"/>
    <s v="No"/>
    <m/>
    <m/>
    <m/>
    <m/>
  </r>
  <r>
    <x v="318"/>
    <n v="55217"/>
    <s v="Qinyuan Bakery"/>
    <m/>
    <d v="2010-12-20T00:00:00"/>
    <x v="3"/>
    <x v="2"/>
    <x v="1"/>
    <x v="1"/>
    <m/>
    <s v="EQT"/>
    <d v="2014-12-09T00:00:00"/>
    <s v="Trade Sale"/>
    <m/>
    <x v="1"/>
    <m/>
    <s v="Swire Pacific"/>
    <s v="Food &amp; Agriculture"/>
    <s v="Food"/>
    <s v="Bakery Products"/>
    <m/>
    <s v="China"/>
    <s v="Greater China"/>
    <s v="No"/>
    <m/>
    <m/>
    <s v="Martin Mok"/>
    <m/>
  </r>
  <r>
    <x v="319"/>
    <n v="159015"/>
    <s v="Real Nutriceutical Group Ltd"/>
    <s v="www.ruinian.com.hk"/>
    <d v="2007-06-01T00:00:00"/>
    <x v="0"/>
    <x v="2"/>
    <x v="1"/>
    <x v="1"/>
    <m/>
    <s v="Shanghai International Asset Management"/>
    <d v="2010-02-08T00:00:00"/>
    <s v="IPO"/>
    <m/>
    <x v="1"/>
    <m/>
    <m/>
    <s v="Food &amp; Agriculture"/>
    <s v="Food"/>
    <s v="Nutritional Supplements"/>
    <m/>
    <s v="Hong Kong"/>
    <s v="Greater China"/>
    <s v="No"/>
    <m/>
    <m/>
    <m/>
    <m/>
  </r>
  <r>
    <x v="320"/>
    <n v="44744"/>
    <s v="RedStar Macalline"/>
    <s v="www.chinaredstar.com"/>
    <d v="2007-10-30T00:00:00"/>
    <x v="0"/>
    <x v="1"/>
    <x v="21"/>
    <x v="21"/>
    <n v="140.66"/>
    <s v="Warburg Pincus"/>
    <d v="2015-06-19T00:00:00"/>
    <s v="IPO"/>
    <s v="931.00 USD"/>
    <x v="301"/>
    <n v="818.54"/>
    <m/>
    <s v="Consumer &amp; Retail"/>
    <s v="Consumer Products"/>
    <s v="Household Appliances"/>
    <m/>
    <s v="China"/>
    <s v="Greater China"/>
    <s v="Yes"/>
    <m/>
    <m/>
    <m/>
    <m/>
  </r>
  <r>
    <x v="321"/>
    <n v="26683"/>
    <s v="RT Sourcing"/>
    <s v="www.rtsourcing.com"/>
    <d v="2005-02-23T00:00:00"/>
    <x v="10"/>
    <x v="2"/>
    <x v="1"/>
    <x v="1"/>
    <m/>
    <s v="Affinity Equity Partners"/>
    <d v="2008-07-01T00:00:00"/>
    <s v="Trade Sale"/>
    <s v="19.00 USD"/>
    <x v="302"/>
    <n v="12.07"/>
    <s v="Li &amp; Fung Limited"/>
    <s v="Consumer &amp; Retail"/>
    <s v="Consumer Products"/>
    <s v="Consumer Products, Courier &amp; Delivery Services, Industrial Wholesalers, Retail"/>
    <m/>
    <s v="Hong Kong"/>
    <s v="Greater China"/>
    <s v="No"/>
    <m/>
    <m/>
    <m/>
    <m/>
  </r>
  <r>
    <x v="322"/>
    <n v="37344"/>
    <s v="San Shing Fastech Corporation"/>
    <s v="www.sanshing.com.tw"/>
    <d v="2008-05-28T00:00:00"/>
    <x v="1"/>
    <x v="1"/>
    <x v="167"/>
    <x v="177"/>
    <n v="9.5299999999999994"/>
    <s v="Lombard Investments"/>
    <d v="2013-09-10T00:00:00"/>
    <s v="Unspecified Exit"/>
    <s v="39.00 USD"/>
    <x v="303"/>
    <n v="29.31"/>
    <m/>
    <s v="Industrials"/>
    <s v="Manufacturing"/>
    <s v="Steel &amp; Metal Manufacturing"/>
    <m/>
    <s v="Taiwan"/>
    <s v="Greater China"/>
    <s v="No"/>
    <n v="2.6"/>
    <m/>
    <m/>
    <m/>
  </r>
  <r>
    <x v="323"/>
    <n v="163590"/>
    <s v="Sanfeng Environment"/>
    <s v="www.cseg.cn"/>
    <d v="2012-03-01T00:00:00"/>
    <x v="4"/>
    <x v="1"/>
    <x v="1"/>
    <x v="1"/>
    <m/>
    <s v="Nature Elements Capital"/>
    <d v="2013-04-01T00:00:00"/>
    <s v="Trade Sale"/>
    <m/>
    <x v="1"/>
    <m/>
    <s v="Chongqing Water Group Co., Ltd"/>
    <s v="Clean Technology"/>
    <s v="Clean Technology"/>
    <s v="Waste to Energy"/>
    <m/>
    <s v="China"/>
    <s v="Greater China"/>
    <s v="No"/>
    <m/>
    <n v="40"/>
    <m/>
    <m/>
  </r>
  <r>
    <x v="324"/>
    <n v="140890"/>
    <s v="Sanlih E-Television Co., Ltd"/>
    <s v="www.iset.com.tw"/>
    <d v="2002-06-01T00:00:00"/>
    <x v="13"/>
    <x v="1"/>
    <x v="207"/>
    <x v="218"/>
    <n v="19.38"/>
    <s v="Excelsior Capital Asia"/>
    <d v="2008-02-06T00:00:00"/>
    <s v="Sale to Management"/>
    <s v="1300.00 TWD"/>
    <x v="304"/>
    <n v="27.45"/>
    <m/>
    <s v="Telecoms &amp; Media"/>
    <s v="Media"/>
    <s v="Television Broadcasting and Programming"/>
    <m/>
    <s v="Taiwan"/>
    <s v="Greater China"/>
    <s v="No"/>
    <n v="2.2999999999999998"/>
    <n v="20"/>
    <s v="Gary Lawrence"/>
    <s v="Gary Lawrence"/>
  </r>
  <r>
    <x v="325"/>
    <n v="120003"/>
    <s v="SF Express"/>
    <s v="www.sf-express.com"/>
    <d v="2013-08-20T00:00:00"/>
    <x v="0"/>
    <x v="2"/>
    <x v="208"/>
    <x v="219"/>
    <n v="972.28"/>
    <s v="China Merchants Technology Holdings, CITIC Capital, Jade Capital, Oriza Holdings"/>
    <d v="2016-05-24T00:00:00"/>
    <s v="Trade Sale"/>
    <m/>
    <x v="1"/>
    <m/>
    <s v="Maanshan Dingtai Rare Earth &amp; New Material Co., Ltd"/>
    <s v="Business Services"/>
    <s v="Business Services"/>
    <s v="Courier &amp; Delivery Services, Logistics"/>
    <m/>
    <s v="China"/>
    <s v="Greater China"/>
    <s v="Yes"/>
    <m/>
    <m/>
    <s v="Yichen Zhang"/>
    <m/>
  </r>
  <r>
    <x v="325"/>
    <n v="120003"/>
    <s v="SF Express"/>
    <s v="www.sf-express.com"/>
    <d v="2013-08-20T00:00:00"/>
    <x v="0"/>
    <x v="2"/>
    <x v="208"/>
    <x v="219"/>
    <n v="972.28"/>
    <s v="China Merchants Technology Holdings, CITIC Capital, Jade Capital, Oriza Holdings"/>
    <d v="2017-02-24T00:00:00"/>
    <s v="IPO"/>
    <m/>
    <x v="1"/>
    <m/>
    <m/>
    <s v="Business Services"/>
    <s v="Business Services"/>
    <s v="Courier &amp; Delivery Services, Logistics"/>
    <m/>
    <s v="China"/>
    <s v="Greater China"/>
    <s v="Yes"/>
    <m/>
    <m/>
    <s v="Yichen Zhang"/>
    <m/>
  </r>
  <r>
    <x v="326"/>
    <n v="63390"/>
    <s v="Shaanxi Sunfonda Automobile Co Ltd."/>
    <s v="www.sxqc.com"/>
    <d v="2011-05-18T00:00:00"/>
    <x v="9"/>
    <x v="1"/>
    <x v="209"/>
    <x v="220"/>
    <n v="23.7"/>
    <s v="Standard Chartered Private Equity"/>
    <d v="2014-05-15T00:00:00"/>
    <s v="IPO"/>
    <s v="542.00 HKD"/>
    <x v="305"/>
    <n v="50.82"/>
    <m/>
    <s v="Industrials"/>
    <s v="Manufacturing"/>
    <s v="Machine Tool Manufacture"/>
    <m/>
    <s v="China"/>
    <s v="Greater China"/>
    <s v="Yes"/>
    <m/>
    <m/>
    <m/>
    <m/>
  </r>
  <r>
    <x v="327"/>
    <n v="161870"/>
    <s v="Shandong Huate Magnet Technology Co., Ltd"/>
    <s v="www.sdhuate.com"/>
    <d v="2010-06-01T00:00:00"/>
    <x v="3"/>
    <x v="1"/>
    <x v="1"/>
    <x v="1"/>
    <m/>
    <s v="JD Capital"/>
    <d v="2014-12-04T00:00:00"/>
    <s v="IPO"/>
    <m/>
    <x v="1"/>
    <m/>
    <m/>
    <s v="Industrials"/>
    <s v="Manufacturing"/>
    <s v="Industrial Machinery Manufacturing, Machine Tool Manufacture"/>
    <m/>
    <s v="China"/>
    <s v="Greater China"/>
    <s v="Yes"/>
    <m/>
    <m/>
    <m/>
    <m/>
  </r>
  <r>
    <x v="328"/>
    <n v="156164"/>
    <s v="Shandong Linglong Tyre Co., Ltd."/>
    <s v="www.linglong.cn"/>
    <d v="2009-12-31T00:00:00"/>
    <x v="6"/>
    <x v="1"/>
    <x v="210"/>
    <x v="221"/>
    <n v="72.849999999999994"/>
    <s v="Batach-Sophia Investment Management, Haitong Kaiyuan Investment, Hony Capital, Legend Capital, Siguler Guff, Suzhou Jingfeng Venture Investment, Yiwen Innovation Capital"/>
    <d v="2016-07-08T00:00:00"/>
    <s v="IPO"/>
    <s v="388.00 USD"/>
    <x v="306"/>
    <n v="350.17"/>
    <m/>
    <s v="Industrials"/>
    <s v="Manufacturing"/>
    <s v="Automobile and Parts Manufacturing, Plastic and Rubber Manufacturing"/>
    <m/>
    <s v="China"/>
    <s v="Greater China"/>
    <s v="Yes"/>
    <m/>
    <m/>
    <m/>
    <m/>
  </r>
  <r>
    <x v="329"/>
    <n v="153277"/>
    <s v="Shandong Realcan Pharmaceutical Co., Ltd"/>
    <s v="www.realcan.cn"/>
    <d v="2009-07-01T00:00:00"/>
    <x v="6"/>
    <x v="1"/>
    <x v="211"/>
    <x v="222"/>
    <n v="10.88"/>
    <s v="Trustbridge Partners"/>
    <d v="2011-06-10T00:00:00"/>
    <s v="IPO"/>
    <s v="476.00 CNY"/>
    <x v="307"/>
    <n v="50.81"/>
    <m/>
    <s v="Healthcare"/>
    <s v="Pharmaceuticals"/>
    <s v="Pharmaceuticals"/>
    <m/>
    <s v="China"/>
    <s v="Greater China"/>
    <s v="Yes"/>
    <m/>
    <m/>
    <m/>
    <m/>
  </r>
  <r>
    <x v="330"/>
    <n v="147496"/>
    <s v="Shandong Shida Shenghua Chemical Group"/>
    <s v="www.sinodmc.com"/>
    <d v="2010-02-26T00:00:00"/>
    <x v="3"/>
    <x v="1"/>
    <x v="212"/>
    <x v="223"/>
    <n v="7.94"/>
    <s v="Principle Capital"/>
    <d v="2015-05-29T00:00:00"/>
    <s v="IPO"/>
    <s v="329.93 CNY"/>
    <x v="308"/>
    <n v="49.33"/>
    <m/>
    <s v="Materials"/>
    <s v="Chemicals"/>
    <s v="Chemicals"/>
    <m/>
    <s v="China"/>
    <s v="Greater China"/>
    <s v="Yes"/>
    <m/>
    <m/>
    <s v="Lin-Lin Zhou"/>
    <s v="Lin-Lin Zhou"/>
  </r>
  <r>
    <x v="331"/>
    <n v="156056"/>
    <s v="Shanghai Baosteel Packaging Co., Ltd"/>
    <s v="www.baosteelpack.com"/>
    <d v="2012-01-20T00:00:00"/>
    <x v="4"/>
    <x v="1"/>
    <x v="213"/>
    <x v="224"/>
    <n v="22.56"/>
    <s v="Goldstone Investment"/>
    <d v="2015-06-11T00:00:00"/>
    <s v="IPO"/>
    <s v="641.56 CNY"/>
    <x v="309"/>
    <n v="92.73"/>
    <m/>
    <s v="Industrials"/>
    <s v="Manufacturing"/>
    <s v="Manufacturing"/>
    <m/>
    <s v="China"/>
    <s v="Greater China"/>
    <s v="Yes"/>
    <m/>
    <m/>
    <m/>
    <m/>
  </r>
  <r>
    <x v="332"/>
    <n v="170959"/>
    <s v="Shanghai Canature Environmental Products Co., Ltd."/>
    <s v="www.canature.com"/>
    <d v="2007-12-12T00:00:00"/>
    <x v="0"/>
    <x v="1"/>
    <x v="214"/>
    <x v="225"/>
    <n v="3.29"/>
    <s v="Trustbridge Partners"/>
    <d v="2011-11-02T00:00:00"/>
    <s v="IPO"/>
    <s v="316.25 CNY"/>
    <x v="310"/>
    <n v="36.200000000000003"/>
    <m/>
    <s v="Clean Technology"/>
    <s v="Clean Technology"/>
    <s v="Waste Management, Water Purification and Recycling"/>
    <m/>
    <s v="China"/>
    <s v="Greater China"/>
    <s v="Yes"/>
    <m/>
    <m/>
    <s v="Shu Jun Li"/>
    <s v="Shu Jun Li"/>
  </r>
  <r>
    <x v="333"/>
    <n v="41896"/>
    <s v="Shanghai ChemPartner"/>
    <s v="www.chempartner.cn"/>
    <d v="2007-10-30T00:00:00"/>
    <x v="0"/>
    <x v="1"/>
    <x v="168"/>
    <x v="179"/>
    <n v="21.1"/>
    <s v="TPG, TPG Biotech"/>
    <d v="2010-10-18T00:00:00"/>
    <s v="IPO"/>
    <s v="87.00 USD"/>
    <x v="311"/>
    <n v="62.48"/>
    <m/>
    <s v="Healthcare"/>
    <s v="Pharmaceuticals"/>
    <s v="Pharmaceuticals"/>
    <m/>
    <s v="China"/>
    <s v="Greater China"/>
    <s v="Yes"/>
    <m/>
    <m/>
    <s v="Sing Wang"/>
    <s v="Sing Wang"/>
  </r>
  <r>
    <x v="334"/>
    <n v="144626"/>
    <s v="Shanghai Jin Jiang International Hotels"/>
    <s v="www.jinjianhotels.com.cn"/>
    <d v="2014-06-14T00:00:00"/>
    <x v="5"/>
    <x v="4"/>
    <x v="215"/>
    <x v="226"/>
    <n v="180.15"/>
    <s v="Hony Capital"/>
    <d v="2016-05-04T00:00:00"/>
    <s v="Sale to GP"/>
    <m/>
    <x v="1"/>
    <m/>
    <s v="Kohlberg &amp; Company"/>
    <s v="Consumer &amp; Retail"/>
    <s v="Leisure"/>
    <s v="Bus and Coaches, Car Hire Services, Hotels, Restaurants, Travel &amp; Tourism"/>
    <m/>
    <s v="China"/>
    <s v="Greater China"/>
    <s v="Yes"/>
    <m/>
    <m/>
    <m/>
    <m/>
  </r>
  <r>
    <x v="335"/>
    <n v="149150"/>
    <s v="Shanghai Jinsihou Food"/>
    <s v="www.jinsihou.com.cn"/>
    <d v="2009-11-16T00:00:00"/>
    <x v="6"/>
    <x v="1"/>
    <x v="154"/>
    <x v="227"/>
    <n v="23.45"/>
    <s v="BOCI Private Equity, New Horizon Capital"/>
    <d v="2013-12-19T00:00:00"/>
    <s v="Trade Sale"/>
    <s v="3020.00 CNY"/>
    <x v="312"/>
    <n v="358.81"/>
    <s v="Hershey's"/>
    <s v="Food &amp; Agriculture"/>
    <s v="Food"/>
    <s v="Dairy Products, Food Distributors, Snack Foods, Sugar"/>
    <m/>
    <s v="China"/>
    <s v="Greater China"/>
    <s v="No"/>
    <m/>
    <m/>
    <m/>
    <m/>
  </r>
  <r>
    <x v="336"/>
    <n v="155804"/>
    <s v="Shanghai M&amp;G Stationery Inc."/>
    <s v="www.mg.cn"/>
    <d v="2011-03-28T00:00:00"/>
    <x v="9"/>
    <x v="1"/>
    <x v="216"/>
    <x v="228"/>
    <n v="25.44"/>
    <s v="CDH Investments, Dazhong Capital, Eastern Bell Venture Capital, Industrial Innovation Capital Management"/>
    <d v="2015-01-27T00:00:00"/>
    <s v="IPO"/>
    <s v="789.00 CNY"/>
    <x v="313"/>
    <n v="109.34"/>
    <m/>
    <s v="Industrials"/>
    <s v="Manufacturing"/>
    <s v="Consumer Products, Manufacturing"/>
    <m/>
    <s v="China"/>
    <s v="Greater China"/>
    <s v="Yes"/>
    <m/>
    <m/>
    <m/>
    <m/>
  </r>
  <r>
    <x v="337"/>
    <n v="157973"/>
    <s v="Shanghai Shen-Li High Tech Co., Ltd"/>
    <s v="www.sl-power.com"/>
    <d v="2006-06-01T00:00:00"/>
    <x v="2"/>
    <x v="1"/>
    <x v="217"/>
    <x v="229"/>
    <n v="6.98"/>
    <s v="Principle Capital"/>
    <d v="2009-06-01T00:00:00"/>
    <s v="Unspecified Exit"/>
    <s v="60.30 CNY"/>
    <x v="314"/>
    <n v="6.29"/>
    <m/>
    <s v="Clean Technology"/>
    <s v="Clean Technology"/>
    <s v="Energy, Fuel Cells"/>
    <m/>
    <s v="China"/>
    <s v="Greater China"/>
    <s v="Yes"/>
    <m/>
    <m/>
    <m/>
    <m/>
  </r>
  <r>
    <x v="338"/>
    <n v="202831"/>
    <s v="Shanghai Zhicheng Biological Technology Co Ltd"/>
    <s v="www.shzhicheng.com"/>
    <d v="2013-01-01T00:00:00"/>
    <x v="0"/>
    <x v="1"/>
    <x v="218"/>
    <x v="230"/>
    <n v="2.63"/>
    <s v="Grand Yangtze Capital"/>
    <d v="2014-02-01T00:00:00"/>
    <s v="Trade Sale"/>
    <s v="30.40 CNY"/>
    <x v="315"/>
    <n v="3.65"/>
    <s v="VCANBIO Cell &amp; Gene Engineering Corp., Ltd"/>
    <s v="Healthcare"/>
    <s v="Biotechnology"/>
    <s v="Biopolymers"/>
    <m/>
    <s v="China"/>
    <s v="Greater China"/>
    <s v="No"/>
    <m/>
    <m/>
    <m/>
    <m/>
  </r>
  <r>
    <x v="339"/>
    <n v="137594"/>
    <s v="Shanghai Zhongji Pile Industry Co., Ltd"/>
    <s v="www.zpzchina.com"/>
    <d v="2011-05-08T00:00:00"/>
    <x v="9"/>
    <x v="1"/>
    <x v="219"/>
    <x v="231"/>
    <n v="38"/>
    <s v="CCB International Asset Management, Fosun International, Haitong-Fortis Private Equity Fund Management, Tonglian Venture Capital"/>
    <d v="2013-12-18T00:00:00"/>
    <s v="Trade Sale"/>
    <s v="1760.00 CNY"/>
    <x v="316"/>
    <n v="209.11"/>
    <s v="Shanghai Zhongji Investment Co., Ltd"/>
    <s v="Industrials"/>
    <s v="Construction"/>
    <s v="Construction, Materials"/>
    <m/>
    <s v="China"/>
    <s v="Greater China"/>
    <s v="No"/>
    <m/>
    <m/>
    <m/>
    <m/>
  </r>
  <r>
    <x v="340"/>
    <n v="110258"/>
    <s v="Shangri-La Hotels Malaysia"/>
    <s v="www.shangri-la.com"/>
    <d v="2007-09-01T00:00:00"/>
    <x v="0"/>
    <x v="4"/>
    <x v="220"/>
    <x v="232"/>
    <n v="44.07"/>
    <s v="Standard Chartered Private Equity"/>
    <d v="2013-03-26T00:00:00"/>
    <s v="Private Placement"/>
    <s v="384.90 MYR"/>
    <x v="317"/>
    <n v="95.01"/>
    <m/>
    <s v="Consumer &amp; Retail"/>
    <s v="Leisure"/>
    <s v="Hotels, Hotels and Offices"/>
    <m/>
    <s v="Hong Kong"/>
    <s v="Greater China"/>
    <s v="No"/>
    <m/>
    <m/>
    <m/>
    <m/>
  </r>
  <r>
    <x v="341"/>
    <n v="175573"/>
    <s v="Shanxi Eurofo Green Energy"/>
    <m/>
    <d v="2008-06-01T00:00:00"/>
    <x v="1"/>
    <x v="1"/>
    <x v="1"/>
    <x v="1"/>
    <m/>
    <s v="Asiabiz Capital"/>
    <d v="2009-12-08T00:00:00"/>
    <s v="Trade Sale"/>
    <m/>
    <x v="1"/>
    <m/>
    <s v="Smartac Group Holdings"/>
    <s v="Clean Technology"/>
    <s v="Clean Technology"/>
    <s v="Waste to Energy"/>
    <m/>
    <s v="China"/>
    <s v="Greater China"/>
    <s v="No"/>
    <m/>
    <m/>
    <m/>
    <m/>
  </r>
  <r>
    <x v="342"/>
    <n v="177205"/>
    <s v="Shanxi Provincial Guoxin Energy Development Group Co,.Ltd"/>
    <s v="www.sxgxny.com"/>
    <d v="2014-04-01T00:00:00"/>
    <x v="5"/>
    <x v="4"/>
    <x v="221"/>
    <x v="233"/>
    <n v="6.17"/>
    <s v="Sharewin Fund"/>
    <d v="2015-01-01T00:00:00"/>
    <s v="Unspecified Exit"/>
    <m/>
    <x v="1"/>
    <m/>
    <m/>
    <s v="Energy &amp; Utilities"/>
    <s v="Oil &amp; Gas"/>
    <s v="Natural Gas Production and Distribution"/>
    <m/>
    <s v="China"/>
    <s v="Greater China"/>
    <s v="No"/>
    <m/>
    <m/>
    <m/>
    <m/>
  </r>
  <r>
    <x v="343"/>
    <n v="30810"/>
    <s v="Shenzhen Development Bank"/>
    <s v="www.sdb.com.cn"/>
    <d v="2004-06-01T00:00:00"/>
    <x v="8"/>
    <x v="2"/>
    <x v="222"/>
    <x v="234"/>
    <n v="127.27"/>
    <s v="TPG"/>
    <d v="2010-05-04T00:00:00"/>
    <s v="Trade Sale"/>
    <m/>
    <x v="1"/>
    <m/>
    <s v="Ping An Insurance Group"/>
    <s v="Business Services"/>
    <s v="Financial Services"/>
    <s v="Banks, Consumer Finance, Credit Collections and Services, Finance and Insurance Sector, Investment Banking"/>
    <m/>
    <s v="China"/>
    <s v="Greater China"/>
    <s v="No"/>
    <m/>
    <m/>
    <m/>
    <m/>
  </r>
  <r>
    <x v="344"/>
    <n v="47910"/>
    <s v="Shenzhen Longhao World Business Development Company Limited"/>
    <s v="www.longhao.com.cn"/>
    <d v="2007-09-01T00:00:00"/>
    <x v="0"/>
    <x v="1"/>
    <x v="1"/>
    <x v="1"/>
    <m/>
    <s v="Hony Capital"/>
    <d v="2013-09-08T00:00:00"/>
    <s v="Trade Sale"/>
    <s v="700.00 CNY"/>
    <x v="318"/>
    <n v="85.46"/>
    <s v="Belle International Holdings Limited"/>
    <s v="Consumer &amp; Retail"/>
    <s v="Retail"/>
    <s v="Footwear Manufacture, Wholesale, and Retail"/>
    <m/>
    <s v="China"/>
    <s v="Greater China"/>
    <s v="No"/>
    <m/>
    <m/>
    <m/>
    <m/>
  </r>
  <r>
    <x v="345"/>
    <n v="130298"/>
    <s v="Shenzhen Tempus Global Travel Holdings Ltd"/>
    <s v="www.feiren.com"/>
    <d v="2009-03-12T00:00:00"/>
    <x v="6"/>
    <x v="1"/>
    <x v="223"/>
    <x v="235"/>
    <n v="4.7"/>
    <s v="Futian Investment, Shenzhen Capital Group"/>
    <d v="2011-02-15T00:00:00"/>
    <s v="IPO"/>
    <s v="657.00 CNY"/>
    <x v="319"/>
    <n v="72.98"/>
    <m/>
    <s v="Business Services"/>
    <s v="Business Services"/>
    <s v="Travel &amp; Tourism"/>
    <m/>
    <s v="China"/>
    <s v="Greater China"/>
    <s v="Yes"/>
    <n v="4.47"/>
    <m/>
    <m/>
    <m/>
  </r>
  <r>
    <x v="346"/>
    <n v="154989"/>
    <s v="Shenzhen Topray Solar Co., Ltd"/>
    <s v="www.topraysolar.com"/>
    <d v="2007-02-01T00:00:00"/>
    <x v="0"/>
    <x v="1"/>
    <x v="224"/>
    <x v="41"/>
    <n v="3.03"/>
    <s v="Cowin Capital"/>
    <d v="2008-02-28T00:00:00"/>
    <s v="IPO"/>
    <s v="431.60 CNY"/>
    <x v="320"/>
    <n v="38.94"/>
    <m/>
    <s v="Clean Technology"/>
    <s v="Clean Technology"/>
    <s v="Advanced Components, Advanced Materials, Solar Power, Solar Thermal"/>
    <m/>
    <s v="China"/>
    <s v="Greater China"/>
    <s v="No"/>
    <m/>
    <m/>
    <m/>
    <m/>
  </r>
  <r>
    <x v="347"/>
    <n v="149268"/>
    <s v="Shenzhen Ysstech Info-Tech Co., Ltd"/>
    <s v="www.ysstech.com"/>
    <d v="2011-03-31T00:00:00"/>
    <x v="9"/>
    <x v="1"/>
    <x v="225"/>
    <x v="236"/>
    <n v="1.59"/>
    <s v="China Soft Capital"/>
    <d v="2014-01-27T00:00:00"/>
    <s v="IPO"/>
    <s v="298.88 CNY"/>
    <x v="321"/>
    <n v="35.869999999999997"/>
    <m/>
    <s v="Information Technology"/>
    <s v="Software"/>
    <s v="Accounting/Finance Software, Information Services, IT"/>
    <m/>
    <s v="China"/>
    <s v="Greater China"/>
    <s v="Yes"/>
    <m/>
    <m/>
    <m/>
    <m/>
  </r>
  <r>
    <x v="348"/>
    <n v="44741"/>
    <s v="Shijiazhuang Pharma"/>
    <s v="www.cspc.com.cn"/>
    <d v="2007-03-14T00:00:00"/>
    <x v="0"/>
    <x v="6"/>
    <x v="226"/>
    <x v="237"/>
    <n v="84.23"/>
    <s v="Hony Capital"/>
    <d v="2013-04-23T00:00:00"/>
    <s v="Private Placement"/>
    <s v="1200.00 HKD"/>
    <x v="322"/>
    <n v="118.11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x v="0"/>
    <x v="6"/>
    <x v="226"/>
    <x v="237"/>
    <n v="84.23"/>
    <s v="Hony Capital"/>
    <d v="2013-10-11T00:00:00"/>
    <s v="Private Placement"/>
    <s v="2030.00 HKD"/>
    <x v="323"/>
    <n v="193.41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x v="0"/>
    <x v="6"/>
    <x v="226"/>
    <x v="237"/>
    <n v="84.23"/>
    <s v="Hony Capital"/>
    <d v="2014-05-28T00:00:00"/>
    <s v="Private Placement"/>
    <s v="4410.00 HKD"/>
    <x v="324"/>
    <n v="420.29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x v="0"/>
    <x v="6"/>
    <x v="226"/>
    <x v="237"/>
    <n v="84.23"/>
    <s v="Hony Capital"/>
    <d v="2014-08-29T00:00:00"/>
    <s v="Private Placement"/>
    <s v="4010.00 HKD"/>
    <x v="325"/>
    <n v="400.35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x v="0"/>
    <x v="6"/>
    <x v="226"/>
    <x v="237"/>
    <n v="84.23"/>
    <s v="Hony Capital"/>
    <d v="2014-10-24T00:00:00"/>
    <s v="Private Placement"/>
    <s v="3140.00 HKD"/>
    <x v="326"/>
    <n v="320.45999999999998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x v="0"/>
    <x v="6"/>
    <x v="226"/>
    <x v="237"/>
    <n v="84.23"/>
    <s v="Hony Capital"/>
    <d v="2015-04-17T00:00:00"/>
    <s v="Private Placement"/>
    <s v="9780.00 HKD"/>
    <x v="327"/>
    <n v="1178.1199999999999"/>
    <m/>
    <s v="Healthcare"/>
    <s v="Pharmaceuticals"/>
    <s v="Medical Research, Pharmaceutical Development, Pharmaceutical Manufacturing"/>
    <m/>
    <s v="China"/>
    <s v="Greater China"/>
    <s v="No"/>
    <m/>
    <m/>
    <s v="Shunlong Wang"/>
    <s v="Shunlong Wang"/>
  </r>
  <r>
    <x v="349"/>
    <n v="32898"/>
    <s v="Shineway Group"/>
    <s v="www.shuanghui.com.cn"/>
    <d v="2006-08-17T00:00:00"/>
    <x v="2"/>
    <x v="2"/>
    <x v="227"/>
    <x v="238"/>
    <n v="198.63"/>
    <s v="Goldman Sachs Merchant Banking Division"/>
    <d v="2009-11-04T00:00:00"/>
    <s v="Trade Sale"/>
    <s v="150.00 USD"/>
    <x v="15"/>
    <n v="100.77"/>
    <s v="CDH Investments"/>
    <s v="Food &amp; Agriculture"/>
    <s v="Food"/>
    <s v="Meat Products"/>
    <m/>
    <s v="China"/>
    <s v="Greater China"/>
    <s v="Yes"/>
    <n v="5"/>
    <m/>
    <m/>
    <m/>
  </r>
  <r>
    <x v="350"/>
    <n v="138002"/>
    <s v="Shinwa International"/>
    <s v="www.shinwa-net.com"/>
    <d v="2004-12-14T00:00:00"/>
    <x v="8"/>
    <x v="2"/>
    <x v="1"/>
    <x v="1"/>
    <m/>
    <s v="CITIC Capital"/>
    <d v="2011-06-14T00:00:00"/>
    <s v="Trade Sale"/>
    <m/>
    <x v="1"/>
    <m/>
    <s v="JVCKENWOOD Group"/>
    <s v="Industrials"/>
    <s v="Transportation"/>
    <s v="Automobile and Parts Manufacturing, Manufacturing"/>
    <m/>
    <s v="Hong Kong"/>
    <s v="Greater China"/>
    <s v="No"/>
    <m/>
    <m/>
    <s v="Brian Doyle"/>
    <m/>
  </r>
  <r>
    <x v="351"/>
    <n v="157651"/>
    <s v="Siasun Robot and Automation"/>
    <s v="www.siasun.com"/>
    <d v="2008-06-01T00:00:00"/>
    <x v="1"/>
    <x v="1"/>
    <x v="228"/>
    <x v="239"/>
    <n v="3.7"/>
    <s v="CAS Investment Management, Goldstone Investment"/>
    <d v="2009-10-30T00:00:00"/>
    <s v="IPO"/>
    <s v="616.90 CNY"/>
    <x v="328"/>
    <n v="60.63"/>
    <m/>
    <s v="Industrials"/>
    <s v="Industrial"/>
    <s v="Industrial, Manufacturing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x v="10"/>
    <x v="4"/>
    <x v="167"/>
    <x v="177"/>
    <n v="12.44"/>
    <s v="New Horizon Capital"/>
    <d v="2009-07-06T00:00:00"/>
    <s v="Private Placement"/>
    <m/>
    <x v="1"/>
    <m/>
    <m/>
    <s v="Materials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x v="10"/>
    <x v="4"/>
    <x v="167"/>
    <x v="177"/>
    <n v="12.44"/>
    <s v="New Horizon Capital"/>
    <d v="2009-09-15T00:00:00"/>
    <s v="Private Placement"/>
    <m/>
    <x v="1"/>
    <m/>
    <m/>
    <s v="Materials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x v="10"/>
    <x v="4"/>
    <x v="167"/>
    <x v="177"/>
    <n v="12.44"/>
    <s v="New Horizon Capital"/>
    <d v="2009-12-15T00:00:00"/>
    <s v="Private Placement"/>
    <m/>
    <x v="1"/>
    <m/>
    <m/>
    <s v="Materials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x v="10"/>
    <x v="4"/>
    <x v="167"/>
    <x v="177"/>
    <n v="12.44"/>
    <s v="New Horizon Capital"/>
    <d v="2010-03-01T00:00:00"/>
    <s v="Private Placement"/>
    <m/>
    <x v="1"/>
    <m/>
    <m/>
    <s v="Materials"/>
    <s v="Chemicals"/>
    <s v="Chemicals"/>
    <m/>
    <s v="China"/>
    <s v="Greater China"/>
    <s v="No"/>
    <m/>
    <m/>
    <m/>
    <m/>
  </r>
  <r>
    <x v="352"/>
    <n v="152765"/>
    <s v="Sichuan Meifeng Chemical Industry Co., Ltd."/>
    <s v="www.scmeif.com"/>
    <d v="2005-08-25T00:00:00"/>
    <x v="10"/>
    <x v="4"/>
    <x v="167"/>
    <x v="177"/>
    <n v="12.44"/>
    <s v="New Horizon Capital"/>
    <d v="2010-08-13T00:00:00"/>
    <s v="Private Placement"/>
    <m/>
    <x v="1"/>
    <m/>
    <m/>
    <s v="Materials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x v="10"/>
    <x v="4"/>
    <x v="167"/>
    <x v="177"/>
    <n v="12.44"/>
    <s v="New Horizon Capital"/>
    <d v="2011-03-08T00:00:00"/>
    <s v="Private Placement"/>
    <m/>
    <x v="1"/>
    <m/>
    <m/>
    <s v="Materials"/>
    <s v="Chemicals"/>
    <s v="Chemicals"/>
    <m/>
    <s v="China"/>
    <s v="Greater China"/>
    <s v="Yes"/>
    <m/>
    <m/>
    <m/>
    <m/>
  </r>
  <r>
    <x v="353"/>
    <n v="155098"/>
    <s v="Sichuan Star Cable Co., Ltd."/>
    <s v="www.mxdl.cn"/>
    <d v="2010-11-02T00:00:00"/>
    <x v="3"/>
    <x v="1"/>
    <x v="229"/>
    <x v="240"/>
    <n v="10.199999999999999"/>
    <s v="JD Capital"/>
    <d v="2012-05-07T00:00:00"/>
    <s v="IPO"/>
    <s v="806.00 CNY"/>
    <x v="329"/>
    <n v="98.48"/>
    <m/>
    <s v="Telecoms &amp; Media"/>
    <s v="Telecoms"/>
    <s v="Electronics, Telecoms Equipment, Wire-line Telecoms Services &amp; Equipment"/>
    <m/>
    <s v="China"/>
    <s v="Greater China"/>
    <s v="Yes"/>
    <m/>
    <m/>
    <m/>
    <m/>
  </r>
  <r>
    <x v="354"/>
    <n v="98017"/>
    <s v="Sichuan Zhiquan Special Cement"/>
    <m/>
    <d v="2008-10-10T00:00:00"/>
    <x v="1"/>
    <x v="1"/>
    <x v="50"/>
    <x v="49"/>
    <n v="28.41"/>
    <s v="Lunar Capital Management, Merrill Lynch &amp; Co."/>
    <d v="2010-02-09T00:00:00"/>
    <s v="Trade Sale"/>
    <m/>
    <x v="1"/>
    <m/>
    <s v="Scitus Cement (China) Holdings Ltd"/>
    <s v="Materials"/>
    <s v="Materials"/>
    <s v="Cement, Manufacturing, Power Generation"/>
    <m/>
    <s v="China"/>
    <s v="Greater China"/>
    <s v="No"/>
    <m/>
    <m/>
    <m/>
    <m/>
  </r>
  <r>
    <x v="355"/>
    <n v="32210"/>
    <s v="Sihuan Pharmaceutical"/>
    <s v="www.sihuanpharm.com"/>
    <d v="2009-08-24T00:00:00"/>
    <x v="6"/>
    <x v="0"/>
    <x v="230"/>
    <x v="241"/>
    <n v="222.62"/>
    <s v="China Pharma, Morgan Stanley Private Equity Asia"/>
    <d v="2010-10-20T00:00:00"/>
    <s v="IPO"/>
    <s v="5750.00 HKD"/>
    <x v="330"/>
    <n v="532.26"/>
    <m/>
    <s v="Healthcare"/>
    <s v="Pharmaceuticals"/>
    <s v="Pharmaceuticals"/>
    <m/>
    <s v="China"/>
    <s v="Greater China"/>
    <s v="Yes"/>
    <m/>
    <m/>
    <s v="Homer Sun"/>
    <m/>
  </r>
  <r>
    <x v="355"/>
    <n v="32210"/>
    <s v="Sihuan Pharmaceutical"/>
    <s v="www.sihuanpharm.com"/>
    <d v="2009-08-24T00:00:00"/>
    <x v="6"/>
    <x v="0"/>
    <x v="230"/>
    <x v="241"/>
    <n v="222.62"/>
    <s v="China Pharma, Morgan Stanley Private Equity Asia"/>
    <d v="2013-09-10T00:00:00"/>
    <s v="Private Placement"/>
    <s v="524.00 HKD"/>
    <x v="331"/>
    <n v="50.79"/>
    <m/>
    <s v="Healthcare"/>
    <s v="Pharmaceuticals"/>
    <s v="Pharmaceuticals"/>
    <m/>
    <s v="China"/>
    <s v="Greater China"/>
    <s v="Yes"/>
    <n v="5"/>
    <m/>
    <s v="Homer Sun"/>
    <m/>
  </r>
  <r>
    <x v="355"/>
    <n v="32210"/>
    <s v="Sihuan Pharmaceutical"/>
    <s v="www.sihuanpharm.com"/>
    <d v="2009-08-24T00:00:00"/>
    <x v="6"/>
    <x v="0"/>
    <x v="230"/>
    <x v="241"/>
    <n v="222.62"/>
    <s v="China Pharma, Morgan Stanley Private Equity Asia"/>
    <d v="2014-04-03T00:00:00"/>
    <s v="Private Placement"/>
    <s v="1120.00 HKD"/>
    <x v="332"/>
    <n v="104.05"/>
    <m/>
    <s v="Healthcare"/>
    <s v="Pharmaceuticals"/>
    <s v="Pharmaceuticals"/>
    <m/>
    <s v="China"/>
    <s v="Greater China"/>
    <s v="Yes"/>
    <m/>
    <m/>
    <s v="Homer Sun"/>
    <m/>
  </r>
  <r>
    <x v="356"/>
    <n v="32210"/>
    <s v="Sihuan Pharmaceutical"/>
    <s v="www.sihuanpharm.com"/>
    <d v="2010-07-07T00:00:00"/>
    <x v="3"/>
    <x v="1"/>
    <x v="231"/>
    <x v="242"/>
    <n v="63.29"/>
    <s v="New Horizon Capital"/>
    <d v="2010-10-04T00:00:00"/>
    <s v="Sale to Management"/>
    <s v="127.50 USD"/>
    <x v="333"/>
    <n v="91.57"/>
    <m/>
    <s v="Healthcare"/>
    <s v="Pharmaceuticals"/>
    <s v="Pharmaceuticals"/>
    <m/>
    <s v="China"/>
    <s v="Greater China"/>
    <s v="No"/>
    <m/>
    <m/>
    <m/>
    <m/>
  </r>
  <r>
    <x v="357"/>
    <n v="161616"/>
    <s v="Silvery Dragon Co., Ltd"/>
    <s v="www.yinlong.com"/>
    <d v="2011-03-18T00:00:00"/>
    <x v="9"/>
    <x v="1"/>
    <x v="17"/>
    <x v="243"/>
    <n v="16.309999999999999"/>
    <s v="Haitong Innovation Capital Management, Haitong Kaiyuan Investment, Homsun Capital"/>
    <d v="2015-02-27T00:00:00"/>
    <s v="IPO"/>
    <s v="689.50 CNY"/>
    <x v="334"/>
    <n v="98.52"/>
    <m/>
    <s v="Industrials"/>
    <s v="Manufacturing"/>
    <s v="Steel &amp; Metal Manufacturing"/>
    <m/>
    <s v="China"/>
    <s v="Greater China"/>
    <s v="Yes"/>
    <m/>
    <m/>
    <m/>
    <m/>
  </r>
  <r>
    <x v="358"/>
    <n v="128419"/>
    <s v="Sino Gas International Holdings"/>
    <s v="www.sino-gas.com"/>
    <d v="2014-04-03T00:00:00"/>
    <x v="5"/>
    <x v="0"/>
    <x v="232"/>
    <x v="244"/>
    <n v="53.95"/>
    <s v="Morgan Stanley Private Equity Asia, Zhongyu Gas Holdings Ltd"/>
    <d v="2015-12-10T00:00:00"/>
    <s v="Trade Sale"/>
    <s v="78.70 USD"/>
    <x v="335"/>
    <n v="71.69"/>
    <s v="Zhongyu Gas Holdings Ltd"/>
    <s v="Energy &amp; Utilities"/>
    <s v="Oil &amp; Gas"/>
    <s v="Natural Gas Production and Distribution"/>
    <m/>
    <s v="China"/>
    <s v="Greater China"/>
    <s v="No"/>
    <m/>
    <m/>
    <m/>
    <m/>
  </r>
  <r>
    <x v="359"/>
    <n v="157838"/>
    <s v="Sinobioway Medicine"/>
    <s v="www.bioway-pku.com"/>
    <d v="2012-05-02T00:00:00"/>
    <x v="4"/>
    <x v="1"/>
    <x v="233"/>
    <x v="245"/>
    <n v="1.48"/>
    <s v="Eastern Link Capital"/>
    <d v="2013-09-11T00:00:00"/>
    <s v="Unspecified Exit"/>
    <s v="45.44 CNY"/>
    <x v="336"/>
    <n v="5.55"/>
    <m/>
    <s v="Healthcare"/>
    <s v="Pharmaceuticals"/>
    <s v="BioPharmaceuticals"/>
    <m/>
    <s v="China"/>
    <s v="Greater China"/>
    <s v="No"/>
    <n v="1.5"/>
    <n v="36.15"/>
    <m/>
    <m/>
  </r>
  <r>
    <x v="360"/>
    <n v="152910"/>
    <s v="Sinoenergy Corporation"/>
    <m/>
    <d v="2006-06-01T00:00:00"/>
    <x v="2"/>
    <x v="1"/>
    <x v="1"/>
    <x v="1"/>
    <m/>
    <s v="KBG"/>
    <d v="2008-07-24T00:00:00"/>
    <s v="IPO"/>
    <m/>
    <x v="1"/>
    <m/>
    <m/>
    <s v="Energy &amp; Utilities"/>
    <s v="Oil &amp; Gas"/>
    <s v="Natural Gas Production and Distribution"/>
    <m/>
    <s v="China"/>
    <s v="Greater China"/>
    <s v="Yes"/>
    <m/>
    <m/>
    <m/>
    <m/>
  </r>
  <r>
    <x v="360"/>
    <n v="152910"/>
    <s v="Sinoenergy Corporation"/>
    <m/>
    <d v="2006-06-01T00:00:00"/>
    <x v="2"/>
    <x v="1"/>
    <x v="1"/>
    <x v="1"/>
    <m/>
    <s v="KBG"/>
    <d v="2010-09-29T00:00:00"/>
    <s v="Trade Sale"/>
    <m/>
    <x v="1"/>
    <m/>
    <m/>
    <s v="Energy &amp; Utilities"/>
    <s v="Oil &amp; Gas"/>
    <s v="Natural Gas Production and Distribution"/>
    <m/>
    <s v="China"/>
    <s v="Greater China"/>
    <s v="No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08-07-03T00:00:00"/>
    <s v="IPO"/>
    <s v="366.60 HKD"/>
    <x v="337"/>
    <n v="29.86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2-10-29T00:00:00"/>
    <s v="Private Placement"/>
    <s v="20.82 HKD"/>
    <x v="338"/>
    <n v="2.0699999999999998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2-10-29T00:00:00"/>
    <s v="Private Placement"/>
    <s v="93.57 HKD"/>
    <x v="339"/>
    <n v="9.32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3-01-18T00:00:00"/>
    <s v="Private Placement"/>
    <s v="52.05 HKD"/>
    <x v="340"/>
    <n v="5.03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3-02-17T00:00:00"/>
    <s v="Private Placement"/>
    <s v="93.53 HKD"/>
    <x v="341"/>
    <n v="9.01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3-04-02T00:00:00"/>
    <s v="Private Placement"/>
    <s v="63.72 HKD"/>
    <x v="342"/>
    <n v="6.27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3-05-02T00:00:00"/>
    <s v="Private Placement"/>
    <s v="97.64 HKD"/>
    <x v="343"/>
    <n v="9.69"/>
    <m/>
    <s v="Telecoms &amp; Media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x v="2"/>
    <x v="2"/>
    <x v="1"/>
    <x v="1"/>
    <m/>
    <s v="Bain Capital"/>
    <d v="2013-05-06T00:00:00"/>
    <s v="Private Placement"/>
    <s v="134.80 HKD"/>
    <x v="344"/>
    <n v="13.37"/>
    <m/>
    <s v="Telecoms &amp; Media"/>
    <s v="Media"/>
    <s v="Media"/>
    <m/>
    <s v="China"/>
    <s v="Greater China"/>
    <s v="No"/>
    <m/>
    <m/>
    <m/>
    <m/>
  </r>
  <r>
    <x v="362"/>
    <n v="167382"/>
    <s v="SJQ-IT Information Technology"/>
    <s v="www.sjq-it.com"/>
    <d v="2011-08-17T00:00:00"/>
    <x v="9"/>
    <x v="1"/>
    <x v="27"/>
    <x v="246"/>
    <n v="1.1000000000000001"/>
    <s v="Eastern Link Capital"/>
    <d v="2013-08-07T00:00:00"/>
    <s v="Unspecified Exit"/>
    <s v="0.40 CNY"/>
    <x v="345"/>
    <n v="0.05"/>
    <m/>
    <s v="Industrials"/>
    <s v="Manufacturing"/>
    <s v="Electronics, Hardware, Manufacturing"/>
    <m/>
    <s v="China"/>
    <s v="Greater China"/>
    <s v="Yes"/>
    <m/>
    <m/>
    <m/>
    <m/>
  </r>
  <r>
    <x v="362"/>
    <n v="167382"/>
    <s v="SJQ-IT Information Technology"/>
    <s v="www.sjq-it.com"/>
    <d v="2011-08-17T00:00:00"/>
    <x v="9"/>
    <x v="1"/>
    <x v="27"/>
    <x v="246"/>
    <n v="1.1000000000000001"/>
    <s v="Eastern Link Capital"/>
    <d v="2014-06-27T00:00:00"/>
    <s v="Unspecified Exit"/>
    <s v="0.34 CNY"/>
    <x v="345"/>
    <n v="0.04"/>
    <m/>
    <s v="Industrials"/>
    <s v="Manufacturing"/>
    <s v="Electronics, Hardware, Manufacturing"/>
    <m/>
    <s v="China"/>
    <s v="Greater China"/>
    <s v="Yes"/>
    <m/>
    <m/>
    <m/>
    <m/>
  </r>
  <r>
    <x v="362"/>
    <n v="167382"/>
    <s v="SJQ-IT Information Technology"/>
    <s v="www.sjq-it.com"/>
    <d v="2011-08-17T00:00:00"/>
    <x v="9"/>
    <x v="1"/>
    <x v="27"/>
    <x v="246"/>
    <n v="1.1000000000000001"/>
    <s v="Eastern Link Capital"/>
    <d v="2014-07-01T00:00:00"/>
    <s v="Unspecified Exit"/>
    <s v="0.06 CNY"/>
    <x v="346"/>
    <n v="0.01"/>
    <m/>
    <s v="Industrials"/>
    <s v="Manufacturing"/>
    <s v="Electronics, Hardware, Manufacturing"/>
    <m/>
    <s v="China"/>
    <s v="Greater China"/>
    <s v="Yes"/>
    <m/>
    <m/>
    <m/>
    <m/>
  </r>
  <r>
    <x v="363"/>
    <n v="48038"/>
    <s v="SouFun Holdings Ltd"/>
    <s v="world.soufun.com"/>
    <d v="2015-09-21T00:00:00"/>
    <x v="14"/>
    <x v="4"/>
    <x v="234"/>
    <x v="247"/>
    <n v="353.36"/>
    <s v="Carlyle Group, IDG Capital"/>
    <d v="2016-01-21T00:00:00"/>
    <s v="Merger"/>
    <m/>
    <x v="1"/>
    <m/>
    <s v="Chongqing Wanli New Energy"/>
    <s v="Information Technology"/>
    <s v="Internet"/>
    <s v="Internet, Property"/>
    <m/>
    <s v="China"/>
    <s v="Greater China"/>
    <s v="Yes"/>
    <m/>
    <m/>
    <m/>
    <m/>
  </r>
  <r>
    <x v="364"/>
    <n v="97820"/>
    <s v="South Beauty Investment"/>
    <s v="www.southbeauty.com"/>
    <d v="2014-04-25T00:00:00"/>
    <x v="5"/>
    <x v="2"/>
    <x v="235"/>
    <x v="248"/>
    <n v="216.09"/>
    <s v="CVC Capital Partners"/>
    <d v="2015-06-01T00:00:00"/>
    <s v="Restructuring"/>
    <m/>
    <x v="1"/>
    <m/>
    <m/>
    <s v="Consumer &amp; Retail"/>
    <s v="Restaurants"/>
    <s v="Restaurants"/>
    <m/>
    <s v="China"/>
    <s v="Greater China"/>
    <s v="No"/>
    <m/>
    <m/>
    <s v="Francis Leung"/>
    <s v="Francis Leung"/>
  </r>
  <r>
    <x v="365"/>
    <n v="50423"/>
    <s v="Sparkle Roll Group"/>
    <s v="www.hk970.com"/>
    <d v="2010-09-27T00:00:00"/>
    <x v="3"/>
    <x v="4"/>
    <x v="236"/>
    <x v="249"/>
    <n v="32.729999999999997"/>
    <s v="Morgan Stanley Private Equity Asia"/>
    <d v="2013-12-13T00:00:00"/>
    <s v="Private Placement"/>
    <m/>
    <x v="1"/>
    <m/>
    <m/>
    <s v="Industrials"/>
    <s v="Distribution"/>
    <s v="Distribution, Retail"/>
    <m/>
    <s v="Hong Kong"/>
    <s v="Greater China"/>
    <s v="No"/>
    <m/>
    <m/>
    <s v="Yu Gao"/>
    <m/>
  </r>
  <r>
    <x v="366"/>
    <n v="50423"/>
    <s v="Sparkle Roll Group"/>
    <s v="www.hk970.com"/>
    <d v="2009-12-23T00:00:00"/>
    <x v="6"/>
    <x v="4"/>
    <x v="237"/>
    <x v="250"/>
    <n v="23.07"/>
    <s v="Sequoia Capital"/>
    <d v="2015-07-07T00:00:00"/>
    <s v="Private Placement"/>
    <s v="224.00 HKD"/>
    <x v="347"/>
    <n v="26.14"/>
    <m/>
    <s v="Industrials"/>
    <s v="Distribution"/>
    <s v="Distribution, Retail"/>
    <m/>
    <s v="Hong Kong"/>
    <s v="Greater China"/>
    <s v="No"/>
    <m/>
    <m/>
    <m/>
    <m/>
  </r>
  <r>
    <x v="367"/>
    <n v="98630"/>
    <s v="SpeedCast"/>
    <s v="www.speedcast.com"/>
    <d v="2012-09-23T00:00:00"/>
    <x v="4"/>
    <x v="2"/>
    <x v="238"/>
    <x v="251"/>
    <n v="25.15"/>
    <s v="TA Associates"/>
    <d v="2014-08-12T00:00:00"/>
    <s v="IPO"/>
    <s v="150.00 AUD"/>
    <x v="348"/>
    <n v="103.82"/>
    <m/>
    <s v="Telecoms &amp; Media"/>
    <s v="Telecoms"/>
    <s v="Communications, Telecoms Services"/>
    <m/>
    <s v="Hong Kong"/>
    <s v="Greater China"/>
    <s v="Yes"/>
    <m/>
    <m/>
    <s v="Edward Sippel, Michael Berk"/>
    <m/>
  </r>
  <r>
    <x v="368"/>
    <n v="39450"/>
    <s v="Spreadtrum Communications"/>
    <s v="www.spreadtrum.com"/>
    <d v="2010-03-26T00:00:00"/>
    <x v="3"/>
    <x v="4"/>
    <x v="50"/>
    <x v="49"/>
    <n v="29.58"/>
    <s v="Silver Lake"/>
    <d v="2011-06-01T00:00:00"/>
    <s v="Private Placement"/>
    <m/>
    <x v="1"/>
    <m/>
    <m/>
    <s v="Information Technology"/>
    <s v="Semiconductors"/>
    <s v="Consumer Products, Electronic Components &amp; Semiconductor Wholesalers, Semiconductors, Telecoms Equipment, Wireless"/>
    <m/>
    <s v="China"/>
    <s v="Greater China"/>
    <s v="No"/>
    <m/>
    <m/>
    <s v="Eric Chen, Kenneth Hao"/>
    <m/>
  </r>
  <r>
    <x v="369"/>
    <n v="54625"/>
    <s v="Standard Water Company"/>
    <s v="www.standard-water.com"/>
    <d v="2010-12-09T00:00:00"/>
    <x v="3"/>
    <x v="2"/>
    <x v="52"/>
    <x v="51"/>
    <n v="75.41"/>
    <s v="Themes Investment Partners"/>
    <d v="2014-02-28T00:00:00"/>
    <s v="Trade Sale"/>
    <s v="218.00 USD"/>
    <x v="349"/>
    <n v="159.62"/>
    <s v="Beijing Enterprise Water Group"/>
    <s v="Energy &amp; Utilities"/>
    <s v="Utilities"/>
    <s v="Water and Sewer Utilities"/>
    <m/>
    <s v="China"/>
    <s v="Greater China"/>
    <s v="No"/>
    <m/>
    <m/>
    <m/>
    <m/>
  </r>
  <r>
    <x v="370"/>
    <n v="54625"/>
    <s v="Standard Water Company"/>
    <s v="www.standard-water.com"/>
    <d v="2007-08-03T00:00:00"/>
    <x v="0"/>
    <x v="1"/>
    <x v="1"/>
    <x v="1"/>
    <m/>
    <s v="Tembusu Partners"/>
    <d v="2010-12-09T00:00:00"/>
    <s v="Sale to GP"/>
    <s v="100.00 USD"/>
    <x v="252"/>
    <n v="75.41"/>
    <s v="Themes Investment Partners"/>
    <s v="Energy &amp; Utilities"/>
    <s v="Utilities"/>
    <s v="Water and Sewer Utilities"/>
    <m/>
    <s v="China"/>
    <s v="Greater China"/>
    <s v="No"/>
    <m/>
    <m/>
    <m/>
    <m/>
  </r>
  <r>
    <x v="371"/>
    <n v="166372"/>
    <s v="Stelcom"/>
    <m/>
    <d v="2007-07-01T00:00:00"/>
    <x v="0"/>
    <x v="1"/>
    <x v="1"/>
    <x v="1"/>
    <m/>
    <s v="Tiantu Capital"/>
    <d v="2010-06-01T00:00:00"/>
    <s v="Unspecified Exit"/>
    <m/>
    <x v="1"/>
    <m/>
    <m/>
    <s v="Information Technology"/>
    <s v="IT"/>
    <s v="IT"/>
    <m/>
    <s v="China"/>
    <s v="Greater China"/>
    <s v="No"/>
    <m/>
    <m/>
    <m/>
    <m/>
  </r>
  <r>
    <x v="372"/>
    <n v="125617"/>
    <s v="Sun Securities Co., Ltd."/>
    <m/>
    <d v="2007-11-19T00:00:00"/>
    <x v="0"/>
    <x v="4"/>
    <x v="45"/>
    <x v="252"/>
    <n v="112.65"/>
    <s v="Bohai Industrial Investment Fund Management"/>
    <d v="2008-07-22T00:00:00"/>
    <s v="Trade Sale"/>
    <m/>
    <x v="1"/>
    <m/>
    <s v="Founder Securities Co., Ltd"/>
    <s v="Business Services"/>
    <s v="Financial Services"/>
    <s v="Securities Brokers"/>
    <m/>
    <s v="China"/>
    <s v="Greater China"/>
    <s v="No"/>
    <m/>
    <m/>
    <m/>
    <m/>
  </r>
  <r>
    <x v="373"/>
    <n v="30222"/>
    <s v="SUNAC"/>
    <s v="www.sunac.com.cn"/>
    <d v="2009-09-23T00:00:00"/>
    <x v="6"/>
    <x v="2"/>
    <x v="1"/>
    <x v="1"/>
    <m/>
    <s v="Bain Capital"/>
    <d v="2010-10-07T00:00:00"/>
    <s v="IPO"/>
    <s v="2160.00 HKD"/>
    <x v="350"/>
    <n v="199.94"/>
    <m/>
    <s v="Real Estate"/>
    <s v="Property"/>
    <s v="Property"/>
    <m/>
    <s v="China"/>
    <s v="Greater China"/>
    <s v="Yes"/>
    <m/>
    <m/>
    <m/>
    <m/>
  </r>
  <r>
    <x v="373"/>
    <n v="30222"/>
    <s v="SUNAC"/>
    <s v="www.sunac.com.cn"/>
    <d v="2009-09-23T00:00:00"/>
    <x v="6"/>
    <x v="2"/>
    <x v="1"/>
    <x v="1"/>
    <m/>
    <s v="Bain Capital"/>
    <d v="2012-11-29T00:00:00"/>
    <s v="Private Placement"/>
    <s v="540.00 HKD"/>
    <x v="351"/>
    <n v="53.74"/>
    <m/>
    <s v="Real Estate"/>
    <s v="Property"/>
    <s v="Property"/>
    <m/>
    <s v="China"/>
    <s v="Greater China"/>
    <s v="Yes"/>
    <m/>
    <m/>
    <m/>
    <m/>
  </r>
  <r>
    <x v="374"/>
    <n v="31635"/>
    <s v="Suntech Power"/>
    <s v="www.suntech-power.com"/>
    <d v="2005-05-01T00:00:00"/>
    <x v="10"/>
    <x v="1"/>
    <x v="150"/>
    <x v="157"/>
    <n v="61.69"/>
    <s v="Actis, DragonTech Ventures Management, Goldman Sachs, Prax Capital"/>
    <d v="2007-06-01T00:00:00"/>
    <s v="Private Placement"/>
    <m/>
    <x v="1"/>
    <m/>
    <m/>
    <s v="Clean Technology"/>
    <s v="Renewable Energy"/>
    <s v="Solar Power"/>
    <m/>
    <s v="China"/>
    <s v="Greater China"/>
    <s v="No"/>
    <m/>
    <m/>
    <m/>
    <m/>
  </r>
  <r>
    <x v="375"/>
    <n v="137422"/>
    <s v="Suntront Technology Co., Ltd"/>
    <s v="www.suntront.net"/>
    <d v="2010-04-01T00:00:00"/>
    <x v="3"/>
    <x v="1"/>
    <x v="239"/>
    <x v="253"/>
    <n v="3.5"/>
    <s v="Haitong Kaiyuan Investment, Shanghai Zhengtong Venture Capital, Tellhow Shengda Investment Management"/>
    <d v="2011-08-31T00:00:00"/>
    <s v="IPO"/>
    <s v="416.10 CNY"/>
    <x v="352"/>
    <n v="47.49"/>
    <m/>
    <s v="Industrials"/>
    <s v="Manufacturing"/>
    <s v="Machine Tool Manufacture"/>
    <m/>
    <s v="China"/>
    <s v="Greater China"/>
    <s v="Yes"/>
    <m/>
    <m/>
    <m/>
    <m/>
  </r>
  <r>
    <x v="376"/>
    <n v="63859"/>
    <s v="Suzhou HiPro Polymers"/>
    <s v="www.hipropolymers.com.cn"/>
    <d v="2007-06-01T00:00:00"/>
    <x v="0"/>
    <x v="2"/>
    <x v="1"/>
    <x v="1"/>
    <m/>
    <s v="Bain Capital"/>
    <d v="2011-11-21T00:00:00"/>
    <s v="Trade Sale"/>
    <s v="365.00 USD"/>
    <x v="353"/>
    <n v="265.43"/>
    <s v="Arkema"/>
    <s v="Clean Technology"/>
    <s v="Clean Technology"/>
    <s v="Clean Technology, Oil &amp; Gas, Renewable Energy"/>
    <m/>
    <s v="China"/>
    <s v="Greater China"/>
    <s v="No"/>
    <m/>
    <m/>
    <m/>
    <m/>
  </r>
  <r>
    <x v="377"/>
    <n v="43218"/>
    <s v="Ta Chong Bank"/>
    <s v="www.tcbank.com.tw"/>
    <d v="2007-07-11T00:00:00"/>
    <x v="0"/>
    <x v="2"/>
    <x v="240"/>
    <x v="254"/>
    <n v="484.38"/>
    <s v="Carlyle Group"/>
    <d v="2015-08-14T00:00:00"/>
    <s v="Trade Sale"/>
    <s v="56550.00 TWD"/>
    <x v="354"/>
    <n v="1629.12"/>
    <s v="Yuanta Financial Holdings"/>
    <s v="Business Services"/>
    <s v="Financial Services"/>
    <s v="Banks, Consumer Finance, Securities Brokers"/>
    <m/>
    <s v="Taiwan"/>
    <s v="Greater China"/>
    <s v="No"/>
    <m/>
    <m/>
    <s v="Alex Ying, Gregory Zeluck, Sunil Kaul"/>
    <m/>
  </r>
  <r>
    <x v="378"/>
    <n v="140888"/>
    <s v="Tainan Cayman"/>
    <m/>
    <d v="2004-06-01T00:00:00"/>
    <x v="8"/>
    <x v="1"/>
    <x v="241"/>
    <x v="255"/>
    <n v="2.71"/>
    <s v="Excelsior Capital Asia"/>
    <d v="2011-10-25T00:00:00"/>
    <s v="IPO"/>
    <m/>
    <x v="1"/>
    <m/>
    <m/>
    <s v="Consumer &amp; Retail"/>
    <s v="Retail"/>
    <s v="Clothing Stores"/>
    <m/>
    <s v="Taiwan"/>
    <s v="Greater China"/>
    <s v="Yes"/>
    <m/>
    <m/>
    <s v="Gary Lawrence"/>
    <s v="Gary Lawrence"/>
  </r>
  <r>
    <x v="379"/>
    <n v="140889"/>
    <s v="Tainan Enterprise Co., Ltd"/>
    <s v="www.tai-nan.com"/>
    <d v="2004-06-01T00:00:00"/>
    <x v="8"/>
    <x v="4"/>
    <x v="242"/>
    <x v="256"/>
    <n v="6.49"/>
    <s v="Excelsior Capital Asia"/>
    <d v="2007-06-01T00:00:00"/>
    <s v="Private Placement"/>
    <m/>
    <x v="1"/>
    <m/>
    <m/>
    <s v="Industrials"/>
    <s v="Manufacturing"/>
    <s v="Clothes Manufacturing"/>
    <m/>
    <s v="Taiwan"/>
    <s v="Greater China"/>
    <s v="Yes"/>
    <m/>
    <m/>
    <m/>
    <m/>
  </r>
  <r>
    <x v="379"/>
    <n v="140889"/>
    <s v="Tainan Enterprise Co., Ltd"/>
    <s v="www.tai-nan.com"/>
    <d v="2004-06-01T00:00:00"/>
    <x v="8"/>
    <x v="4"/>
    <x v="242"/>
    <x v="256"/>
    <n v="6.49"/>
    <s v="Excelsior Capital Asia"/>
    <d v="2008-06-01T00:00:00"/>
    <s v="Private Placement"/>
    <m/>
    <x v="1"/>
    <m/>
    <m/>
    <s v="Industrials"/>
    <s v="Manufacturing"/>
    <s v="Clothes Manufacturing"/>
    <m/>
    <s v="Taiwan"/>
    <s v="Greater China"/>
    <s v="No"/>
    <m/>
    <m/>
    <m/>
    <m/>
  </r>
  <r>
    <x v="380"/>
    <n v="49758"/>
    <s v="Taishin Financial Holdings"/>
    <s v="www.taishinholdings.com.tw"/>
    <d v="2006-03-14T00:00:00"/>
    <x v="2"/>
    <x v="4"/>
    <x v="243"/>
    <x v="257"/>
    <n v="797.43"/>
    <s v="Nomura Securities, TPG"/>
    <d v="2011-12-27T00:00:00"/>
    <s v="Private Placement"/>
    <s v="4700.00 TWD"/>
    <x v="355"/>
    <n v="113.14"/>
    <s v="Cathay Life Insurance"/>
    <s v="Business Services"/>
    <s v="Financial Services"/>
    <s v="Financial Services"/>
    <m/>
    <s v="Taiwan"/>
    <s v="Greater China"/>
    <s v="Yes"/>
    <m/>
    <m/>
    <m/>
    <m/>
  </r>
  <r>
    <x v="380"/>
    <n v="49758"/>
    <s v="Taishin Financial Holdings"/>
    <s v="www.taishinholdings.com.tw"/>
    <d v="2006-03-14T00:00:00"/>
    <x v="2"/>
    <x v="4"/>
    <x v="243"/>
    <x v="257"/>
    <n v="797.43"/>
    <s v="Nomura Securities, TPG"/>
    <d v="2012-07-05T00:00:00"/>
    <s v="Private Placement"/>
    <s v="181.50 USD"/>
    <x v="356"/>
    <n v="148.07"/>
    <m/>
    <s v="Business Services"/>
    <s v="Financial Services"/>
    <s v="Financial Services"/>
    <m/>
    <s v="Taiwan"/>
    <s v="Greater China"/>
    <s v="No"/>
    <m/>
    <m/>
    <m/>
    <m/>
  </r>
  <r>
    <x v="381"/>
    <n v="26826"/>
    <s v="Taizinai Group"/>
    <m/>
    <d v="2007-01-05T00:00:00"/>
    <x v="0"/>
    <x v="1"/>
    <x v="117"/>
    <x v="116"/>
    <n v="55.32"/>
    <s v="Actis, Goldman Sachs, Morgan Stanley"/>
    <d v="2010-04-15T00:00:00"/>
    <s v="Restructuring"/>
    <m/>
    <x v="1"/>
    <m/>
    <m/>
    <s v="Food &amp; Agriculture"/>
    <s v="Beverages"/>
    <s v="Beverages, Consumer Products, Dairy Products, Supermarkets &amp; Grocery Stores"/>
    <m/>
    <s v="China"/>
    <s v="Greater China"/>
    <s v="No"/>
    <m/>
    <m/>
    <s v="Chin Bay Chong"/>
    <m/>
  </r>
  <r>
    <x v="381"/>
    <n v="26826"/>
    <s v="Taizinai Group"/>
    <m/>
    <d v="2007-01-05T00:00:00"/>
    <x v="0"/>
    <x v="1"/>
    <x v="117"/>
    <x v="116"/>
    <n v="55.32"/>
    <s v="Actis, Goldman Sachs, Morgan Stanley"/>
    <d v="2010-04-15T00:00:00"/>
    <s v="Write Off"/>
    <m/>
    <x v="1"/>
    <m/>
    <m/>
    <s v="Food &amp; Agriculture"/>
    <s v="Beverages"/>
    <s v="Beverages, Consumer Products, Dairy Products, Supermarkets &amp; Grocery Stores"/>
    <m/>
    <s v="China"/>
    <s v="Greater China"/>
    <s v="Yes"/>
    <m/>
    <m/>
    <s v="Chin Bay Chong"/>
    <m/>
  </r>
  <r>
    <x v="382"/>
    <n v="59274"/>
    <s v="Tangshan Ganglu Iron &amp; Steel"/>
    <s v="www.tsglgt.cn"/>
    <d v="2008-02-26T00:00:00"/>
    <x v="1"/>
    <x v="2"/>
    <x v="1"/>
    <x v="1"/>
    <m/>
    <s v="Tembusu Partners"/>
    <d v="2012-10-01T00:00:00"/>
    <s v="Unspecified Exit"/>
    <m/>
    <x v="1"/>
    <m/>
    <m/>
    <s v="Materials"/>
    <s v="Production"/>
    <s v="Production, Steel &amp; Metals"/>
    <m/>
    <s v="China"/>
    <s v="Greater China"/>
    <s v="No"/>
    <m/>
    <m/>
    <m/>
    <m/>
  </r>
  <r>
    <x v="383"/>
    <n v="143760"/>
    <s v="TBH Global Limited"/>
    <m/>
    <d v="2012-02-01T00:00:00"/>
    <x v="4"/>
    <x v="1"/>
    <x v="244"/>
    <x v="258"/>
    <n v="23.59"/>
    <s v="JKL Partners, KDB Capital"/>
    <d v="2014-06-01T00:00:00"/>
    <s v="Unspecified Exit"/>
    <m/>
    <x v="1"/>
    <m/>
    <m/>
    <s v="Consumer &amp; Retail"/>
    <s v="Retail"/>
    <s v="Retail"/>
    <m/>
    <s v="Hong Kong"/>
    <s v="Greater China"/>
    <s v="No"/>
    <m/>
    <m/>
    <m/>
    <m/>
  </r>
  <r>
    <x v="384"/>
    <n v="57223"/>
    <s v="Television Broadcasts Limited"/>
    <s v="www.tvb.com"/>
    <d v="2011-01-26T00:00:00"/>
    <x v="9"/>
    <x v="4"/>
    <x v="245"/>
    <x v="259"/>
    <n v="618.41999999999996"/>
    <s v="Providence Equity Partners"/>
    <d v="2015-04-23T00:00:00"/>
    <s v="Sale to GP"/>
    <m/>
    <x v="1"/>
    <m/>
    <s v="China Media Capital"/>
    <s v="Telecoms &amp; Media"/>
    <s v="Media"/>
    <s v="Television Broadcasting and Programming"/>
    <m/>
    <s v="Hong Kong"/>
    <s v="Greater China"/>
    <s v="Yes"/>
    <m/>
    <m/>
    <s v="Jonathan Nelson, Tao Sun"/>
    <s v="Jonathan Nelson"/>
  </r>
  <r>
    <x v="385"/>
    <n v="105172"/>
    <s v="The EIC Group"/>
    <s v="www.eiceducation.com"/>
    <d v="2011-08-01T00:00:00"/>
    <x v="9"/>
    <x v="2"/>
    <x v="139"/>
    <x v="145"/>
    <n v="35.200000000000003"/>
    <s v="Actis"/>
    <d v="2014-01-10T00:00:00"/>
    <s v="Sale to GP"/>
    <s v="200.00 USD"/>
    <x v="72"/>
    <n v="146.32"/>
    <s v="CVC Capital Partners"/>
    <s v="Consumer &amp; Retail"/>
    <s v="Education / Training"/>
    <s v="Consulting Services, Education and Training Services"/>
    <m/>
    <s v="Hong Kong"/>
    <s v="Greater China"/>
    <s v="No"/>
    <m/>
    <m/>
    <m/>
    <m/>
  </r>
  <r>
    <x v="386"/>
    <n v="105172"/>
    <s v="The EIC Group"/>
    <s v="www.eiceducation.com"/>
    <d v="2014-01-10T00:00:00"/>
    <x v="5"/>
    <x v="2"/>
    <x v="21"/>
    <x v="21"/>
    <n v="146.32"/>
    <s v="CVC Capital Partners"/>
    <d v="2016-05-05T00:00:00"/>
    <s v="Sale to GP"/>
    <s v="692.00 USD"/>
    <x v="357"/>
    <n v="604.46"/>
    <s v="NLD Investment"/>
    <s v="Consumer &amp; Retail"/>
    <s v="Education / Training"/>
    <s v="Consulting Services, Education and Training Services"/>
    <m/>
    <s v="Hong Kong"/>
    <s v="Greater China"/>
    <s v="No"/>
    <m/>
    <m/>
    <s v="Francis Leung"/>
    <m/>
  </r>
  <r>
    <x v="387"/>
    <n v="141203"/>
    <s v="The Executive Centre Limited"/>
    <s v="www.executivecentre.com"/>
    <d v="2009-12-23T00:00:00"/>
    <x v="6"/>
    <x v="2"/>
    <x v="1"/>
    <x v="1"/>
    <m/>
    <s v="HPEF Capital Partners"/>
    <d v="2014-05-21T00:00:00"/>
    <s v="Sale to GP"/>
    <s v="220.00 USD"/>
    <x v="358"/>
    <n v="159.91999999999999"/>
    <s v="CVC Capital Partners"/>
    <s v="Business Services"/>
    <s v="Business Services"/>
    <s v="Business Services"/>
    <m/>
    <s v="Hong Kong"/>
    <s v="Greater China"/>
    <s v="Yes"/>
    <m/>
    <m/>
    <m/>
    <m/>
  </r>
  <r>
    <x v="388"/>
    <n v="157735"/>
    <s v="The Great Wall Group Co., Ltd"/>
    <s v="www.thegreatwall-china.com"/>
    <d v="2008-09-20T00:00:00"/>
    <x v="1"/>
    <x v="1"/>
    <x v="48"/>
    <x v="260"/>
    <n v="2.0699999999999998"/>
    <s v="Green Pine Capital Partners"/>
    <d v="2010-06-25T00:00:00"/>
    <s v="IPO"/>
    <s v="512.50 CNY"/>
    <x v="359"/>
    <n v="60.07"/>
    <m/>
    <s v="Consumer &amp; Retail"/>
    <s v="Consumer Products"/>
    <s v="Consumer Products, Materials"/>
    <m/>
    <s v="China"/>
    <s v="Greater China"/>
    <s v="Yes"/>
    <m/>
    <m/>
    <m/>
    <m/>
  </r>
  <r>
    <x v="388"/>
    <n v="157735"/>
    <s v="The Great Wall Group Co., Ltd"/>
    <s v="www.thegreatwall-china.com"/>
    <d v="2008-09-20T00:00:00"/>
    <x v="1"/>
    <x v="1"/>
    <x v="48"/>
    <x v="260"/>
    <n v="2.0699999999999998"/>
    <s v="Green Pine Capital Partners"/>
    <d v="2011-07-21T00:00:00"/>
    <s v="Private Placement"/>
    <m/>
    <x v="1"/>
    <m/>
    <m/>
    <s v="Consumer &amp; Retail"/>
    <s v="Consumer Products"/>
    <s v="Consumer Products, Materials"/>
    <m/>
    <s v="China"/>
    <s v="Greater China"/>
    <s v="Yes"/>
    <m/>
    <m/>
    <m/>
    <m/>
  </r>
  <r>
    <x v="389"/>
    <n v="84206"/>
    <s v="Tianhe Chemicals Group"/>
    <s v="www.tianhechem.com"/>
    <d v="2012-03-21T00:00:00"/>
    <x v="4"/>
    <x v="1"/>
    <x v="235"/>
    <x v="248"/>
    <n v="228.69"/>
    <s v="Morgan Stanley Private Equity Asia"/>
    <d v="2014-06-12T00:00:00"/>
    <s v="IPO"/>
    <s v="5070.00 HKD"/>
    <x v="360"/>
    <n v="483.19"/>
    <m/>
    <s v="Materials"/>
    <s v="Chemicals"/>
    <s v="Chemicals"/>
    <m/>
    <s v="China"/>
    <s v="Greater China"/>
    <s v="Yes"/>
    <m/>
    <m/>
    <s v="Homer Sun"/>
    <m/>
  </r>
  <r>
    <x v="390"/>
    <n v="149215"/>
    <s v="Tianhe Defense"/>
    <s v="www.thtw.com.cn"/>
    <d v="2010-01-11T00:00:00"/>
    <x v="3"/>
    <x v="1"/>
    <x v="246"/>
    <x v="261"/>
    <n v="1.87"/>
    <s v="Goldstone Investment"/>
    <d v="2014-09-10T00:00:00"/>
    <s v="IPO"/>
    <s v="721.50 CNY"/>
    <x v="361"/>
    <n v="90.83"/>
    <m/>
    <s v="Information Technology"/>
    <s v="Electronics"/>
    <s v="Aerospace, Armaments, Defence, Electronics, Industrial"/>
    <m/>
    <s v="China"/>
    <s v="Greater China"/>
    <s v="Yes"/>
    <m/>
    <m/>
    <m/>
    <m/>
  </r>
  <r>
    <x v="391"/>
    <n v="167338"/>
    <s v="Tianmu Hotspring Resort Group"/>
    <s v="www.tianmu.net"/>
    <d v="2011-08-25T00:00:00"/>
    <x v="9"/>
    <x v="1"/>
    <x v="247"/>
    <x v="262"/>
    <n v="1.63"/>
    <s v="Eastern Link Capital"/>
    <d v="2014-09-29T00:00:00"/>
    <s v="Unspecified Exit"/>
    <s v="3.68 CNY"/>
    <x v="362"/>
    <n v="0.47"/>
    <m/>
    <s v="Consumer &amp; Retail"/>
    <s v="Leisure"/>
    <s v="Hotels"/>
    <m/>
    <s v="China"/>
    <s v="Greater China"/>
    <s v="Yes"/>
    <m/>
    <m/>
    <m/>
    <m/>
  </r>
  <r>
    <x v="392"/>
    <n v="126779"/>
    <s v="Tianneng Battery Group Co., Ltd"/>
    <s v="www.cn-tn.com"/>
    <d v="2005-05-19T00:00:00"/>
    <x v="10"/>
    <x v="1"/>
    <x v="3"/>
    <x v="3"/>
    <n v="9.92"/>
    <s v="New World China Enterprises Project, Prax Capital"/>
    <d v="2007-06-11T00:00:00"/>
    <s v="IPO"/>
    <s v="576.00 HKD"/>
    <x v="45"/>
    <n v="54.49"/>
    <m/>
    <s v="Clean Technology"/>
    <s v="Clean Technology"/>
    <s v="Batteries"/>
    <m/>
    <s v="China"/>
    <s v="Greater China"/>
    <s v="Yes"/>
    <m/>
    <m/>
    <s v="Jeff Jie-Ping Yao"/>
    <s v="Jeff Jie-Ping Yao"/>
  </r>
  <r>
    <x v="393"/>
    <n v="28699"/>
    <s v="Tianrui Group Cement Co., Ltd."/>
    <s v="www.trcement.com"/>
    <d v="2007-09-17T00:00:00"/>
    <x v="0"/>
    <x v="1"/>
    <x v="248"/>
    <x v="263"/>
    <n v="316.48"/>
    <s v="KKR"/>
    <d v="2011-12-19T00:00:00"/>
    <s v="IPO"/>
    <s v="996.17 HKD"/>
    <x v="363"/>
    <n v="95.65"/>
    <m/>
    <s v="Materials"/>
    <s v="Materials"/>
    <s v="Cement"/>
    <m/>
    <s v="China"/>
    <s v="Greater China"/>
    <s v="Yes"/>
    <m/>
    <m/>
    <s v="Charlie Gao, David Liu, Julian Wolhardt"/>
    <m/>
  </r>
  <r>
    <x v="394"/>
    <n v="118186"/>
    <s v="Tigers Ltd."/>
    <s v="www.go2tigers.com"/>
    <d v="2011-11-30T00:00:00"/>
    <x v="9"/>
    <x v="5"/>
    <x v="1"/>
    <x v="1"/>
    <m/>
    <s v="Kamino Logistics Group Limited, Solis Capital Partners, WLG, Inc."/>
    <d v="2013-07-24T00:00:00"/>
    <s v="Trade Sale"/>
    <m/>
    <x v="1"/>
    <m/>
    <s v="GeoPost"/>
    <s v="Industrials"/>
    <s v="Transportation"/>
    <s v="Logistics, Transportation"/>
    <m/>
    <s v="Hong Kong"/>
    <s v="Greater China"/>
    <s v="No"/>
    <n v="3.4"/>
    <n v="25"/>
    <s v="Daniel Lubeck"/>
    <m/>
  </r>
  <r>
    <x v="395"/>
    <n v="153278"/>
    <s v="Titan Wind Energy (Suzhou) Co., Ltd"/>
    <s v="www.titanwind.com.cn"/>
    <d v="2009-12-29T00:00:00"/>
    <x v="6"/>
    <x v="1"/>
    <x v="86"/>
    <x v="178"/>
    <n v="2.44"/>
    <s v="Goldstone Investment, Suzhou Dingrong Capital Investment Management"/>
    <d v="2010-12-31T00:00:00"/>
    <s v="IPO"/>
    <m/>
    <x v="1"/>
    <m/>
    <m/>
    <s v="Clean Technology"/>
    <s v="Renewable Energy"/>
    <s v="Advanced Components, Wind Power"/>
    <m/>
    <s v="China"/>
    <s v="Greater China"/>
    <s v="Yes"/>
    <m/>
    <m/>
    <m/>
    <m/>
  </r>
  <r>
    <x v="396"/>
    <n v="176161"/>
    <s v="Tong Oil Tools"/>
    <s v="www.tongyuanoil.com"/>
    <d v="2009-09-28T00:00:00"/>
    <x v="6"/>
    <x v="1"/>
    <x v="104"/>
    <x v="264"/>
    <n v="8.1300000000000008"/>
    <s v="New Alliance Capital"/>
    <d v="2011-01-04T00:00:00"/>
    <s v="IPO"/>
    <s v="868.70 CNY"/>
    <x v="364"/>
    <n v="100.88"/>
    <m/>
    <s v="Clean Technology"/>
    <s v="Clean Technology"/>
    <s v="Business Services, Clean Technology"/>
    <m/>
    <s v="China"/>
    <s v="Greater China"/>
    <s v="Yes"/>
    <m/>
    <m/>
    <m/>
    <m/>
  </r>
  <r>
    <x v="397"/>
    <n v="59335"/>
    <s v="Tongji Environment"/>
    <m/>
    <d v="2007-10-01T00:00:00"/>
    <x v="0"/>
    <x v="2"/>
    <x v="1"/>
    <x v="1"/>
    <m/>
    <s v="Tembusu Partners"/>
    <d v="2010-06-01T00:00:00"/>
    <s v="Trade Sale"/>
    <m/>
    <x v="1"/>
    <m/>
    <m/>
    <s v="Energy &amp; Utilities"/>
    <s v="Utilities"/>
    <s v="Waste Management, Water and Sewer Utilities"/>
    <m/>
    <s v="China"/>
    <s v="Greater China"/>
    <s v="No"/>
    <m/>
    <n v="8.5"/>
    <m/>
    <m/>
  </r>
  <r>
    <x v="398"/>
    <n v="141973"/>
    <s v="Tongkun Group"/>
    <s v="www.zjtkgf.com"/>
    <d v="2010-03-15T00:00:00"/>
    <x v="3"/>
    <x v="1"/>
    <x v="249"/>
    <x v="265"/>
    <n v="22.17"/>
    <s v="Morgan Stanley Private Equity Asia"/>
    <d v="2011-05-18T00:00:00"/>
    <s v="IPO"/>
    <m/>
    <x v="1"/>
    <m/>
    <m/>
    <s v="Industrials"/>
    <s v="Manufacturing"/>
    <s v="Clothes Manufacturing, Textiles"/>
    <m/>
    <s v="China"/>
    <s v="Greater China"/>
    <s v="Yes"/>
    <m/>
    <m/>
    <m/>
    <m/>
  </r>
  <r>
    <x v="398"/>
    <n v="141973"/>
    <s v="Tongkun Group"/>
    <s v="www.zjtkgf.com"/>
    <d v="2010-03-15T00:00:00"/>
    <x v="3"/>
    <x v="1"/>
    <x v="249"/>
    <x v="265"/>
    <n v="22.17"/>
    <s v="Morgan Stanley Private Equity Asia"/>
    <d v="2014-12-24T00:00:00"/>
    <s v="Private Placement"/>
    <s v="141.75 CNY"/>
    <x v="365"/>
    <n v="18.57"/>
    <m/>
    <s v="Industrials"/>
    <s v="Manufacturing"/>
    <s v="Clothes Manufacturing, Textiles"/>
    <m/>
    <s v="China"/>
    <s v="Greater China"/>
    <s v="Yes"/>
    <m/>
    <m/>
    <m/>
    <m/>
  </r>
  <r>
    <x v="398"/>
    <n v="141973"/>
    <s v="Tongkun Group"/>
    <s v="www.zjtkgf.com"/>
    <d v="2010-03-15T00:00:00"/>
    <x v="3"/>
    <x v="1"/>
    <x v="249"/>
    <x v="265"/>
    <n v="22.17"/>
    <s v="Morgan Stanley Private Equity Asia"/>
    <d v="2015-01-16T00:00:00"/>
    <s v="Private Placement"/>
    <s v="296.50 CNY"/>
    <x v="366"/>
    <n v="41.09"/>
    <m/>
    <s v="Industrials"/>
    <s v="Manufacturing"/>
    <s v="Clothes Manufacturing, Textiles"/>
    <m/>
    <s v="China"/>
    <s v="Greater China"/>
    <s v="Yes"/>
    <m/>
    <m/>
    <m/>
    <m/>
  </r>
  <r>
    <x v="399"/>
    <n v="147486"/>
    <s v="Trendzone"/>
    <s v="www.trendzone.com.cn"/>
    <d v="2010-08-30T00:00:00"/>
    <x v="3"/>
    <x v="1"/>
    <x v="250"/>
    <x v="266"/>
    <n v="7.33"/>
    <s v="Principle Capital"/>
    <d v="2015-03-20T00:00:00"/>
    <s v="IPO"/>
    <s v="394.00 CNY"/>
    <x v="367"/>
    <n v="59.83"/>
    <m/>
    <s v="Industrials"/>
    <s v="Construction"/>
    <s v="Construction, Furniture Manufacturing"/>
    <m/>
    <s v="China"/>
    <s v="Greater China"/>
    <s v="Yes"/>
    <m/>
    <m/>
    <m/>
    <m/>
  </r>
  <r>
    <x v="400"/>
    <n v="48019"/>
    <s v="Tri-Wall KK"/>
    <s v="www.tri-wall.com"/>
    <d v="2010-08-12T00:00:00"/>
    <x v="3"/>
    <x v="2"/>
    <x v="251"/>
    <x v="267"/>
    <n v="50.46"/>
    <s v="CITIC Capital"/>
    <d v="2016-05-13T00:00:00"/>
    <s v="Trade Sale"/>
    <s v="221.70 USD"/>
    <x v="368"/>
    <n v="194.39"/>
    <s v="Rengo Co."/>
    <s v="Industrials"/>
    <s v="Manufacturing"/>
    <s v="Packaging, Paper Products Manufacturing, Shipping"/>
    <m/>
    <s v="Hong Kong"/>
    <s v="Greater China"/>
    <s v="No"/>
    <m/>
    <m/>
    <m/>
    <m/>
  </r>
  <r>
    <x v="401"/>
    <n v="48019"/>
    <s v="Tri-Wall KK"/>
    <s v="www.tri-wall.com"/>
    <d v="2008-11-01T00:00:00"/>
    <x v="1"/>
    <x v="2"/>
    <x v="1"/>
    <x v="1"/>
    <m/>
    <s v="Ant Capital Partners"/>
    <d v="2010-08-12T00:00:00"/>
    <s v="Sale to GP"/>
    <s v="65.50 USD"/>
    <x v="369"/>
    <n v="50.46"/>
    <s v="CITIC Capital"/>
    <s v="Industrials"/>
    <s v="Manufacturing"/>
    <s v="Packaging, Paper Products Manufacturing, Shipping"/>
    <m/>
    <s v="Hong Kong"/>
    <s v="Greater China"/>
    <s v="No"/>
    <m/>
    <m/>
    <m/>
    <m/>
  </r>
  <r>
    <x v="402"/>
    <n v="40112"/>
    <s v="Trimco"/>
    <m/>
    <d v="2005-05-01T00:00:00"/>
    <x v="10"/>
    <x v="2"/>
    <x v="252"/>
    <x v="268"/>
    <n v="8.56"/>
    <s v="Navis Capital Partners"/>
    <d v="2012-05-02T00:00:00"/>
    <s v="Sale to GP"/>
    <s v="111.00 USD"/>
    <x v="370"/>
    <n v="85.96"/>
    <s v="Partners Group"/>
    <s v="Industrials"/>
    <s v="Manufacturing"/>
    <s v="Manufacturing"/>
    <m/>
    <s v="Hong Kong"/>
    <s v="Greater China"/>
    <s v="No"/>
    <n v="10"/>
    <n v="43"/>
    <m/>
    <m/>
  </r>
  <r>
    <x v="403"/>
    <n v="161856"/>
    <s v="Tsingda Eedu Group"/>
    <s v="www.eeduol.com"/>
    <d v="2015-02-13T00:00:00"/>
    <x v="14"/>
    <x v="1"/>
    <x v="253"/>
    <x v="269"/>
    <n v="43.04"/>
    <s v="RRJ Capital"/>
    <d v="2016-01-10T00:00:00"/>
    <s v="Trade Sale"/>
    <s v="140.00 USD"/>
    <x v="261"/>
    <n v="129.22999999999999"/>
    <m/>
    <s v="Information Technology"/>
    <s v="Internet"/>
    <s v="Education &amp; Training Website, Education and Training Services"/>
    <m/>
    <s v="China"/>
    <s v="Greater China"/>
    <s v="No"/>
    <n v="3"/>
    <m/>
    <m/>
    <m/>
  </r>
  <r>
    <x v="404"/>
    <n v="161856"/>
    <s v="Tsingda Eedu Group"/>
    <s v="www.eeduol.com"/>
    <d v="2014-08-01T00:00:00"/>
    <x v="5"/>
    <x v="1"/>
    <x v="36"/>
    <x v="36"/>
    <n v="14.93"/>
    <s v="Mezzanine Capital Unit"/>
    <d v="2016-01-10T00:00:00"/>
    <s v="Trade Sale"/>
    <m/>
    <x v="1"/>
    <m/>
    <m/>
    <s v="Information Technology"/>
    <s v="Internet"/>
    <s v="Education &amp; Training Website, Education and Training Services"/>
    <m/>
    <s v="China"/>
    <s v="Greater China"/>
    <s v="No"/>
    <n v="3"/>
    <m/>
    <m/>
    <m/>
  </r>
  <r>
    <x v="405"/>
    <n v="161856"/>
    <s v="Tsingda Eedu Group"/>
    <s v="www.eeduol.com"/>
    <d v="2012-06-01T00:00:00"/>
    <x v="4"/>
    <x v="1"/>
    <x v="254"/>
    <x v="270"/>
    <n v="3.97"/>
    <s v="Capvent"/>
    <d v="2016-04-22T00:00:00"/>
    <s v="Sale to GP"/>
    <m/>
    <x v="1"/>
    <m/>
    <m/>
    <s v="Information Technology"/>
    <s v="Internet"/>
    <s v="Education &amp; Training Website, Education and Training Services"/>
    <m/>
    <s v="China"/>
    <s v="Greater China"/>
    <s v="No"/>
    <n v="2.9"/>
    <n v="32"/>
    <m/>
    <m/>
  </r>
  <r>
    <x v="406"/>
    <n v="38824"/>
    <s v="Tulip Media"/>
    <s v="www.tulipmegamedia.com"/>
    <d v="2006-05-19T00:00:00"/>
    <x v="2"/>
    <x v="1"/>
    <x v="1"/>
    <x v="1"/>
    <m/>
    <s v="Warburg Pincus"/>
    <d v="2014-06-01T00:00:00"/>
    <s v="Trade Sale"/>
    <m/>
    <x v="1"/>
    <m/>
    <s v="Shanghai New Culture Media Group"/>
    <s v="Telecoms &amp; Media"/>
    <s v="Media"/>
    <s v="Media"/>
    <m/>
    <s v="China"/>
    <s v="Greater China"/>
    <s v="No"/>
    <m/>
    <m/>
    <m/>
    <m/>
  </r>
  <r>
    <x v="407"/>
    <n v="199512"/>
    <s v="UnionTech"/>
    <s v="www.union-tek.com"/>
    <d v="2015-08-19T00:00:00"/>
    <x v="14"/>
    <x v="1"/>
    <x v="255"/>
    <x v="271"/>
    <n v="2.76"/>
    <s v="New Alliance Capital"/>
    <d v="2016-04-22T00:00:00"/>
    <s v="IPO"/>
    <m/>
    <x v="1"/>
    <m/>
    <m/>
    <s v="Information Technology"/>
    <s v="Technology"/>
    <s v="Manufacturing, Technology"/>
    <m/>
    <s v="China"/>
    <s v="Greater China"/>
    <s v="Yes"/>
    <m/>
    <m/>
    <m/>
    <m/>
  </r>
  <r>
    <x v="408"/>
    <n v="26431"/>
    <s v="United Texon"/>
    <s v="www.texon.com"/>
    <d v="2010-06-01T00:00:00"/>
    <x v="3"/>
    <x v="1"/>
    <x v="1"/>
    <x v="1"/>
    <m/>
    <s v="Barclays Ventures"/>
    <d v="2016-04-05T00:00:00"/>
    <s v="Sale to GP"/>
    <m/>
    <x v="1"/>
    <m/>
    <s v="Navis Capital Partners"/>
    <s v="Industrials"/>
    <s v="Manufacturing"/>
    <s v="Manufacturing, Materials"/>
    <m/>
    <s v="Hong Kong"/>
    <s v="Greater China"/>
    <s v="No"/>
    <m/>
    <m/>
    <m/>
    <m/>
  </r>
  <r>
    <x v="409"/>
    <n v="32784"/>
    <s v="UniTrust Finance &amp; Leasing Corporation"/>
    <s v="www.utfinancing.com"/>
    <d v="2008-02-01T00:00:00"/>
    <x v="1"/>
    <x v="2"/>
    <x v="146"/>
    <x v="152"/>
    <n v="188.32"/>
    <s v="TPG"/>
    <d v="2013-09-26T00:00:00"/>
    <s v="Trade Sale"/>
    <s v="715.00 USD"/>
    <x v="371"/>
    <n v="537.39"/>
    <s v="Haitong Securities Co."/>
    <s v="Business Services"/>
    <s v="Financial Services"/>
    <s v="Finance and Insurance Sector"/>
    <m/>
    <s v="China"/>
    <s v="Greater China"/>
    <s v="No"/>
    <m/>
    <m/>
    <s v="Steven Schneider"/>
    <m/>
  </r>
  <r>
    <x v="410"/>
    <n v="157440"/>
    <s v="V Grass Fashion Co., Ltd"/>
    <s v="www.v-grass.com"/>
    <d v="2011-11-28T00:00:00"/>
    <x v="9"/>
    <x v="1"/>
    <x v="85"/>
    <x v="272"/>
    <n v="11.45"/>
    <s v="GP Capital"/>
    <d v="2014-12-03T00:00:00"/>
    <s v="IPO"/>
    <s v="740.00 CNY"/>
    <x v="372"/>
    <n v="96.97"/>
    <m/>
    <s v="Industrials"/>
    <s v="Manufacturing"/>
    <s v="Clothes Manufacturing, Textiles"/>
    <m/>
    <s v="China"/>
    <s v="Greater China"/>
    <s v="Yes"/>
    <m/>
    <m/>
    <m/>
    <m/>
  </r>
  <r>
    <x v="411"/>
    <n v="180188"/>
    <s v="V-Care Holdings Limited"/>
    <s v="www.v-care.net.cn"/>
    <d v="2010-12-16T00:00:00"/>
    <x v="3"/>
    <x v="1"/>
    <x v="256"/>
    <x v="273"/>
    <n v="29.09"/>
    <s v="Cathay Capital Group, Vinda Group"/>
    <d v="2014-07-10T00:00:00"/>
    <s v="Trade Sale"/>
    <m/>
    <x v="1"/>
    <m/>
    <s v="Vinda Group"/>
    <s v="Industrials"/>
    <s v="Manufacturing"/>
    <s v="Personal Care Products Manufacturing"/>
    <m/>
    <s v="China"/>
    <s v="Greater China"/>
    <s v="Yes"/>
    <m/>
    <m/>
    <m/>
    <m/>
  </r>
  <r>
    <x v="412"/>
    <n v="167398"/>
    <s v="Vanzo Communication Technology"/>
    <s v="en.vanzotec.com"/>
    <d v="2012-08-01T00:00:00"/>
    <x v="4"/>
    <x v="1"/>
    <x v="1"/>
    <x v="1"/>
    <m/>
    <s v="Spring Capital Asia"/>
    <d v="2015-04-30T00:00:00"/>
    <s v="Trade Sale"/>
    <s v="860.00 CNY"/>
    <x v="373"/>
    <n v="126.07"/>
    <s v="Hubei Kaile"/>
    <s v="Telecoms &amp; Media"/>
    <s v="Telecoms"/>
    <s v="Mobile Applications, Telecoms Equipment, Telecoms Services"/>
    <m/>
    <s v="China"/>
    <s v="Greater China"/>
    <s v="No"/>
    <m/>
    <m/>
    <m/>
    <m/>
  </r>
  <r>
    <x v="413"/>
    <n v="96669"/>
    <s v="Vesta"/>
    <s v="www.vesta-china.cn"/>
    <d v="2011-05-01T00:00:00"/>
    <x v="9"/>
    <x v="1"/>
    <x v="257"/>
    <x v="274"/>
    <n v="33.47"/>
    <s v="Actis"/>
    <d v="2013-07-03T00:00:00"/>
    <s v="Trade Sale"/>
    <m/>
    <x v="1"/>
    <m/>
    <s v="Illinois Tool Works Inc."/>
    <s v="Industrials"/>
    <s v="Manufacturing"/>
    <s v="Manufacturing"/>
    <m/>
    <s v="China"/>
    <s v="Greater China"/>
    <s v="No"/>
    <m/>
    <n v="40"/>
    <m/>
    <m/>
  </r>
  <r>
    <x v="414"/>
    <n v="152694"/>
    <s v="Vinda Group"/>
    <s v="www.vindapaper.com"/>
    <d v="2005-05-20T00:00:00"/>
    <x v="10"/>
    <x v="1"/>
    <x v="258"/>
    <x v="90"/>
    <n v="10.64"/>
    <s v="Cathay Capital Group"/>
    <d v="2007-07-10T00:00:00"/>
    <s v="IPO"/>
    <s v="870.00 HKD"/>
    <x v="374"/>
    <n v="82.3"/>
    <m/>
    <s v="Industrials"/>
    <s v="Manufacturing"/>
    <s v="Paper Products Manufacturing"/>
    <m/>
    <s v="China"/>
    <s v="Greater China"/>
    <s v="Yes"/>
    <m/>
    <m/>
    <m/>
    <m/>
  </r>
  <r>
    <x v="415"/>
    <n v="31852"/>
    <s v="Vistra Group"/>
    <s v="www.vistra.com"/>
    <d v="2009-08-28T00:00:00"/>
    <x v="6"/>
    <x v="2"/>
    <x v="1"/>
    <x v="1"/>
    <m/>
    <s v="IK Investment Partners, Reggeborgh Groep"/>
    <d v="2015-05-22T00:00:00"/>
    <s v="Sale to GP"/>
    <s v="1100.00 USD"/>
    <x v="226"/>
    <n v="989.01"/>
    <s v="Baring Private Equity Asia"/>
    <s v="Business Services"/>
    <s v="Business Services"/>
    <s v="Accounting Services, Consulting Services, Consumer Finance, Credit Collections and Services, Finance and Insurance Sector, Legal Services, Outsourcing"/>
    <m/>
    <s v="Hong Kong"/>
    <s v="Greater China"/>
    <s v="No"/>
    <n v="2.75"/>
    <m/>
    <s v="Kristiaan Nieuwenburg"/>
    <m/>
  </r>
  <r>
    <x v="416"/>
    <n v="161882"/>
    <s v="Well Lead Medical Co., Ltd"/>
    <s v="www.welllead.com.cn"/>
    <d v="2011-01-08T00:00:00"/>
    <x v="9"/>
    <x v="1"/>
    <x v="259"/>
    <x v="275"/>
    <n v="8.7799999999999994"/>
    <s v="JD Capital, Zhejiang Ticapital Management"/>
    <d v="2015-03-02T00:00:00"/>
    <s v="IPO"/>
    <s v="385.00 CNY"/>
    <x v="375"/>
    <n v="58.67"/>
    <m/>
    <s v="Healthcare"/>
    <s v="Medical Instruments"/>
    <s v="Medical Equipment Distributors"/>
    <m/>
    <s v="China"/>
    <s v="Greater China"/>
    <s v="Yes"/>
    <m/>
    <m/>
    <m/>
    <m/>
  </r>
  <r>
    <x v="417"/>
    <n v="155608"/>
    <s v="Western Region Gold"/>
    <s v="www.w-r-g.cn"/>
    <d v="2011-05-25T00:00:00"/>
    <x v="9"/>
    <x v="1"/>
    <x v="260"/>
    <x v="276"/>
    <n v="15.01"/>
    <s v="CITIC Private Equity Funds Management"/>
    <d v="2015-01-22T00:00:00"/>
    <s v="IPO"/>
    <s v="450.00 CNY"/>
    <x v="376"/>
    <n v="62.36"/>
    <m/>
    <s v="Materials"/>
    <s v="Mining"/>
    <s v="Gold and Silver Ores"/>
    <m/>
    <s v="China"/>
    <s v="Greater China"/>
    <s v="Yes"/>
    <m/>
    <m/>
    <m/>
    <m/>
  </r>
  <r>
    <x v="418"/>
    <n v="43934"/>
    <s v="WH Group Ltd."/>
    <s v="www.shuanghui.net"/>
    <d v="2006-05-22T00:00:00"/>
    <x v="2"/>
    <x v="4"/>
    <x v="113"/>
    <x v="112"/>
    <n v="195.63"/>
    <s v="CDH Investments, Goldman Sachs Merchant Banking Division"/>
    <d v="2007-06-01T00:00:00"/>
    <s v="Sale to GP"/>
    <m/>
    <x v="1"/>
    <m/>
    <s v="New Horizon Capital, Temasek Holdings"/>
    <s v="Food &amp; Agriculture"/>
    <s v="Food"/>
    <s v="Meat Products"/>
    <m/>
    <s v="China"/>
    <s v="Greater China"/>
    <s v="Yes"/>
    <m/>
    <m/>
    <m/>
    <m/>
  </r>
  <r>
    <x v="418"/>
    <n v="43934"/>
    <s v="WH Group Ltd."/>
    <s v="www.shuanghui.net"/>
    <d v="2006-05-22T00:00:00"/>
    <x v="2"/>
    <x v="4"/>
    <x v="113"/>
    <x v="112"/>
    <n v="195.63"/>
    <s v="CDH Investments, Goldman Sachs Merchant Banking Division"/>
    <d v="2009-11-04T00:00:00"/>
    <s v="Sale to GP"/>
    <s v="150.00 USD"/>
    <x v="15"/>
    <n v="100.77"/>
    <s v="CDH Investments"/>
    <s v="Food &amp; Agriculture"/>
    <s v="Food"/>
    <s v="Meat Products"/>
    <m/>
    <s v="China"/>
    <s v="Greater China"/>
    <s v="Yes"/>
    <n v="5"/>
    <m/>
    <m/>
    <m/>
  </r>
  <r>
    <x v="418"/>
    <n v="43934"/>
    <s v="WH Group Ltd."/>
    <s v="www.shuanghui.net"/>
    <d v="2006-05-22T00:00:00"/>
    <x v="2"/>
    <x v="4"/>
    <x v="113"/>
    <x v="112"/>
    <n v="195.63"/>
    <s v="CDH Investments, Goldman Sachs Merchant Banking Division"/>
    <d v="2014-07-29T00:00:00"/>
    <s v="IPO"/>
    <s v="2005.00 USD"/>
    <x v="377"/>
    <n v="1497.13"/>
    <m/>
    <s v="Food &amp; Agriculture"/>
    <s v="Food"/>
    <s v="Meat Products"/>
    <m/>
    <s v="China"/>
    <s v="Greater China"/>
    <s v="Yes"/>
    <m/>
    <m/>
    <m/>
    <m/>
  </r>
  <r>
    <x v="418"/>
    <n v="43934"/>
    <s v="WH Group Ltd."/>
    <s v="www.shuanghui.net"/>
    <d v="2006-05-22T00:00:00"/>
    <x v="2"/>
    <x v="4"/>
    <x v="113"/>
    <x v="112"/>
    <n v="195.63"/>
    <s v="CDH Investments, Goldman Sachs Merchant Banking Division"/>
    <d v="2014-10-14T00:00:00"/>
    <s v="Private Placement"/>
    <m/>
    <x v="1"/>
    <m/>
    <m/>
    <s v="Food &amp; Agriculture"/>
    <s v="Food"/>
    <s v="Meat Products"/>
    <m/>
    <s v="China"/>
    <s v="Greater China"/>
    <s v="Yes"/>
    <m/>
    <m/>
    <m/>
    <m/>
  </r>
  <r>
    <x v="418"/>
    <n v="43934"/>
    <s v="WH Group Ltd."/>
    <s v="www.shuanghui.net"/>
    <d v="2006-05-22T00:00:00"/>
    <x v="2"/>
    <x v="4"/>
    <x v="113"/>
    <x v="112"/>
    <n v="195.63"/>
    <s v="CDH Investments, Goldman Sachs Merchant Banking Division"/>
    <d v="2016-08-25T00:00:00"/>
    <s v="Private Placement"/>
    <s v="1200.00 USD"/>
    <x v="378"/>
    <n v="1064.1600000000001"/>
    <m/>
    <s v="Food &amp; Agriculture"/>
    <s v="Food"/>
    <s v="Meat Products"/>
    <m/>
    <s v="China"/>
    <s v="Greater China"/>
    <s v="Yes"/>
    <m/>
    <m/>
    <m/>
    <m/>
  </r>
  <r>
    <x v="419"/>
    <n v="43934"/>
    <s v="WH Group Ltd."/>
    <s v="www.shuanghui.net"/>
    <d v="2009-06-01T00:00:00"/>
    <x v="6"/>
    <x v="4"/>
    <x v="1"/>
    <x v="1"/>
    <m/>
    <s v="CDH Investments"/>
    <d v="2016-10-27T00:00:00"/>
    <s v="Private Placement"/>
    <s v="803.00 USD"/>
    <x v="379"/>
    <n v="735.15"/>
    <m/>
    <s v="Food &amp; Agriculture"/>
    <s v="Food"/>
    <s v="Meat Products"/>
    <m/>
    <s v="China"/>
    <s v="Greater China"/>
    <s v="Yes"/>
    <m/>
    <m/>
    <m/>
    <m/>
  </r>
  <r>
    <x v="419"/>
    <n v="43934"/>
    <s v="WH Group Ltd."/>
    <s v="www.shuanghui.net"/>
    <d v="2009-06-01T00:00:00"/>
    <x v="6"/>
    <x v="4"/>
    <x v="1"/>
    <x v="1"/>
    <m/>
    <s v="CDH Investments"/>
    <d v="2017-02-01T00:00:00"/>
    <s v="Private Placement"/>
    <s v="3360.00 HKD"/>
    <x v="380"/>
    <n v="403.24"/>
    <m/>
    <s v="Food &amp; Agriculture"/>
    <s v="Food"/>
    <s v="Meat Products"/>
    <m/>
    <s v="China"/>
    <s v="Greater China"/>
    <s v="Yes"/>
    <m/>
    <m/>
    <m/>
    <m/>
  </r>
  <r>
    <x v="420"/>
    <n v="39860"/>
    <s v="Winsway"/>
    <s v="www.winsway.com"/>
    <d v="2010-04-01T00:00:00"/>
    <x v="3"/>
    <x v="2"/>
    <x v="73"/>
    <x v="72"/>
    <n v="81.33"/>
    <s v="Hopu Investment Management, Minmetals Corporation, Silver Grant International Industries"/>
    <d v="2010-09-30T00:00:00"/>
    <s v="IPO"/>
    <s v="3660.00 HKD"/>
    <x v="381"/>
    <n v="338.8"/>
    <m/>
    <s v="Industrials"/>
    <s v="Logistics"/>
    <s v="Distribution, Logistics, Oil &amp; Gas, Transportation"/>
    <m/>
    <s v="Hong Kong"/>
    <s v="Greater China"/>
    <s v="Yes"/>
    <m/>
    <m/>
    <m/>
    <m/>
  </r>
  <r>
    <x v="420"/>
    <n v="39860"/>
    <s v="Winsway"/>
    <s v="www.winsway.com"/>
    <d v="2010-04-01T00:00:00"/>
    <x v="3"/>
    <x v="2"/>
    <x v="73"/>
    <x v="72"/>
    <n v="81.33"/>
    <s v="Hopu Investment Management, Minmetals Corporation, Silver Grant International Industries"/>
    <d v="2011-05-20T00:00:00"/>
    <s v="Private Placement"/>
    <s v="638.96 HKD"/>
    <x v="382"/>
    <n v="57.32"/>
    <m/>
    <s v="Industrials"/>
    <s v="Logistics"/>
    <s v="Distribution, Logistics, Oil &amp; Gas, Transportation"/>
    <m/>
    <s v="Hong Kong"/>
    <s v="Greater China"/>
    <s v="No"/>
    <m/>
    <m/>
    <m/>
    <m/>
  </r>
  <r>
    <x v="421"/>
    <n v="162910"/>
    <s v="Wuhan Zhongyuan Huadian Science and Technology Co., Ltd."/>
    <s v="www.zyhd.com.cn"/>
    <d v="2009-01-22T00:00:00"/>
    <x v="6"/>
    <x v="1"/>
    <x v="261"/>
    <x v="277"/>
    <n v="2.5"/>
    <s v="Haitong-Fortis Private Equity Fund Management"/>
    <d v="2009-10-30T00:00:00"/>
    <s v="IPO"/>
    <s v="526.14 CNY"/>
    <x v="383"/>
    <n v="51.71"/>
    <m/>
    <s v="Information Technology"/>
    <s v="Electronics"/>
    <s v="Electronics, Industrial"/>
    <m/>
    <s v="China"/>
    <s v="Greater China"/>
    <s v="Yes"/>
    <m/>
    <m/>
    <m/>
    <m/>
  </r>
  <r>
    <x v="422"/>
    <n v="31989"/>
    <s v="Wumart Stores Inc."/>
    <s v="www.wumart.com/html/en/home.html"/>
    <d v="2009-08-12T00:00:00"/>
    <x v="6"/>
    <x v="4"/>
    <x v="262"/>
    <x v="278"/>
    <n v="149.41999999999999"/>
    <s v="Hony Capital, TPG"/>
    <d v="2016-01-21T00:00:00"/>
    <s v="Trade Sale"/>
    <m/>
    <x v="1"/>
    <m/>
    <s v="Wumei Holdings Inc."/>
    <s v="Consumer &amp; Retail"/>
    <s v="Retail"/>
    <s v="Supermarkets &amp; Grocery Stores"/>
    <m/>
    <s v="China"/>
    <s v="Greater China"/>
    <s v="No"/>
    <m/>
    <m/>
    <s v="John Zhao"/>
    <s v="John Zhao"/>
  </r>
  <r>
    <x v="423"/>
    <n v="106943"/>
    <s v="Wuxi PharmaTech Co., Ltd"/>
    <s v="www.wuxiapptec.com"/>
    <d v="2015-08-14T00:00:00"/>
    <x v="14"/>
    <x v="0"/>
    <x v="263"/>
    <x v="279"/>
    <n v="2963.73"/>
    <s v="Ally Bridge Group, Boyu Capital, Hillhouse Capital Management, Ping An Insurance Group, Temasek Holdings"/>
    <d v="2017-06-12T00:00:00"/>
    <s v="IPO"/>
    <s v="3970.00 HKD"/>
    <x v="384"/>
    <n v="455.74"/>
    <m/>
    <s v="Healthcare"/>
    <s v="Pharmaceuticals"/>
    <s v="BPO Services, Medical Devices, Medical Research, Pharmaceutical Development"/>
    <m/>
    <s v="China"/>
    <s v="Greater China"/>
    <s v="Yes"/>
    <m/>
    <m/>
    <m/>
    <m/>
  </r>
  <r>
    <x v="424"/>
    <n v="147349"/>
    <s v="Xi'an Longi Silicon Materials Co., Ltd"/>
    <s v="www.longi-silicon.com"/>
    <d v="2010-08-04T00:00:00"/>
    <x v="3"/>
    <x v="1"/>
    <x v="264"/>
    <x v="280"/>
    <n v="15.67"/>
    <s v="Principle Capital"/>
    <d v="2012-04-11T00:00:00"/>
    <s v="IPO"/>
    <s v="1575.00 CNY"/>
    <x v="385"/>
    <n v="189.45"/>
    <m/>
    <s v="Information Technology"/>
    <s v="Semiconductors"/>
    <s v="Semiconductors"/>
    <m/>
    <s v="China"/>
    <s v="Greater China"/>
    <s v="Yes"/>
    <m/>
    <m/>
    <m/>
    <m/>
  </r>
  <r>
    <x v="424"/>
    <n v="147349"/>
    <s v="Xi'an Longi Silicon Materials Co., Ltd"/>
    <s v="www.longi-silicon.com"/>
    <d v="2010-08-04T00:00:00"/>
    <x v="3"/>
    <x v="1"/>
    <x v="264"/>
    <x v="280"/>
    <n v="15.67"/>
    <s v="Principle Capital"/>
    <d v="2016-06-12T00:00:00"/>
    <s v="Private Placement"/>
    <s v="153.41 USD"/>
    <x v="386"/>
    <n v="135"/>
    <m/>
    <s v="Information Technology"/>
    <s v="Semiconductors"/>
    <s v="Semiconductors"/>
    <m/>
    <s v="China"/>
    <s v="Greater China"/>
    <s v="Yes"/>
    <m/>
    <m/>
    <m/>
    <m/>
  </r>
  <r>
    <x v="425"/>
    <n v="163542"/>
    <s v="Xi'an Shaangu Power Co., Ltd."/>
    <s v="www.shaangu.com"/>
    <d v="2007-11-01T00:00:00"/>
    <x v="0"/>
    <x v="1"/>
    <x v="265"/>
    <x v="281"/>
    <n v="16.52"/>
    <s v="Fosun Capital"/>
    <d v="2010-04-28T00:00:00"/>
    <s v="IPO"/>
    <s v="1693.38 CNY"/>
    <x v="221"/>
    <n v="187.83"/>
    <m/>
    <s v="Industrials"/>
    <s v="Manufacturing"/>
    <s v="Manufacturing"/>
    <m/>
    <s v="China"/>
    <s v="Greater China"/>
    <s v="Yes"/>
    <m/>
    <m/>
    <m/>
    <m/>
  </r>
  <r>
    <x v="426"/>
    <n v="26727"/>
    <s v="Xiabu Xiabu"/>
    <s v="www.xiabu.com"/>
    <d v="2008-07-01T00:00:00"/>
    <x v="1"/>
    <x v="1"/>
    <x v="266"/>
    <x v="282"/>
    <n v="33.020000000000003"/>
    <s v="Actis"/>
    <d v="2012-12-13T00:00:00"/>
    <s v="Sale to GP"/>
    <s v="150.00 USD"/>
    <x v="15"/>
    <n v="115.7"/>
    <s v="General Atlantic"/>
    <s v="Consumer &amp; Retail"/>
    <s v="Restaurants"/>
    <s v="Consumer Services, Restaurants"/>
    <m/>
    <s v="China"/>
    <s v="Greater China"/>
    <s v="No"/>
    <m/>
    <m/>
    <s v="Dong Zhong, Meng Ann Lim"/>
    <m/>
  </r>
  <r>
    <x v="427"/>
    <n v="161209"/>
    <s v="Xiamen Vann Intelligent Co., Ltd"/>
    <s v="www.vann.com.cn"/>
    <d v="2010-09-27T00:00:00"/>
    <x v="3"/>
    <x v="1"/>
    <x v="267"/>
    <x v="283"/>
    <n v="5.62"/>
    <s v="Goldstone Investment"/>
    <d v="2012-03-01T00:00:00"/>
    <s v="Unspecified Exit"/>
    <s v="16.70 CNY"/>
    <x v="387"/>
    <n v="2.0099999999999998"/>
    <m/>
    <s v="Information Technology"/>
    <s v="Technology"/>
    <s v="Technology"/>
    <m/>
    <s v="China"/>
    <s v="Greater China"/>
    <s v="No"/>
    <m/>
    <m/>
    <m/>
    <m/>
  </r>
  <r>
    <x v="428"/>
    <n v="137913"/>
    <s v="Xiezhong International Holdings Limited"/>
    <s v="www.xiezhonginternational.hk"/>
    <d v="2008-06-01T00:00:00"/>
    <x v="1"/>
    <x v="1"/>
    <x v="268"/>
    <x v="284"/>
    <n v="13.27"/>
    <s v="CDH Investments, CITIC Capital"/>
    <d v="2012-06-15T00:00:00"/>
    <s v="IPO"/>
    <s v="162.00 HKD"/>
    <x v="388"/>
    <n v="16.600000000000001"/>
    <m/>
    <s v="Industrials"/>
    <s v="Transportation"/>
    <s v="Air Conditioning Equipment &amp; Products, Automobile and Parts Manufacturing, Heating Equipment &amp; Products, Manufacturing"/>
    <m/>
    <s v="China"/>
    <s v="Greater China"/>
    <s v="Yes"/>
    <m/>
    <m/>
    <m/>
    <m/>
  </r>
  <r>
    <x v="429"/>
    <n v="161164"/>
    <s v="Xilinmen Furniture Co., Ltd"/>
    <s v="www.chinabed.com"/>
    <d v="2010-11-30T00:00:00"/>
    <x v="3"/>
    <x v="1"/>
    <x v="269"/>
    <x v="285"/>
    <n v="4.24"/>
    <s v="Goldstone Investment"/>
    <d v="2012-07-17T00:00:00"/>
    <s v="IPO"/>
    <s v="656.25 CNY"/>
    <x v="389"/>
    <n v="84.77"/>
    <m/>
    <s v="Industrials"/>
    <s v="Manufacturing"/>
    <s v="Consumer Products, Furniture Manufacturing"/>
    <m/>
    <s v="China"/>
    <s v="Greater China"/>
    <s v="Yes"/>
    <m/>
    <m/>
    <m/>
    <m/>
  </r>
  <r>
    <x v="430"/>
    <n v="174519"/>
    <s v="Xilong Chemical Co., Ltd."/>
    <s v="www.xlhg.com.cn"/>
    <d v="2008-07-14T00:00:00"/>
    <x v="1"/>
    <x v="1"/>
    <x v="140"/>
    <x v="286"/>
    <n v="2.5"/>
    <s v="Green Pine Capital Partners"/>
    <d v="2011-05-25T00:00:00"/>
    <s v="IPO"/>
    <m/>
    <x v="1"/>
    <m/>
    <m/>
    <s v="Materials"/>
    <s v="Chemicals"/>
    <s v="Biotechnology, Chemicals, Electronics"/>
    <m/>
    <s v="China"/>
    <s v="Greater China"/>
    <s v="Yes"/>
    <m/>
    <m/>
    <m/>
    <m/>
  </r>
  <r>
    <x v="431"/>
    <n v="194936"/>
    <s v="Xin Sheng Pawn"/>
    <s v="www.xs-pawn.com"/>
    <d v="2012-06-01T00:00:00"/>
    <x v="4"/>
    <x v="1"/>
    <x v="1"/>
    <x v="1"/>
    <m/>
    <s v="Asiabiz Capital"/>
    <d v="2014-06-01T00:00:00"/>
    <s v="IPO"/>
    <m/>
    <x v="1"/>
    <m/>
    <m/>
    <s v="Business Services"/>
    <s v="Financial Services"/>
    <s v="Consumer Finance, Consumer Services, Credit Collections and Services, Mortgage Banking"/>
    <m/>
    <s v="China"/>
    <s v="Greater China"/>
    <s v="Yes"/>
    <m/>
    <m/>
    <m/>
    <m/>
  </r>
  <r>
    <x v="432"/>
    <n v="153207"/>
    <s v="Xizang Haisco Pharmaceutical Group Co., Ltd"/>
    <s v="www.haisco.com"/>
    <d v="2010-12-01T00:00:00"/>
    <x v="3"/>
    <x v="1"/>
    <x v="48"/>
    <x v="134"/>
    <n v="2.2599999999999998"/>
    <s v="Goldstone Investment"/>
    <d v="2012-01-17T00:00:00"/>
    <s v="IPO"/>
    <m/>
    <x v="1"/>
    <m/>
    <m/>
    <s v="Healthcare"/>
    <s v="Pharmaceuticals"/>
    <s v="Pharmaceuticals"/>
    <m/>
    <s v="China"/>
    <s v="Greater China"/>
    <s v="Yes"/>
    <m/>
    <m/>
    <m/>
    <m/>
  </r>
  <r>
    <x v="433"/>
    <n v="35880"/>
    <s v="Xtep International Holdings"/>
    <s v="www.xtep.com.hk"/>
    <d v="2007-07-01T00:00:00"/>
    <x v="0"/>
    <x v="1"/>
    <x v="1"/>
    <x v="1"/>
    <m/>
    <s v="Carlyle Group"/>
    <d v="2008-06-03T00:00:00"/>
    <s v="IPO"/>
    <s v="286.00 USD"/>
    <x v="390"/>
    <n v="181.61"/>
    <m/>
    <s v="Consumer &amp; Retail"/>
    <s v="Consumer Products"/>
    <s v="Consumer Products, Manufacturing"/>
    <m/>
    <s v="Hong Kong"/>
    <s v="Greater China"/>
    <s v="Yes"/>
    <m/>
    <m/>
    <m/>
    <m/>
  </r>
  <r>
    <x v="434"/>
    <n v="36063"/>
    <s v="Yangzhou Chengde Steel Tube Co.Ltd."/>
    <s v="www.cdpipe.com"/>
    <d v="2007-03-29T00:00:00"/>
    <x v="0"/>
    <x v="1"/>
    <x v="150"/>
    <x v="157"/>
    <n v="59.82"/>
    <s v="Carlyle Group"/>
    <d v="2010-01-15T00:00:00"/>
    <s v="Trade Sale"/>
    <m/>
    <x v="1"/>
    <m/>
    <s v="Precision Castparts Corp"/>
    <s v="Industrials"/>
    <s v="Industrial"/>
    <s v="Industrial, Steel &amp; Metal Manufacturing"/>
    <m/>
    <s v="China"/>
    <s v="Greater China"/>
    <s v="No"/>
    <m/>
    <m/>
    <s v="Herman Chang, Yi Luo"/>
    <m/>
  </r>
  <r>
    <x v="435"/>
    <n v="181470"/>
    <s v="Yanjun Automobile"/>
    <m/>
    <d v="2009-10-01T00:00:00"/>
    <x v="6"/>
    <x v="1"/>
    <x v="1"/>
    <x v="1"/>
    <m/>
    <s v="AEA Investors"/>
    <d v="2012-09-10T00:00:00"/>
    <s v="Trade Sale"/>
    <s v="305.00 USD"/>
    <x v="391"/>
    <n v="238.24"/>
    <s v="Baoxin Auto Group Ltd"/>
    <s v="Industrials"/>
    <s v="Transportation"/>
    <s v="Automobile Dealerships"/>
    <m/>
    <s v="China"/>
    <s v="Greater China"/>
    <s v="No"/>
    <m/>
    <m/>
    <s v="Leo Fang"/>
    <s v="Leo Fang"/>
  </r>
  <r>
    <x v="436"/>
    <n v="141711"/>
    <s v="Yantai Andre Pectin Co., Ltd"/>
    <s v="wwww.andrepectin.com"/>
    <d v="2010-11-15T00:00:00"/>
    <x v="3"/>
    <x v="1"/>
    <x v="270"/>
    <x v="287"/>
    <n v="7.28"/>
    <s v="Hony Capital"/>
    <d v="2013-10-09T00:00:00"/>
    <s v="Trade Sale"/>
    <m/>
    <x v="1"/>
    <m/>
    <s v="DSM"/>
    <s v="Materials"/>
    <s v="Chemicals"/>
    <s v="Beverages, Chemicals, Food"/>
    <m/>
    <s v="China"/>
    <s v="Greater China"/>
    <s v="No"/>
    <m/>
    <m/>
    <s v="John Zhao"/>
    <m/>
  </r>
  <r>
    <x v="437"/>
    <n v="31991"/>
    <s v="Yashili"/>
    <s v="www.yashili.com"/>
    <d v="2009-09-20T00:00:00"/>
    <x v="6"/>
    <x v="1"/>
    <x v="271"/>
    <x v="288"/>
    <n v="90.48"/>
    <s v="Carlyle Group, Principle Capital"/>
    <d v="2010-10-20T00:00:00"/>
    <s v="IPO"/>
    <s v="2310.00 HKD"/>
    <x v="392"/>
    <n v="213.83"/>
    <m/>
    <s v="Food &amp; Agriculture"/>
    <s v="Food"/>
    <s v="Consumer Products, Dairy Products"/>
    <m/>
    <s v="China"/>
    <s v="Greater China"/>
    <s v="Yes"/>
    <m/>
    <m/>
    <s v="Eric Zhang, Patrick Siewert"/>
    <m/>
  </r>
  <r>
    <x v="437"/>
    <n v="31991"/>
    <s v="Yashili"/>
    <s v="www.yashili.com"/>
    <d v="2009-09-20T00:00:00"/>
    <x v="6"/>
    <x v="1"/>
    <x v="271"/>
    <x v="288"/>
    <n v="90.48"/>
    <s v="Carlyle Group, Principle Capital"/>
    <d v="2013-06-19T00:00:00"/>
    <s v="Trade Sale"/>
    <s v="388.00 USD"/>
    <x v="306"/>
    <n v="291.5"/>
    <s v="China Mengniu Dairy Company Limited"/>
    <s v="Food &amp; Agriculture"/>
    <s v="Food"/>
    <s v="Consumer Products, Dairy Products"/>
    <m/>
    <s v="China"/>
    <s v="Greater China"/>
    <s v="No"/>
    <n v="1.9"/>
    <m/>
    <s v="Eric Zhang, Patrick Siewert"/>
    <m/>
  </r>
  <r>
    <x v="438"/>
    <n v="35494"/>
    <s v="Yin Rong"/>
    <s v="www.y-rong.com"/>
    <d v="2007-05-01T00:00:00"/>
    <x v="0"/>
    <x v="2"/>
    <x v="1"/>
    <x v="1"/>
    <m/>
    <s v="EQT"/>
    <d v="2010-12-01T00:00:00"/>
    <s v="Unspecified Exit"/>
    <m/>
    <x v="1"/>
    <m/>
    <m/>
    <s v="Food &amp; Agriculture"/>
    <s v="Beverages"/>
    <s v="Beverages, Production"/>
    <m/>
    <s v="China"/>
    <s v="Greater China"/>
    <s v="No"/>
    <m/>
    <m/>
    <m/>
    <m/>
  </r>
  <r>
    <x v="439"/>
    <n v="59361"/>
    <s v="Ying Tai Bio-Technology"/>
    <s v="www.hi-tech-bio.com"/>
    <d v="2007-11-23T00:00:00"/>
    <x v="0"/>
    <x v="1"/>
    <x v="1"/>
    <x v="1"/>
    <m/>
    <s v="Tembusu Partners"/>
    <d v="2012-09-01T00:00:00"/>
    <s v="Unspecified Exit"/>
    <m/>
    <x v="1"/>
    <m/>
    <m/>
    <s v="Healthcare"/>
    <s v="Pharmaceuticals"/>
    <s v="Manufacturing, Pharmaceuticals"/>
    <m/>
    <s v="China"/>
    <s v="Greater China"/>
    <s v="No"/>
    <m/>
    <m/>
    <m/>
    <m/>
  </r>
  <r>
    <x v="440"/>
    <n v="33766"/>
    <s v="Yingde Gases Group"/>
    <s v="www.yingdegas.com"/>
    <d v="2006-05-10T00:00:00"/>
    <x v="2"/>
    <x v="2"/>
    <x v="139"/>
    <x v="145"/>
    <n v="41.19"/>
    <s v="Baring Private Equity Asia"/>
    <d v="2009-11-30T00:00:00"/>
    <s v="IPO"/>
    <s v="406.54 USD"/>
    <x v="393"/>
    <n v="271.27999999999997"/>
    <m/>
    <s v="Energy &amp; Utilities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x v="2"/>
    <x v="2"/>
    <x v="139"/>
    <x v="145"/>
    <n v="41.19"/>
    <s v="Baring Private Equity Asia"/>
    <d v="2010-04-01T00:00:00"/>
    <s v="Private Placement"/>
    <m/>
    <x v="1"/>
    <m/>
    <m/>
    <s v="Energy &amp; Utilities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x v="2"/>
    <x v="2"/>
    <x v="139"/>
    <x v="145"/>
    <n v="41.19"/>
    <s v="Baring Private Equity Asia"/>
    <d v="2011-11-03T00:00:00"/>
    <s v="Private Placement"/>
    <s v="402.50 HKD"/>
    <x v="394"/>
    <n v="37.630000000000003"/>
    <m/>
    <s v="Energy &amp; Utilities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x v="2"/>
    <x v="2"/>
    <x v="139"/>
    <x v="145"/>
    <n v="41.19"/>
    <s v="Baring Private Equity Asia"/>
    <d v="2012-02-15T00:00:00"/>
    <s v="Private Placement"/>
    <s v="414.00 HKD"/>
    <x v="395"/>
    <n v="40.46"/>
    <m/>
    <s v="Energy &amp; Utilities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x v="2"/>
    <x v="2"/>
    <x v="139"/>
    <x v="145"/>
    <n v="41.19"/>
    <s v="Baring Private Equity Asia"/>
    <d v="2012-06-01T00:00:00"/>
    <s v="Private Placement"/>
    <m/>
    <x v="1"/>
    <m/>
    <m/>
    <s v="Energy &amp; Utilities"/>
    <s v="Oil &amp; Gas"/>
    <s v="Oil &amp; Gas"/>
    <m/>
    <s v="Hong Kong"/>
    <s v="Greater China"/>
    <s v="No"/>
    <m/>
    <m/>
    <s v="Gordon Shaw"/>
    <s v="Gordon Shaw"/>
  </r>
  <r>
    <x v="441"/>
    <n v="85026"/>
    <s v="Yongle Tape Co.,Ltd."/>
    <s v="www.yongletape.com"/>
    <d v="2012-03-30T00:00:00"/>
    <x v="4"/>
    <x v="0"/>
    <x v="253"/>
    <x v="269"/>
    <n v="37.270000000000003"/>
    <s v="ShawKwei &amp; Partners"/>
    <d v="2017-02-06T00:00:00"/>
    <s v="Trade Sale"/>
    <s v="190.00 USD"/>
    <x v="134"/>
    <n v="176.92"/>
    <s v="Avery Dennison Corporation"/>
    <s v="Industrials"/>
    <s v="Manufacturing"/>
    <s v="Adhesives &amp; Sealants, Manufacturing"/>
    <m/>
    <s v="China"/>
    <s v="Greater China"/>
    <s v="No"/>
    <n v="4.8"/>
    <m/>
    <m/>
    <m/>
  </r>
  <r>
    <x v="442"/>
    <n v="63838"/>
    <s v="Yongye International"/>
    <s v="www.yongyeintl.com"/>
    <d v="2011-05-31T00:00:00"/>
    <x v="9"/>
    <x v="4"/>
    <x v="139"/>
    <x v="145"/>
    <n v="34.630000000000003"/>
    <s v="Morgan Stanley Private Equity Asia"/>
    <d v="2013-09-23T00:00:00"/>
    <s v="Sale to GP"/>
    <s v="340.00 USD"/>
    <x v="396"/>
    <n v="255.54"/>
    <s v="Full Alliance International Ltd, Morgan Stanley Private Equity Asia"/>
    <s v="Food &amp; Agriculture"/>
    <s v="Agriculture"/>
    <s v="Agricultural Chemicals, Agriculture Technologies, Farm Support Services"/>
    <m/>
    <s v="China"/>
    <s v="Greater China"/>
    <s v="No"/>
    <m/>
    <m/>
    <s v="Homer Sun"/>
    <m/>
  </r>
  <r>
    <x v="443"/>
    <n v="147409"/>
    <s v="Yotrio Group Co., Ltd"/>
    <m/>
    <d v="2009-12-01T00:00:00"/>
    <x v="6"/>
    <x v="1"/>
    <x v="272"/>
    <x v="289"/>
    <n v="11.36"/>
    <s v="Principle Capital, Shenzhen Topvantage Venture Capital"/>
    <d v="2010-10-21T00:00:00"/>
    <s v="IPO"/>
    <s v="2280.00 CNY"/>
    <x v="397"/>
    <n v="245.19"/>
    <m/>
    <s v="Industrials"/>
    <s v="Manufacturing"/>
    <s v="Furniture Manufacturing"/>
    <m/>
    <s v="China"/>
    <s v="Greater China"/>
    <s v="Yes"/>
    <m/>
    <m/>
    <m/>
    <m/>
  </r>
  <r>
    <x v="444"/>
    <n v="180176"/>
    <s v="Youyuan International Holdings Limited"/>
    <s v="www.youyuan.com.hk"/>
    <d v="2009-09-01T00:00:00"/>
    <x v="6"/>
    <x v="1"/>
    <x v="1"/>
    <x v="1"/>
    <m/>
    <s v="Cathay Capital Group"/>
    <d v="2010-05-01T00:00:00"/>
    <s v="IPO"/>
    <m/>
    <x v="1"/>
    <m/>
    <m/>
    <s v="Industrials"/>
    <s v="Manufacturing"/>
    <s v="Paper Products Manufacturing"/>
    <m/>
    <s v="China"/>
    <s v="Greater China"/>
    <s v="No"/>
    <m/>
    <m/>
    <m/>
    <m/>
  </r>
  <r>
    <x v="445"/>
    <n v="123238"/>
    <s v="Yunnan Longsheng Green Industry Group Co. Ltd."/>
    <m/>
    <d v="2007-02-01T00:00:00"/>
    <x v="0"/>
    <x v="1"/>
    <x v="273"/>
    <x v="290"/>
    <n v="5.34"/>
    <s v="Orchid Asia Group, Shenzhen Capital Group"/>
    <d v="2007-07-01T00:00:00"/>
    <s v="Unspecified Exit"/>
    <s v="7.17 USD"/>
    <x v="398"/>
    <n v="5.3"/>
    <m/>
    <s v="Food &amp; Agriculture"/>
    <s v="Beverages"/>
    <s v="Coffee and Tea Manufacturing"/>
    <m/>
    <s v="China"/>
    <s v="Greater China"/>
    <s v="Yes"/>
    <m/>
    <m/>
    <m/>
    <m/>
  </r>
  <r>
    <x v="446"/>
    <n v="163543"/>
    <s v="Zhejiang Aishida Electric Co., Ltd"/>
    <s v="www.chinaasd.com"/>
    <d v="2007-07-01T00:00:00"/>
    <x v="0"/>
    <x v="1"/>
    <x v="137"/>
    <x v="291"/>
    <n v="8.75"/>
    <s v="Fosun Capital"/>
    <d v="2010-05-11T00:00:00"/>
    <s v="IPO"/>
    <s v="1128.00 CNY"/>
    <x v="399"/>
    <n v="125.12"/>
    <m/>
    <s v="Industrials"/>
    <s v="Manufacturing"/>
    <s v="Distribution, Household Appliance Manufacture"/>
    <m/>
    <s v="China"/>
    <s v="Greater China"/>
    <s v="Yes"/>
    <m/>
    <m/>
    <m/>
    <m/>
  </r>
  <r>
    <x v="446"/>
    <n v="163543"/>
    <s v="Zhejiang Aishida Electric Co., Ltd"/>
    <s v="www.chinaasd.com"/>
    <d v="2007-07-01T00:00:00"/>
    <x v="0"/>
    <x v="1"/>
    <x v="137"/>
    <x v="291"/>
    <n v="8.75"/>
    <s v="Fosun Capital"/>
    <d v="2012-06-01T00:00:00"/>
    <s v="Private Placement"/>
    <s v="322.10 CNY"/>
    <x v="400"/>
    <n v="40.44"/>
    <m/>
    <s v="Industrials"/>
    <s v="Manufacturing"/>
    <s v="Distribution, Household Appliance Manufacture"/>
    <m/>
    <s v="China"/>
    <s v="Greater China"/>
    <s v="No"/>
    <m/>
    <m/>
    <m/>
    <m/>
  </r>
  <r>
    <x v="447"/>
    <n v="100775"/>
    <s v="Zhejiang Chaowei Power"/>
    <s v="www.chaowei.com.hk"/>
    <d v="2010-07-01T00:00:00"/>
    <x v="3"/>
    <x v="1"/>
    <x v="1"/>
    <x v="1"/>
    <m/>
    <s v="Hony Capital"/>
    <d v="2010-07-02T00:00:00"/>
    <s v="IPO"/>
    <s v="545.00 HKD"/>
    <x v="401"/>
    <n v="55.73"/>
    <m/>
    <s v="Industrials"/>
    <s v="Manufacturing"/>
    <s v="Manufacturing"/>
    <m/>
    <s v="China"/>
    <s v="Greater China"/>
    <s v="Yes"/>
    <m/>
    <m/>
    <m/>
    <m/>
  </r>
  <r>
    <x v="447"/>
    <n v="100775"/>
    <s v="Zhejiang Chaowei Power"/>
    <s v="www.chaowei.com.hk"/>
    <d v="2010-07-01T00:00:00"/>
    <x v="3"/>
    <x v="1"/>
    <x v="1"/>
    <x v="1"/>
    <m/>
    <s v="Hony Capital"/>
    <d v="2013-01-15T00:00:00"/>
    <s v="Private Placement"/>
    <s v="75.00 USD"/>
    <x v="402"/>
    <n v="56.22"/>
    <m/>
    <s v="Industrials"/>
    <s v="Manufacturing"/>
    <s v="Manufacturing"/>
    <m/>
    <s v="China"/>
    <s v="Greater China"/>
    <s v="No"/>
    <n v="2"/>
    <m/>
    <m/>
    <m/>
  </r>
  <r>
    <x v="448"/>
    <n v="161880"/>
    <s v="Zhejiang Charioteer Pharmaceutical Co., Ltd"/>
    <s v="www.chariotpharm.com"/>
    <d v="2013-04-10T00:00:00"/>
    <x v="0"/>
    <x v="1"/>
    <x v="274"/>
    <x v="292"/>
    <n v="7.94"/>
    <s v="JD Capital"/>
    <d v="2015-01-20T00:00:00"/>
    <s v="IPO"/>
    <m/>
    <x v="1"/>
    <m/>
    <m/>
    <s v="Healthcare"/>
    <s v="Pharmaceuticals"/>
    <s v="Pharmaceutical Manufacturing"/>
    <m/>
    <s v="China"/>
    <s v="Greater China"/>
    <s v="Yes"/>
    <m/>
    <m/>
    <m/>
    <m/>
  </r>
  <r>
    <x v="449"/>
    <n v="137602"/>
    <s v="Zhejiang Double Arrow Rubber Co., Ltd"/>
    <s v="www.doublearrow.net"/>
    <d v="2007-03-01T00:00:00"/>
    <x v="0"/>
    <x v="1"/>
    <x v="1"/>
    <x v="1"/>
    <m/>
    <s v="Haitong-Fortis Private Equity Fund Management"/>
    <d v="2010-04-02T00:00:00"/>
    <s v="IPO"/>
    <s v="640.00 CNY"/>
    <x v="403"/>
    <n v="69.22"/>
    <m/>
    <s v="Industrials"/>
    <s v="Manufacturing"/>
    <s v="Plastic and Rubber Manufacturing"/>
    <m/>
    <s v="China"/>
    <s v="Greater China"/>
    <s v="Yes"/>
    <m/>
    <m/>
    <m/>
    <m/>
  </r>
  <r>
    <x v="450"/>
    <n v="46084"/>
    <s v="Zhejiang Hengyi Petrochemical"/>
    <m/>
    <d v="2009-12-24T00:00:00"/>
    <x v="6"/>
    <x v="6"/>
    <x v="275"/>
    <x v="293"/>
    <n v="29.01"/>
    <s v="CDH Investments"/>
    <d v="2010-02-26T00:00:00"/>
    <s v="Trade Sale"/>
    <s v="600.00 USD"/>
    <x v="404"/>
    <n v="440.34"/>
    <s v="Centennial Brilliance Science &amp; Technology Co"/>
    <s v="Materials"/>
    <s v="Chemicals"/>
    <s v="Chemicals, Oil &amp; Gas"/>
    <m/>
    <s v="China"/>
    <s v="Greater China"/>
    <s v="No"/>
    <m/>
    <m/>
    <m/>
    <m/>
  </r>
  <r>
    <x v="451"/>
    <n v="161109"/>
    <s v="Zhejiang Kaishan Compressor Co., Ltd"/>
    <s v="www.kaishancomp.com"/>
    <d v="2009-12-23T00:00:00"/>
    <x v="6"/>
    <x v="1"/>
    <x v="228"/>
    <x v="294"/>
    <n v="3.91"/>
    <s v="Goldstone Investment"/>
    <d v="2011-08-19T00:00:00"/>
    <s v="IPO"/>
    <m/>
    <x v="1"/>
    <m/>
    <m/>
    <s v="Industrials"/>
    <s v="Manufacturing"/>
    <s v="Manufacturing"/>
    <m/>
    <s v="China"/>
    <s v="Greater China"/>
    <s v="Yes"/>
    <m/>
    <m/>
    <m/>
    <m/>
  </r>
  <r>
    <x v="452"/>
    <n v="166414"/>
    <s v="Zhejiang Lvyuan Muye"/>
    <m/>
    <d v="2007-08-01T00:00:00"/>
    <x v="0"/>
    <x v="1"/>
    <x v="1"/>
    <x v="1"/>
    <m/>
    <s v="Tiantu Capital"/>
    <d v="2012-06-01T00:00:00"/>
    <s v="Unspecified Exit"/>
    <m/>
    <x v="1"/>
    <m/>
    <m/>
    <s v="Materials"/>
    <s v="Materials"/>
    <s v="Materials, Timber"/>
    <m/>
    <s v="China"/>
    <s v="Greater China"/>
    <s v="No"/>
    <m/>
    <m/>
    <m/>
    <m/>
  </r>
  <r>
    <x v="453"/>
    <n v="172189"/>
    <s v="Zhongao Property Service"/>
    <s v="www.gdzawy.com"/>
    <d v="2015-04-17T00:00:00"/>
    <x v="14"/>
    <x v="1"/>
    <x v="276"/>
    <x v="295"/>
    <n v="29.88"/>
    <s v="E-House (China) Holdings, Vision Knight Capital Partners"/>
    <d v="2015-11-25T00:00:00"/>
    <s v="IPO"/>
    <s v="421.00 HKD"/>
    <x v="405"/>
    <n v="51.17"/>
    <m/>
    <s v="Business Services"/>
    <s v="Business Services"/>
    <s v="Business Services, Consumer Services, Leisure, Property"/>
    <m/>
    <s v="China"/>
    <s v="Greater China"/>
    <s v="Yes"/>
    <m/>
    <m/>
    <m/>
    <m/>
  </r>
  <r>
    <x v="454"/>
    <n v="166630"/>
    <s v="Zhonglian Real Estate"/>
    <s v="www.zldc.cn"/>
    <d v="2007-09-01T00:00:00"/>
    <x v="0"/>
    <x v="1"/>
    <x v="1"/>
    <x v="1"/>
    <m/>
    <s v="Tiantu Capital"/>
    <d v="2012-01-01T00:00:00"/>
    <s v="Unspecified Exit"/>
    <m/>
    <x v="1"/>
    <m/>
    <m/>
    <s v="Consumer &amp; Retail"/>
    <s v="Consumer Services"/>
    <s v="Consumer Services"/>
    <m/>
    <s v="China"/>
    <s v="Greater China"/>
    <s v="No"/>
    <m/>
    <m/>
    <m/>
    <m/>
  </r>
  <r>
    <x v="455"/>
    <n v="86190"/>
    <s v="Zhongsheng Group"/>
    <s v="www.zs-group.com.cn"/>
    <d v="2008-06-01T00:00:00"/>
    <x v="1"/>
    <x v="1"/>
    <x v="1"/>
    <x v="1"/>
    <m/>
    <s v="General Atlantic"/>
    <d v="2010-03-21T00:00:00"/>
    <s v="IPO"/>
    <s v="2679.00 HKD"/>
    <x v="406"/>
    <n v="255.23"/>
    <m/>
    <s v="Industrials"/>
    <s v="Transportation"/>
    <s v="Automobile Dealerships, Industrial"/>
    <m/>
    <s v="China"/>
    <s v="Greater China"/>
    <s v="Yes"/>
    <m/>
    <m/>
    <m/>
    <m/>
  </r>
  <r>
    <x v="455"/>
    <n v="86190"/>
    <s v="Zhongsheng Group"/>
    <s v="www.zs-group.com.cn"/>
    <d v="2008-06-01T00:00:00"/>
    <x v="1"/>
    <x v="1"/>
    <x v="1"/>
    <x v="1"/>
    <m/>
    <s v="General Atlantic"/>
    <d v="2010-10-01T00:00:00"/>
    <s v="Private Placement"/>
    <s v="400.65 HKD"/>
    <x v="407"/>
    <n v="37.090000000000003"/>
    <m/>
    <s v="Industrials"/>
    <s v="Transportation"/>
    <s v="Automobile Dealerships, Industrial"/>
    <m/>
    <s v="China"/>
    <s v="Greater China"/>
    <s v="Yes"/>
    <m/>
    <m/>
    <m/>
    <m/>
  </r>
  <r>
    <x v="455"/>
    <n v="86190"/>
    <s v="Zhongsheng Group"/>
    <s v="www.zs-group.com.cn"/>
    <d v="2008-06-01T00:00:00"/>
    <x v="1"/>
    <x v="1"/>
    <x v="1"/>
    <x v="1"/>
    <m/>
    <s v="General Atlantic"/>
    <d v="2011-01-01T00:00:00"/>
    <s v="Private Placement"/>
    <s v="170.00 USD"/>
    <x v="106"/>
    <n v="130.58000000000001"/>
    <m/>
    <s v="Industrials"/>
    <s v="Transportation"/>
    <s v="Automobile Dealerships, Industrial"/>
    <m/>
    <s v="China"/>
    <s v="Greater China"/>
    <s v="Yes"/>
    <m/>
    <m/>
    <m/>
    <m/>
  </r>
  <r>
    <x v="455"/>
    <n v="86190"/>
    <s v="Zhongsheng Group"/>
    <s v="www.zs-group.com.cn"/>
    <d v="2008-06-01T00:00:00"/>
    <x v="1"/>
    <x v="1"/>
    <x v="1"/>
    <x v="1"/>
    <m/>
    <s v="General Atlantic"/>
    <d v="2012-04-18T00:00:00"/>
    <s v="Private Placement"/>
    <s v="1000.00 HKD"/>
    <x v="408"/>
    <n v="97.97"/>
    <m/>
    <s v="Industrials"/>
    <s v="Transportation"/>
    <s v="Automobile Dealerships, Industrial"/>
    <m/>
    <s v="China"/>
    <s v="Greater China"/>
    <s v="Yes"/>
    <m/>
    <m/>
    <m/>
    <m/>
  </r>
  <r>
    <x v="455"/>
    <n v="86190"/>
    <s v="Zhongsheng Group"/>
    <s v="www.zs-group.com.cn"/>
    <d v="2008-06-01T00:00:00"/>
    <x v="1"/>
    <x v="1"/>
    <x v="1"/>
    <x v="1"/>
    <m/>
    <s v="General Atlantic"/>
    <d v="2014-01-21T00:00:00"/>
    <s v="Trade Sale"/>
    <s v="731.00 USD"/>
    <x v="409"/>
    <n v="534.79999999999995"/>
    <s v="Jardine Matheson Holdings"/>
    <s v="Industrials"/>
    <s v="Transportation"/>
    <s v="Automobile Dealerships, Industrial"/>
    <m/>
    <s v="China"/>
    <s v="Greater China"/>
    <s v="No"/>
    <m/>
    <m/>
    <m/>
    <m/>
  </r>
  <r>
    <x v="456"/>
    <n v="42146"/>
    <s v="Zoomlion"/>
    <s v="www.zoomlion.com"/>
    <d v="2006-05-11T00:00:00"/>
    <x v="2"/>
    <x v="4"/>
    <x v="277"/>
    <x v="296"/>
    <n v="28.83"/>
    <s v="Enspire Capital, Hony Capital, New Horizon Capital"/>
    <d v="2010-12-17T00:00:00"/>
    <s v="Private Placement"/>
    <s v="13000.00 HKD"/>
    <x v="410"/>
    <n v="1260.49"/>
    <m/>
    <s v="Industrials"/>
    <s v="Industrial"/>
    <s v="Industrial Machinery Manufacturing"/>
    <m/>
    <s v="China"/>
    <s v="Greater China"/>
    <s v="Yes"/>
    <m/>
    <m/>
    <m/>
    <m/>
  </r>
  <r>
    <x v="456"/>
    <n v="42146"/>
    <s v="Zoomlion"/>
    <s v="www.zoomlion.com"/>
    <d v="2006-05-11T00:00:00"/>
    <x v="2"/>
    <x v="4"/>
    <x v="277"/>
    <x v="296"/>
    <n v="28.83"/>
    <s v="Enspire Capital, Hony Capital, New Horizon Capital"/>
    <d v="2014-12-10T00:00:00"/>
    <s v="Private Placement"/>
    <s v="843.00 CNY"/>
    <x v="411"/>
    <n v="110.47"/>
    <m/>
    <s v="Industrials"/>
    <s v="Industrial"/>
    <s v="Industrial Machinery Manufacturing"/>
    <m/>
    <s v="China"/>
    <s v="Greater China"/>
    <s v="Yes"/>
    <m/>
    <m/>
    <m/>
    <m/>
  </r>
  <r>
    <x v="457"/>
    <n v="211956"/>
    <s v="ZTO Express"/>
    <s v="www.zto.com"/>
    <d v="2013-06-01T00:00:00"/>
    <x v="0"/>
    <x v="1"/>
    <x v="1"/>
    <x v="1"/>
    <m/>
    <s v="Sequoia Capital"/>
    <d v="2016-10-27T00:00:00"/>
    <s v="IPO"/>
    <m/>
    <x v="1"/>
    <m/>
    <m/>
    <s v="Business Services"/>
    <s v="Business Services"/>
    <s v="Courier &amp; Delivery Services, Packaging"/>
    <m/>
    <s v="China"/>
    <s v="Greater China"/>
    <s v="Yes"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10">
  <r>
    <x v="0"/>
    <n v="97814"/>
    <s v="3SBio Inc."/>
    <s v="www.3sbio.com"/>
    <d v="2013-02-01T00:00:00"/>
    <n v="2013"/>
    <x v="0"/>
    <s v="370.00 USD"/>
    <n v="370"/>
    <n v="276.45999999999998"/>
    <s v="CITIC Private Equity Funds Management"/>
    <d v="2015-05-26T00:00:00"/>
    <x v="0"/>
    <s v="5510.00 HKD"/>
    <n v="710.56"/>
    <n v="650.95000000000005"/>
    <m/>
    <x v="0"/>
    <s v="Biotechnology"/>
    <s v="Biotechnology"/>
    <m/>
    <s v="China"/>
    <s v="Greater China"/>
    <s v="Yes"/>
    <m/>
    <m/>
    <m/>
    <m/>
  </r>
  <r>
    <x v="1"/>
    <n v="138768"/>
    <s v="51JIA Holdings"/>
    <m/>
    <d v="2007-02-01T00:00:00"/>
    <n v="2013"/>
    <x v="1"/>
    <m/>
    <m/>
    <m/>
    <s v="Phillimore"/>
    <d v="2008-06-01T00:00:00"/>
    <x v="1"/>
    <m/>
    <m/>
    <m/>
    <m/>
    <x v="1"/>
    <s v="Media"/>
    <s v="Internet, Media"/>
    <m/>
    <s v="China"/>
    <s v="Greater China"/>
    <s v="No"/>
    <m/>
    <m/>
    <m/>
    <m/>
  </r>
  <r>
    <x v="2"/>
    <n v="103114"/>
    <s v="AAG Energy Limited"/>
    <s v="www.asianamericangas.com"/>
    <d v="2008-03-10T00:00:00"/>
    <n v="2008"/>
    <x v="2"/>
    <s v="88.88 USD"/>
    <n v="88.88"/>
    <n v="56.24"/>
    <s v="Baring Private Equity Asia, Chengwei Capital"/>
    <d v="2015-06-23T00:00:00"/>
    <x v="0"/>
    <s v="2284.20 HKD"/>
    <n v="294.64999999999998"/>
    <n v="263.07"/>
    <m/>
    <x v="2"/>
    <s v="Oil &amp; Gas"/>
    <s v="Natural Gas Production and Distribution"/>
    <m/>
    <s v="China"/>
    <s v="Greater China"/>
    <s v="No"/>
    <m/>
    <m/>
    <s v="Jean Eric Salata"/>
    <m/>
  </r>
  <r>
    <x v="3"/>
    <n v="49239"/>
    <s v="AirTAC Automatic Industrial Company"/>
    <s v="www.airtacworld.com"/>
    <d v="2006-11-08T00:00:00"/>
    <n v="2006"/>
    <x v="3"/>
    <s v="12.00 USD"/>
    <n v="12"/>
    <n v="9.4600000000000009"/>
    <s v="Baring Private Equity Asia"/>
    <d v="2010-12-13T00:00:00"/>
    <x v="0"/>
    <s v="1890.00 TWD"/>
    <n v="62.91"/>
    <n v="47.44"/>
    <m/>
    <x v="3"/>
    <s v="Manufacturing"/>
    <s v="Distribution, Industrial, Machine Tool Manufacture"/>
    <m/>
    <s v="China"/>
    <s v="Greater China"/>
    <s v="Yes"/>
    <m/>
    <m/>
    <s v="Gordon Shaw, Jean Eric Salata"/>
    <s v="Gordon Shaw"/>
  </r>
  <r>
    <x v="3"/>
    <n v="49239"/>
    <s v="AirTAC Automatic Industrial Company"/>
    <s v="www.airtacworld.com"/>
    <d v="2006-11-08T00:00:00"/>
    <n v="2006"/>
    <x v="3"/>
    <s v="12.00 USD"/>
    <n v="12"/>
    <n v="9.4600000000000009"/>
    <s v="Baring Private Equity Asia"/>
    <d v="2011-06-01T00:00:00"/>
    <x v="2"/>
    <s v="2360.00 TWD"/>
    <n v="81.77"/>
    <n v="56.63"/>
    <m/>
    <x v="3"/>
    <s v="Manufacturing"/>
    <s v="Distribution, Industrial, Machine Tool Manufacture"/>
    <m/>
    <s v="China"/>
    <s v="Greater China"/>
    <s v="Yes"/>
    <m/>
    <m/>
    <s v="Gordon Shaw, Jean Eric Salata"/>
    <s v="Gordon Shaw"/>
  </r>
  <r>
    <x v="3"/>
    <n v="49239"/>
    <s v="AirTAC Automatic Industrial Company"/>
    <s v="www.airtacworld.com"/>
    <d v="2006-11-08T00:00:00"/>
    <n v="2006"/>
    <x v="3"/>
    <s v="12.00 USD"/>
    <n v="12"/>
    <n v="9.4600000000000009"/>
    <s v="Baring Private Equity Asia"/>
    <d v="2013-02-05T00:00:00"/>
    <x v="2"/>
    <s v="1890.00 TWD"/>
    <n v="63.46"/>
    <n v="47.42"/>
    <m/>
    <x v="3"/>
    <s v="Manufacturing"/>
    <s v="Distribution, Industrial, Machine Tool Manufacture"/>
    <m/>
    <s v="China"/>
    <s v="Greater China"/>
    <s v="No"/>
    <m/>
    <m/>
    <s v="Gordon Shaw, Jean Eric Salata"/>
    <s v="Gordon Shaw"/>
  </r>
  <r>
    <x v="4"/>
    <n v="180544"/>
    <s v="Aiyingshi"/>
    <s v="www.aiyingshi.com"/>
    <d v="2007-06-01T00:00:00"/>
    <n v="2013"/>
    <x v="2"/>
    <s v="5.20 USD"/>
    <n v="5.2"/>
    <n v="3.85"/>
    <s v="China New Enterprise Investment"/>
    <d v="2015-11-23T00:00:00"/>
    <x v="3"/>
    <m/>
    <m/>
    <m/>
    <s v="Partners Group"/>
    <x v="4"/>
    <s v="Retail"/>
    <s v="Clothing Stores, e-Commerce, Toy &amp; Hobby Stores"/>
    <m/>
    <s v="China"/>
    <s v="Greater China"/>
    <s v="No"/>
    <m/>
    <m/>
    <m/>
    <m/>
  </r>
  <r>
    <x v="5"/>
    <n v="42934"/>
    <s v="Alchip Technologies Inc."/>
    <s v="www.alchip.com"/>
    <d v="2010-05-20T00:00:00"/>
    <n v="2010"/>
    <x v="1"/>
    <s v="15.60 USD"/>
    <n v="15.6"/>
    <n v="12.56"/>
    <s v="Daiwa Quantum Capital, InveStar Capital, Smac Partners, Softbank Capital"/>
    <d v="2010-12-23T00:00:00"/>
    <x v="0"/>
    <m/>
    <m/>
    <m/>
    <m/>
    <x v="3"/>
    <s v="Manufacturing"/>
    <s v="Electronic Components &amp; Semiconductor Wholesalers, Manufacturing, Technology"/>
    <m/>
    <s v="Taiwan"/>
    <s v="Greater China"/>
    <s v="No"/>
    <m/>
    <m/>
    <m/>
    <m/>
  </r>
  <r>
    <x v="6"/>
    <n v="47216"/>
    <s v="Allyes Online Media Holdings"/>
    <s v="www.allyes.com"/>
    <d v="2010-07-30T00:00:00"/>
    <n v="2010"/>
    <x v="2"/>
    <s v="124.00 USD"/>
    <n v="124"/>
    <n v="95.53"/>
    <s v="Silver Lake"/>
    <d v="2014-05-31T00:00:00"/>
    <x v="1"/>
    <s v="130.00 USD"/>
    <n v="130"/>
    <n v="96.04"/>
    <m/>
    <x v="1"/>
    <s v="Marketing"/>
    <s v="Digital Media, eMarketing, Media"/>
    <m/>
    <s v="China"/>
    <s v="Greater China"/>
    <s v="Yes"/>
    <m/>
    <m/>
    <s v="Eric Chen"/>
    <m/>
  </r>
  <r>
    <x v="6"/>
    <n v="47216"/>
    <s v="Allyes Online Media Holdings"/>
    <s v="www.allyes.com"/>
    <d v="2010-07-30T00:00:00"/>
    <n v="2010"/>
    <x v="2"/>
    <s v="124.00 USD"/>
    <n v="124"/>
    <n v="95.53"/>
    <s v="Silver Lake"/>
    <d v="2014-06-01T00:00:00"/>
    <x v="1"/>
    <s v="60.00 USD"/>
    <n v="60"/>
    <n v="44.33"/>
    <m/>
    <x v="1"/>
    <s v="Marketing"/>
    <s v="Digital Media, eMarketing, Media"/>
    <m/>
    <s v="China"/>
    <s v="Greater China"/>
    <s v="Yes"/>
    <m/>
    <m/>
    <s v="Eric Chen"/>
    <m/>
  </r>
  <r>
    <x v="7"/>
    <n v="63858"/>
    <s v="Ambow Education Group"/>
    <s v="www.ambow.com"/>
    <d v="2012-01-06T00:00:00"/>
    <n v="2012"/>
    <x v="4"/>
    <s v="48.20 USD"/>
    <n v="48.2"/>
    <n v="37.86"/>
    <s v="Baring Private Equity Asia"/>
    <d v="2013-06-11T00:00:00"/>
    <x v="4"/>
    <m/>
    <m/>
    <m/>
    <m/>
    <x v="4"/>
    <s v="Education / Training"/>
    <s v="Education &amp; Training Website, Education and Training Services, Schools"/>
    <m/>
    <s v="China"/>
    <s v="Greater China"/>
    <s v="No"/>
    <m/>
    <m/>
    <m/>
    <m/>
  </r>
  <r>
    <x v="7"/>
    <n v="63858"/>
    <s v="Ambow Education Group"/>
    <s v="www.ambow.com"/>
    <d v="2012-01-06T00:00:00"/>
    <n v="2012"/>
    <x v="4"/>
    <s v="48.20 USD"/>
    <n v="48.2"/>
    <n v="37.86"/>
    <s v="Baring Private Equity Asia"/>
    <d v="2013-06-11T00:00:00"/>
    <x v="5"/>
    <m/>
    <m/>
    <m/>
    <m/>
    <x v="4"/>
    <s v="Education / Training"/>
    <s v="Education &amp; Training Website, Education and Training Services, Schools"/>
    <m/>
    <s v="China"/>
    <s v="Greater China"/>
    <s v="Yes"/>
    <m/>
    <m/>
    <m/>
    <m/>
  </r>
  <r>
    <x v="8"/>
    <n v="153741"/>
    <s v="AMTD Financial Planning"/>
    <s v="www.amtd.com.hk"/>
    <d v="2014-10-21T00:00:00"/>
    <n v="2014"/>
    <x v="2"/>
    <m/>
    <m/>
    <m/>
    <s v="Morgan Stanley Private Equity Asia"/>
    <d v="2015-09-29T00:00:00"/>
    <x v="3"/>
    <m/>
    <m/>
    <m/>
    <s v="China Minsheng Investment Group, L.R. Capital Group"/>
    <x v="5"/>
    <s v="Financial Services"/>
    <s v="Finance and Insurance Sector"/>
    <m/>
    <s v="Hong Kong"/>
    <s v="Greater China"/>
    <s v="Yes"/>
    <n v="4.5"/>
    <m/>
    <m/>
    <m/>
  </r>
  <r>
    <x v="9"/>
    <n v="147411"/>
    <s v="Anhui Jinhe Industrial Co., Ltd"/>
    <s v="www.jinheshiye.com"/>
    <d v="2010-06-29T00:00:00"/>
    <n v="2010"/>
    <x v="1"/>
    <s v="123.50 CNY"/>
    <n v="18.21"/>
    <n v="14.48"/>
    <s v="Ping An Caizhi Investment Management, Principle Capital"/>
    <d v="2011-07-07T00:00:00"/>
    <x v="0"/>
    <s v="720.25 CNY"/>
    <n v="111.25"/>
    <n v="78.77"/>
    <m/>
    <x v="6"/>
    <s v="Chemicals"/>
    <s v="Chemicals"/>
    <m/>
    <s v="China"/>
    <s v="Greater China"/>
    <s v="Yes"/>
    <m/>
    <m/>
    <m/>
    <m/>
  </r>
  <r>
    <x v="10"/>
    <n v="155538"/>
    <s v="Anhui Shengyun Environment-Protection Group Co., Ltd."/>
    <s v="www.300090.com.cn"/>
    <d v="2009-07-01T00:00:00"/>
    <n v="2009"/>
    <x v="1"/>
    <s v="39.00 CNY"/>
    <n v="5.7"/>
    <n v="4.08"/>
    <s v="CITIC Private Equity Funds Management"/>
    <d v="2010-06-25T00:00:00"/>
    <x v="0"/>
    <m/>
    <m/>
    <m/>
    <m/>
    <x v="7"/>
    <s v="Clean Technology"/>
    <s v="Efficiency Infrastructure, Emissions Control, Waste Management"/>
    <m/>
    <s v="China"/>
    <s v="Greater China"/>
    <s v="Yes"/>
    <m/>
    <m/>
    <m/>
    <m/>
  </r>
  <r>
    <x v="10"/>
    <n v="155538"/>
    <s v="Anhui Shengyun Environment-Protection Group Co., Ltd."/>
    <s v="www.300090.com.cn"/>
    <d v="2009-07-01T00:00:00"/>
    <n v="2009"/>
    <x v="1"/>
    <s v="39.00 CNY"/>
    <n v="5.7"/>
    <n v="4.08"/>
    <s v="CITIC Private Equity Funds Management"/>
    <d v="2013-11-19T00:00:00"/>
    <x v="2"/>
    <s v="111.42 CNY"/>
    <n v="18.16"/>
    <n v="13.57"/>
    <m/>
    <x v="7"/>
    <s v="Clean Technology"/>
    <s v="Efficiency Infrastructure, Emissions Control, Waste Management"/>
    <m/>
    <s v="China"/>
    <s v="Greater China"/>
    <s v="Yes"/>
    <m/>
    <m/>
    <m/>
    <m/>
  </r>
  <r>
    <x v="10"/>
    <n v="155538"/>
    <s v="Anhui Shengyun Environment-Protection Group Co., Ltd."/>
    <s v="www.300090.com.cn"/>
    <d v="2009-07-01T00:00:00"/>
    <n v="2009"/>
    <x v="1"/>
    <s v="39.00 CNY"/>
    <n v="5.7"/>
    <n v="4.08"/>
    <s v="CITIC Private Equity Funds Management"/>
    <d v="2013-12-26T00:00:00"/>
    <x v="2"/>
    <s v="78.90 CNY"/>
    <n v="12.91"/>
    <n v="9.3699999999999992"/>
    <m/>
    <x v="7"/>
    <s v="Clean Technology"/>
    <s v="Efficiency Infrastructure, Emissions Control, Waste Management"/>
    <m/>
    <s v="China"/>
    <s v="Greater China"/>
    <s v="Yes"/>
    <m/>
    <m/>
    <m/>
    <m/>
  </r>
  <r>
    <x v="11"/>
    <n v="32131"/>
    <s v="Anhui Yingliu"/>
    <s v="www.yingliugroup.com"/>
    <d v="2010-12-27T00:00:00"/>
    <n v="2010"/>
    <x v="1"/>
    <s v="17.90 USD"/>
    <n v="17.899999999999999"/>
    <n v="13.5"/>
    <s v="CDH Investments, Everbright Private Equity"/>
    <d v="2014-01-22T00:00:00"/>
    <x v="0"/>
    <s v="662.40 CNY"/>
    <n v="108.66"/>
    <n v="79.489999999999995"/>
    <m/>
    <x v="3"/>
    <s v="Manufacturing"/>
    <s v="Steel &amp; Metal Manufacturing"/>
    <m/>
    <s v="China"/>
    <s v="Greater China"/>
    <s v="Yes"/>
    <m/>
    <m/>
    <m/>
    <m/>
  </r>
  <r>
    <x v="12"/>
    <n v="197587"/>
    <s v="Anhui Yuan He Tang Pharmaceutical Co., Ltd"/>
    <s v="www.ahyht.cn"/>
    <d v="2012-07-01T00:00:00"/>
    <n v="2012"/>
    <x v="1"/>
    <s v="66.00 CNY"/>
    <n v="10.45"/>
    <n v="8.5299999999999994"/>
    <s v="China Galaxy Investment Management, Yuexiu Industrial Investment Funds Management"/>
    <d v="2015-09-02T00:00:00"/>
    <x v="0"/>
    <m/>
    <m/>
    <m/>
    <m/>
    <x v="0"/>
    <s v="Pharmaceuticals"/>
    <s v="Specialty Pharmaceuticals"/>
    <m/>
    <s v="China"/>
    <s v="Greater China"/>
    <s v="Yes"/>
    <m/>
    <m/>
    <m/>
    <m/>
  </r>
  <r>
    <x v="13"/>
    <n v="137648"/>
    <s v="Anshan Heavy Duty Mining  Machinery Co., Ltd"/>
    <s v="www.aszkjqc.com"/>
    <d v="2010-06-29T00:00:00"/>
    <n v="2010"/>
    <x v="1"/>
    <s v="31.92 CNY"/>
    <n v="4.71"/>
    <n v="3.74"/>
    <s v="Haitong-Fortis Private Equity Fund Management"/>
    <d v="2012-03-29T00:00:00"/>
    <x v="0"/>
    <s v="425.00 CNY"/>
    <n v="67.2"/>
    <n v="51.12"/>
    <m/>
    <x v="3"/>
    <s v="Industrial"/>
    <s v="Industrial Machinery Manufacturing, Machine Tool Manufacture"/>
    <m/>
    <s v="China"/>
    <s v="Greater China"/>
    <s v="Yes"/>
    <m/>
    <m/>
    <m/>
    <m/>
  </r>
  <r>
    <x v="14"/>
    <n v="50785"/>
    <s v="Asia Netcom"/>
    <s v="www.asianetcom.com"/>
    <d v="2006-06-01T00:00:00"/>
    <n v="2006"/>
    <x v="2"/>
    <s v="402.00 USD"/>
    <n v="402"/>
    <n v="314.58"/>
    <s v="Ashmore Investment Management, Clearwater Capital Partners, Spinnaker Capital"/>
    <d v="2008-01-08T00:00:00"/>
    <x v="6"/>
    <m/>
    <m/>
    <m/>
    <s v="Pacnet"/>
    <x v="1"/>
    <s v="Telecoms"/>
    <s v="Telecom Media, Telecoms"/>
    <m/>
    <s v="Hong Kong"/>
    <s v="Greater China"/>
    <s v="No"/>
    <m/>
    <m/>
    <m/>
    <m/>
  </r>
  <r>
    <x v="15"/>
    <n v="71488"/>
    <s v="Asia Pacific Medical Group"/>
    <s v="www.apmg.com.cn"/>
    <d v="2016-03-16T00:00:00"/>
    <n v="2016"/>
    <x v="2"/>
    <s v="150.00 USD"/>
    <n v="150"/>
    <n v="133.11000000000001"/>
    <s v="Bain Capital"/>
    <d v="2016-10-24T00:00:00"/>
    <x v="7"/>
    <s v="9.50 SGD"/>
    <n v="6.84"/>
    <n v="6.24"/>
    <s v="China Medical International Group"/>
    <x v="0"/>
    <s v="Healthcare"/>
    <s v="Elective/Aesthetic Medicine, Hospitals, Medical Technologies, Oncology/Cancer Treatment, Surgical Centres"/>
    <m/>
    <s v="Hong Kong"/>
    <s v="Greater China"/>
    <s v="Yes"/>
    <m/>
    <m/>
    <s v="Jonathan Jia Zhu, Lihong Wang"/>
    <m/>
  </r>
  <r>
    <x v="16"/>
    <n v="46531"/>
    <s v="ASIMCO Technologies"/>
    <s v="www.asimco.com"/>
    <d v="2010-07-20T00:00:00"/>
    <n v="2010"/>
    <x v="2"/>
    <s v="150.00 USD"/>
    <n v="150"/>
    <n v="119.24"/>
    <s v="Bain Capital"/>
    <d v="2015-09-29T00:00:00"/>
    <x v="7"/>
    <s v="616.00 CNY"/>
    <n v="96.37"/>
    <n v="85.94"/>
    <s v="Brembo"/>
    <x v="3"/>
    <s v="Industrial"/>
    <s v="Distribution, Industrial, Manufacturing, Technology"/>
    <m/>
    <s v="China"/>
    <s v="Greater China"/>
    <s v="Yes"/>
    <m/>
    <m/>
    <s v="Jonathan Jia Zhu"/>
    <m/>
  </r>
  <r>
    <x v="17"/>
    <n v="46531"/>
    <s v="ASIMCO Technologies"/>
    <s v="www.asimco.com"/>
    <d v="2004-03-04T00:00:00"/>
    <n v="2004"/>
    <x v="3"/>
    <m/>
    <m/>
    <m/>
    <s v="Cyprium Partners"/>
    <d v="2010-09-30T00:00:00"/>
    <x v="3"/>
    <s v="150.00 USD"/>
    <n v="150"/>
    <n v="107.73"/>
    <s v="Bain Capital"/>
    <x v="3"/>
    <s v="Industrial"/>
    <s v="Distribution, Industrial, Manufacturing, Technology"/>
    <m/>
    <s v="China"/>
    <s v="Greater China"/>
    <s v="No"/>
    <m/>
    <m/>
    <s v="Leland Lewis"/>
    <m/>
  </r>
  <r>
    <x v="18"/>
    <n v="127644"/>
    <s v="Autohome Assistance"/>
    <s v="www.autohome.com.cn"/>
    <d v="2008-06-27T00:00:00"/>
    <n v="2008"/>
    <x v="1"/>
    <m/>
    <m/>
    <m/>
    <s v="Orchid Asia Group"/>
    <d v="2013-12-10T00:00:00"/>
    <x v="0"/>
    <s v="133.00 USD"/>
    <n v="133"/>
    <n v="96.58"/>
    <m/>
    <x v="8"/>
    <s v="Internet"/>
    <s v="Automobile Repair, Insurance, Search Engines, Web Applications"/>
    <m/>
    <s v="China"/>
    <s v="Greater China"/>
    <s v="Yes"/>
    <m/>
    <m/>
    <s v="Gabriel Li"/>
    <m/>
  </r>
  <r>
    <x v="19"/>
    <n v="52116"/>
    <s v="Babela Restaurant Management"/>
    <s v="www.4007787878.com/"/>
    <d v="2007-07-01T00:00:00"/>
    <n v="2013"/>
    <x v="2"/>
    <m/>
    <m/>
    <m/>
    <s v="Carlyle Group"/>
    <d v="2012-02-01T00:00:00"/>
    <x v="3"/>
    <s v="40.00 USD"/>
    <n v="40"/>
    <n v="30.32"/>
    <s v="Unitas Capital"/>
    <x v="4"/>
    <s v="Restaurants"/>
    <s v="Restaurants"/>
    <m/>
    <s v="China"/>
    <s v="Greater China"/>
    <s v="No"/>
    <m/>
    <m/>
    <m/>
    <m/>
  </r>
  <r>
    <x v="20"/>
    <n v="187751"/>
    <s v="Baicaowei"/>
    <m/>
    <d v="2014-06-01T00:00:00"/>
    <n v="2014"/>
    <x v="1"/>
    <s v="31.80 CNY"/>
    <n v="5.17"/>
    <n v="3.82"/>
    <s v="Haitong-Fortis Private Equity Fund Management"/>
    <d v="2016-08-18T00:00:00"/>
    <x v="7"/>
    <s v="960.00 CNY"/>
    <n v="144.78"/>
    <n v="127.91"/>
    <s v="Henan Haoxiangni Jujube Developing"/>
    <x v="8"/>
    <s v="Internet"/>
    <s v="e-Commerce, Snack Foods"/>
    <m/>
    <s v="China"/>
    <s v="Greater China"/>
    <s v="No"/>
    <m/>
    <m/>
    <m/>
    <m/>
  </r>
  <r>
    <x v="21"/>
    <n v="131125"/>
    <s v="Bank of Qingdao"/>
    <s v="www.qdccb.com"/>
    <d v="2008-09-01T00:00:00"/>
    <n v="2008"/>
    <x v="1"/>
    <m/>
    <m/>
    <m/>
    <s v="IMI Fondi Chiusi, Rothschild Proprietary Investments "/>
    <d v="2015-11-25T00:00:00"/>
    <x v="0"/>
    <s v="607.00 USD"/>
    <n v="607"/>
    <n v="571.85"/>
    <m/>
    <x v="5"/>
    <s v="Financial Services"/>
    <s v="Banks"/>
    <m/>
    <s v="China"/>
    <s v="Greater China"/>
    <s v="Yes"/>
    <m/>
    <m/>
    <m/>
    <m/>
  </r>
  <r>
    <x v="22"/>
    <n v="133970"/>
    <s v="Baoxin Auto Group Ltd"/>
    <s v="www.klbaoxin.com"/>
    <d v="2010-08-01T00:00:00"/>
    <n v="2010"/>
    <x v="2"/>
    <m/>
    <m/>
    <m/>
    <s v="Crescent Point Group"/>
    <d v="2011-12-14T00:00:00"/>
    <x v="0"/>
    <s v="3200.00 HKD"/>
    <n v="411.11"/>
    <n v="307.26"/>
    <m/>
    <x v="3"/>
    <s v="Transportation"/>
    <s v="Automobile Dealerships"/>
    <m/>
    <s v="China"/>
    <s v="Greater China"/>
    <s v="Yes"/>
    <m/>
    <m/>
    <m/>
    <m/>
  </r>
  <r>
    <x v="23"/>
    <n v="154810"/>
    <s v="BBMG Corporation"/>
    <s v="www.bbmg.com.cn"/>
    <d v="2008-08-01T00:00:00"/>
    <n v="2008"/>
    <x v="4"/>
    <s v="346.00 CNY"/>
    <n v="50.44"/>
    <n v="32.03"/>
    <s v="New Horizon Capital"/>
    <d v="2011-03-01T00:00:00"/>
    <x v="2"/>
    <m/>
    <m/>
    <m/>
    <m/>
    <x v="6"/>
    <s v="Materials"/>
    <s v="Cement, Construction, Manufacturing"/>
    <m/>
    <s v="China"/>
    <s v="Greater China"/>
    <s v="No"/>
    <m/>
    <m/>
    <m/>
    <m/>
  </r>
  <r>
    <x v="24"/>
    <n v="147367"/>
    <s v="Befar Group Co., Ltd"/>
    <s v="www.befar.com"/>
    <d v="2007-08-26T00:00:00"/>
    <n v="2013"/>
    <x v="1"/>
    <s v="150.00 CNY"/>
    <n v="20.02"/>
    <n v="14.08"/>
    <s v="Principle Capital"/>
    <d v="2010-02-23T00:00:00"/>
    <x v="0"/>
    <s v="2090.00 CNY"/>
    <n v="305.77"/>
    <n v="224.41"/>
    <m/>
    <x v="6"/>
    <s v="Chemicals"/>
    <s v="Chemicals"/>
    <m/>
    <s v="China"/>
    <s v="Greater China"/>
    <s v="Yes"/>
    <m/>
    <m/>
    <m/>
    <m/>
  </r>
  <r>
    <x v="24"/>
    <n v="147367"/>
    <s v="Befar Group Co., Ltd"/>
    <s v="www.befar.com"/>
    <d v="2007-08-26T00:00:00"/>
    <n v="2013"/>
    <x v="1"/>
    <s v="150.00 CNY"/>
    <n v="20.02"/>
    <n v="14.08"/>
    <s v="Principle Capital"/>
    <d v="2014-05-13T00:00:00"/>
    <x v="2"/>
    <m/>
    <m/>
    <m/>
    <m/>
    <x v="6"/>
    <s v="Chemicals"/>
    <s v="Chemicals"/>
    <m/>
    <s v="China"/>
    <s v="Greater China"/>
    <s v="Yes"/>
    <m/>
    <m/>
    <m/>
    <m/>
  </r>
  <r>
    <x v="25"/>
    <n v="144280"/>
    <s v="Beijing Digital Telecom Co., Ltd."/>
    <m/>
    <d v="2007-06-01T00:00:00"/>
    <n v="2013"/>
    <x v="1"/>
    <s v="194.00 CNY"/>
    <n v="25.49"/>
    <n v="18.850000000000001"/>
    <s v="3i, CDH Investments"/>
    <d v="2014-07-08T00:00:00"/>
    <x v="0"/>
    <s v="796.60 HKD"/>
    <n v="102.78"/>
    <n v="75.56"/>
    <m/>
    <x v="1"/>
    <s v="Communications"/>
    <s v="Communications, Mobile Applications, Telecoms Equipment"/>
    <m/>
    <s v="China"/>
    <s v="Greater China"/>
    <s v="Yes"/>
    <m/>
    <m/>
    <m/>
    <m/>
  </r>
  <r>
    <x v="25"/>
    <n v="144280"/>
    <s v="Beijing Digital Telecom Co., Ltd."/>
    <m/>
    <d v="2007-06-01T00:00:00"/>
    <n v="2013"/>
    <x v="1"/>
    <s v="194.00 CNY"/>
    <n v="25.49"/>
    <n v="18.850000000000001"/>
    <s v="3i, CDH Investments"/>
    <d v="2016-03-17T00:00:00"/>
    <x v="2"/>
    <s v="365.65 HKD"/>
    <n v="47.13"/>
    <n v="41.83"/>
    <m/>
    <x v="1"/>
    <s v="Communications"/>
    <s v="Communications, Mobile Applications, Telecoms Equipment"/>
    <m/>
    <s v="China"/>
    <s v="Greater China"/>
    <s v="Yes"/>
    <m/>
    <m/>
    <m/>
    <m/>
  </r>
  <r>
    <x v="25"/>
    <n v="144280"/>
    <s v="Beijing Digital Telecom Co., Ltd."/>
    <m/>
    <d v="2007-06-01T00:00:00"/>
    <n v="2013"/>
    <x v="1"/>
    <s v="194.00 CNY"/>
    <n v="25.49"/>
    <n v="18.850000000000001"/>
    <s v="3i, CDH Investments"/>
    <d v="2017-04-26T00:00:00"/>
    <x v="2"/>
    <s v="270.01 HKD"/>
    <n v="34.71"/>
    <n v="31.86"/>
    <s v="Digital China Holdings Limited"/>
    <x v="1"/>
    <s v="Communications"/>
    <s v="Communications, Mobile Applications, Telecoms Equipment"/>
    <m/>
    <s v="China"/>
    <s v="Greater China"/>
    <s v="No"/>
    <m/>
    <m/>
    <m/>
    <m/>
  </r>
  <r>
    <x v="26"/>
    <n v="155581"/>
    <s v="Beijing GeoEnviron Engineering &amp; Technology Inc"/>
    <s v="www.bgechina.cn"/>
    <d v="2010-06-05T00:00:00"/>
    <n v="2010"/>
    <x v="1"/>
    <s v="90.33 CNY"/>
    <n v="13.23"/>
    <n v="10.65"/>
    <s v="Fortune United Partners, Legend Capital"/>
    <d v="2014-12-29T00:00:00"/>
    <x v="0"/>
    <s v="736.50 CNY"/>
    <n v="120.23"/>
    <n v="96.51"/>
    <m/>
    <x v="7"/>
    <s v="Clean Technology"/>
    <s v="Clean Technology, Environmental Services"/>
    <m/>
    <s v="China"/>
    <s v="Greater China"/>
    <s v="Yes"/>
    <m/>
    <m/>
    <m/>
    <m/>
  </r>
  <r>
    <x v="27"/>
    <n v="160820"/>
    <s v="Beijing Haohua Energy Resource"/>
    <s v="www.bjhhny.com"/>
    <d v="2007-12-15T00:00:00"/>
    <n v="2013"/>
    <x v="1"/>
    <s v="151.20 CNY"/>
    <n v="20.73"/>
    <n v="14.19"/>
    <s v="Goldstone Investment"/>
    <d v="2010-03-31T00:00:00"/>
    <x v="0"/>
    <m/>
    <m/>
    <m/>
    <m/>
    <x v="6"/>
    <s v="Mining"/>
    <s v="Coal &amp; Lignite Mining"/>
    <m/>
    <s v="China"/>
    <s v="Greater China"/>
    <s v="Yes"/>
    <m/>
    <m/>
    <m/>
    <m/>
  </r>
  <r>
    <x v="27"/>
    <n v="160820"/>
    <s v="Beijing Haohua Energy Resource"/>
    <s v="www.bjhhny.com"/>
    <d v="2007-12-15T00:00:00"/>
    <n v="2013"/>
    <x v="1"/>
    <s v="151.20 CNY"/>
    <n v="20.73"/>
    <n v="14.19"/>
    <s v="Goldstone Investment"/>
    <d v="2011-04-12T00:00:00"/>
    <x v="2"/>
    <m/>
    <m/>
    <m/>
    <m/>
    <x v="6"/>
    <s v="Mining"/>
    <s v="Coal &amp; Lignite Mining"/>
    <m/>
    <s v="China"/>
    <s v="Greater China"/>
    <s v="Yes"/>
    <m/>
    <m/>
    <m/>
    <m/>
  </r>
  <r>
    <x v="28"/>
    <n v="35128"/>
    <s v="Beijing Leader &amp; Harvest Electric Technologies Co. Ltd."/>
    <s v="www.ld-harvest.com"/>
    <d v="2009-10-26T00:00:00"/>
    <n v="2009"/>
    <x v="2"/>
    <s v="200.00 USD"/>
    <n v="200"/>
    <n v="134.36000000000001"/>
    <s v="Affinity Equity Partners, Unitas Capital"/>
    <d v="2011-06-09T00:00:00"/>
    <x v="7"/>
    <s v="650.00 USD"/>
    <n v="650"/>
    <n v="450.13"/>
    <s v="Schneider Electric"/>
    <x v="3"/>
    <s v="Industrial"/>
    <s v="Industrial"/>
    <m/>
    <s v="China"/>
    <s v="Greater China"/>
    <s v="No"/>
    <n v="3"/>
    <m/>
    <m/>
    <m/>
  </r>
  <r>
    <x v="29"/>
    <n v="161216"/>
    <s v="Beijing Shouhang Resources Saving Co., Ltd"/>
    <s v="www.sh-ihw.com"/>
    <d v="2010-12-14T00:00:00"/>
    <n v="2010"/>
    <x v="1"/>
    <s v="138.72 CNY"/>
    <n v="20.78"/>
    <n v="15.67"/>
    <s v="Goldstone Investment, Sequoia Capital"/>
    <d v="2012-03-27T00:00:00"/>
    <x v="0"/>
    <s v="1029.00 CNY"/>
    <n v="162.38999999999999"/>
    <n v="123.79"/>
    <m/>
    <x v="3"/>
    <s v="Manufacturing"/>
    <s v="Industrial Machinery Manufacturing, Machine Tool Manufacture"/>
    <m/>
    <s v="China"/>
    <s v="Greater China"/>
    <s v="Yes"/>
    <m/>
    <m/>
    <m/>
    <m/>
  </r>
  <r>
    <x v="30"/>
    <n v="167334"/>
    <s v="Beijing Shuoren Times Technology Co., Ltd"/>
    <s v="www.shuoren.com"/>
    <d v="2013-07-10T00:00:00"/>
    <n v="2013"/>
    <x v="1"/>
    <s v="5.00 CNY"/>
    <n v="0.81"/>
    <n v="0.63"/>
    <s v="Eastern Link Capital"/>
    <d v="2014-06-19T00:00:00"/>
    <x v="1"/>
    <s v="0.19 CNY"/>
    <n v="0.03"/>
    <n v="0.02"/>
    <m/>
    <x v="8"/>
    <s v="Technology"/>
    <s v="Consumer Services, Software, Technology"/>
    <m/>
    <s v="China"/>
    <s v="Greater China"/>
    <s v="Yes"/>
    <m/>
    <m/>
    <m/>
    <m/>
  </r>
  <r>
    <x v="31"/>
    <n v="155892"/>
    <s v="Beijing Transtrue Technology Inc."/>
    <s v="www.bjzst.cn"/>
    <d v="2011-04-13T00:00:00"/>
    <n v="2011"/>
    <x v="1"/>
    <s v="18.60 CNY"/>
    <n v="2.84"/>
    <n v="1.97"/>
    <s v="Goldstone Investment"/>
    <d v="2015-06-29T00:00:00"/>
    <x v="0"/>
    <m/>
    <m/>
    <m/>
    <m/>
    <x v="8"/>
    <s v="Software"/>
    <s v="Digital Media, Information Services, Software"/>
    <m/>
    <s v="China"/>
    <s v="Greater China"/>
    <s v="Yes"/>
    <m/>
    <m/>
    <m/>
    <m/>
  </r>
  <r>
    <x v="32"/>
    <n v="139220"/>
    <s v="Beijing Ultrapower Software Co., Ltd"/>
    <s v="www.ultrapower.com.cn"/>
    <d v="2009-06-01T00:00:00"/>
    <n v="2009"/>
    <x v="1"/>
    <s v="63.36 CNY"/>
    <n v="9.26"/>
    <n v="6.61"/>
    <s v="Beijing Huijin Lifang, Goldstone Investment"/>
    <d v="2009-10-30T00:00:00"/>
    <x v="0"/>
    <s v="1832.80 CNY"/>
    <n v="268.14999999999998"/>
    <n v="180.14"/>
    <m/>
    <x v="8"/>
    <s v="IT"/>
    <s v="Communications, IT"/>
    <m/>
    <s v="China"/>
    <s v="Greater China"/>
    <s v="Yes"/>
    <m/>
    <m/>
    <m/>
    <m/>
  </r>
  <r>
    <x v="33"/>
    <n v="149293"/>
    <s v="Beijing UTour International Travel Service Co., Ltd."/>
    <s v="www.utourworld.com"/>
    <d v="2010-11-19T00:00:00"/>
    <n v="2010"/>
    <x v="1"/>
    <s v="28.00 CNY"/>
    <n v="4.22"/>
    <n v="3.07"/>
    <s v="JD Capital"/>
    <d v="2014-01-23T00:00:00"/>
    <x v="0"/>
    <s v="337.00 CNY"/>
    <n v="55.28"/>
    <n v="40.44"/>
    <m/>
    <x v="4"/>
    <s v="Leisure"/>
    <s v="Travel &amp; Tourism"/>
    <m/>
    <s v="China"/>
    <s v="Greater China"/>
    <s v="Yes"/>
    <m/>
    <m/>
    <m/>
    <m/>
  </r>
  <r>
    <x v="34"/>
    <n v="184866"/>
    <s v="Beijing Wondersoft Technology"/>
    <s v="www.wonder-soft.cn"/>
    <d v="2013-11-01T00:00:00"/>
    <n v="2013"/>
    <x v="1"/>
    <s v="10.00 CNY"/>
    <n v="1.63"/>
    <n v="1.22"/>
    <s v="Reiter Capital"/>
    <d v="2015-12-31T00:00:00"/>
    <x v="0"/>
    <m/>
    <m/>
    <m/>
    <m/>
    <x v="8"/>
    <s v="IT Security"/>
    <s v="IT Security"/>
    <m/>
    <s v="China"/>
    <s v="Greater China"/>
    <s v="Yes"/>
    <m/>
    <m/>
    <m/>
    <m/>
  </r>
  <r>
    <x v="35"/>
    <n v="119173"/>
    <s v="Belle International Holdings Limited"/>
    <s v="www.belleintl.com"/>
    <d v="2005-09-12T00:00:00"/>
    <n v="2005"/>
    <x v="1"/>
    <s v="23.66 HKD"/>
    <n v="3.05"/>
    <n v="2.5299999999999998"/>
    <s v="CDH Investments, Morgan Stanley Private Equity Asia"/>
    <d v="2007-11-01T00:00:00"/>
    <x v="2"/>
    <m/>
    <m/>
    <m/>
    <m/>
    <x v="4"/>
    <s v="Retail"/>
    <s v="Footwear Manufacture, Wholesale, and Retail"/>
    <m/>
    <s v="China"/>
    <s v="Greater China"/>
    <s v="Yes"/>
    <m/>
    <m/>
    <s v="Yu Gao"/>
    <s v="Yu Gao"/>
  </r>
  <r>
    <x v="35"/>
    <n v="119173"/>
    <s v="Belle International Holdings Limited"/>
    <s v="www.belleintl.com"/>
    <d v="2005-09-12T00:00:00"/>
    <n v="2005"/>
    <x v="1"/>
    <s v="23.66 HKD"/>
    <n v="3.05"/>
    <n v="2.5299999999999998"/>
    <s v="CDH Investments, Morgan Stanley Private Equity Asia"/>
    <d v="2008-04-01T00:00:00"/>
    <x v="2"/>
    <m/>
    <m/>
    <m/>
    <m/>
    <x v="4"/>
    <s v="Retail"/>
    <s v="Footwear Manufacture, Wholesale, and Retail"/>
    <m/>
    <s v="China"/>
    <s v="Greater China"/>
    <s v="No"/>
    <m/>
    <m/>
    <s v="Yu Gao"/>
    <s v="Yu Gao"/>
  </r>
  <r>
    <x v="36"/>
    <n v="153224"/>
    <s v="BeyondSoft Corporation"/>
    <s v="www.beyondsoft.com"/>
    <d v="2010-08-16T00:00:00"/>
    <n v="2010"/>
    <x v="1"/>
    <m/>
    <m/>
    <m/>
    <s v="China Soft Capital, Cowin Capital, Envision Capital, SBI &amp; TH Venture Capital"/>
    <d v="2012-01-06T00:00:00"/>
    <x v="0"/>
    <s v="550.00 CNY"/>
    <n v="87.05"/>
    <n v="68.37"/>
    <m/>
    <x v="5"/>
    <s v="Outsourcing"/>
    <s v="BPO Services, Education &amp; Training Website, IT, Offshore IT Services/IT Outsourcing"/>
    <m/>
    <s v="China"/>
    <s v="Greater China"/>
    <s v="Yes"/>
    <m/>
    <m/>
    <m/>
    <m/>
  </r>
  <r>
    <x v="36"/>
    <n v="153224"/>
    <s v="BeyondSoft Corporation"/>
    <s v="www.beyondsoft.com"/>
    <d v="2010-08-16T00:00:00"/>
    <n v="2010"/>
    <x v="1"/>
    <m/>
    <m/>
    <m/>
    <s v="China Soft Capital, Cowin Capital, Envision Capital, SBI &amp; TH Venture Capital"/>
    <d v="2013-10-11T00:00:00"/>
    <x v="2"/>
    <s v="63.30 CNY"/>
    <n v="10.31"/>
    <n v="7.62"/>
    <m/>
    <x v="5"/>
    <s v="Outsourcing"/>
    <s v="BPO Services, Education &amp; Training Website, IT, Offshore IT Services/IT Outsourcing"/>
    <m/>
    <s v="China"/>
    <s v="Greater China"/>
    <s v="Yes"/>
    <m/>
    <m/>
    <m/>
    <m/>
  </r>
  <r>
    <x v="37"/>
    <n v="40098"/>
    <s v="Birdland"/>
    <m/>
    <d v="2004-11-01T00:00:00"/>
    <n v="2004"/>
    <x v="2"/>
    <m/>
    <m/>
    <m/>
    <s v="Navis Capital Partners"/>
    <d v="2013-06-01T00:00:00"/>
    <x v="1"/>
    <m/>
    <m/>
    <m/>
    <m/>
    <x v="4"/>
    <s v="Restaurants"/>
    <s v="Restaurants"/>
    <m/>
    <s v="Hong Kong"/>
    <s v="Greater China"/>
    <s v="No"/>
    <m/>
    <m/>
    <m/>
    <m/>
  </r>
  <r>
    <x v="38"/>
    <n v="161901"/>
    <s v="BizConf Telecom Co., Ltd"/>
    <s v="www.bizconf.cn"/>
    <d v="2011-08-28T00:00:00"/>
    <n v="2011"/>
    <x v="1"/>
    <s v="29.52 CNY"/>
    <n v="4.59"/>
    <n v="3.37"/>
    <s v="Divine Capital, Industrial Innovation Capital Management"/>
    <d v="2017-01-12T00:00:00"/>
    <x v="0"/>
    <s v="174.60 CNY"/>
    <n v="25.17"/>
    <n v="23.69"/>
    <m/>
    <x v="8"/>
    <s v="Software"/>
    <s v="Communications, Conferencing Software"/>
    <m/>
    <s v="China"/>
    <s v="Greater China"/>
    <s v="No"/>
    <m/>
    <m/>
    <m/>
    <m/>
  </r>
  <r>
    <x v="39"/>
    <n v="37367"/>
    <s v="Blue Horizon"/>
    <s v="www.bhghotels.com.cn"/>
    <d v="2008-06-01T00:00:00"/>
    <n v="2008"/>
    <x v="1"/>
    <m/>
    <m/>
    <m/>
    <s v="Prax Capital"/>
    <d v="2012-03-06T00:00:00"/>
    <x v="7"/>
    <m/>
    <m/>
    <m/>
    <s v="Elevation Brands, LLC"/>
    <x v="4"/>
    <s v="Leisure"/>
    <s v="Hotels, Restaurants"/>
    <m/>
    <s v="China"/>
    <s v="Greater China"/>
    <s v="No"/>
    <m/>
    <m/>
    <m/>
    <m/>
  </r>
  <r>
    <x v="40"/>
    <n v="155561"/>
    <s v="Bohai Ferry"/>
    <s v="www.bohailundu.cn"/>
    <d v="2009-07-31T00:00:00"/>
    <n v="2009"/>
    <x v="1"/>
    <s v="375.87 CNY"/>
    <n v="54.92"/>
    <n v="38.53"/>
    <s v="CITIC Private Equity Funds Management"/>
    <d v="2012-09-06T00:00:00"/>
    <x v="0"/>
    <s v="1111.00 CNY"/>
    <n v="175.27"/>
    <n v="136.9"/>
    <m/>
    <x v="3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n v="2009"/>
    <x v="1"/>
    <s v="375.87 CNY"/>
    <n v="54.92"/>
    <n v="38.53"/>
    <s v="CITIC Private Equity Funds Management"/>
    <d v="2014-02-13T00:00:00"/>
    <x v="2"/>
    <s v="231.60 CNY"/>
    <n v="37.950000000000003"/>
    <n v="27.79"/>
    <m/>
    <x v="3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n v="2009"/>
    <x v="1"/>
    <s v="375.87 CNY"/>
    <n v="54.92"/>
    <n v="38.53"/>
    <s v="CITIC Private Equity Funds Management"/>
    <d v="2014-06-27T00:00:00"/>
    <x v="2"/>
    <s v="211.60 CNY"/>
    <n v="34.4"/>
    <n v="25.41"/>
    <m/>
    <x v="3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n v="2009"/>
    <x v="1"/>
    <s v="375.87 CNY"/>
    <n v="54.92"/>
    <n v="38.53"/>
    <s v="CITIC Private Equity Funds Management"/>
    <d v="2014-08-14T00:00:00"/>
    <x v="2"/>
    <s v="213.70 CNY"/>
    <n v="34.71"/>
    <n v="25.92"/>
    <m/>
    <x v="3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n v="2009"/>
    <x v="1"/>
    <s v="375.87 CNY"/>
    <n v="54.92"/>
    <n v="38.53"/>
    <s v="CITIC Private Equity Funds Management"/>
    <d v="2014-10-30T00:00:00"/>
    <x v="2"/>
    <s v="251.80 CNY"/>
    <n v="40.97"/>
    <n v="32.96"/>
    <m/>
    <x v="3"/>
    <s v="Transportation"/>
    <s v="Transportation"/>
    <m/>
    <s v="China"/>
    <s v="Greater China"/>
    <s v="Yes"/>
    <m/>
    <m/>
    <m/>
    <m/>
  </r>
  <r>
    <x v="40"/>
    <n v="155561"/>
    <s v="Bohai Ferry"/>
    <s v="www.bohailundu.cn"/>
    <d v="2009-07-31T00:00:00"/>
    <n v="2009"/>
    <x v="1"/>
    <s v="375.87 CNY"/>
    <n v="54.92"/>
    <n v="38.53"/>
    <s v="CITIC Private Equity Funds Management"/>
    <d v="2014-11-10T00:00:00"/>
    <x v="2"/>
    <m/>
    <m/>
    <m/>
    <m/>
    <x v="3"/>
    <s v="Transportation"/>
    <s v="Transportation"/>
    <m/>
    <s v="China"/>
    <s v="Greater China"/>
    <s v="Yes"/>
    <m/>
    <m/>
    <m/>
    <m/>
  </r>
  <r>
    <x v="41"/>
    <n v="146554"/>
    <s v="Bosideng International Holdings Limited"/>
    <s v="www.bosideng.com"/>
    <d v="2009-09-21T00:00:00"/>
    <n v="2009"/>
    <x v="4"/>
    <s v="240.00 HKD"/>
    <n v="30.97"/>
    <n v="21.25"/>
    <s v="IDG Capital"/>
    <d v="2013-02-04T00:00:00"/>
    <x v="1"/>
    <s v="260.00 HKD"/>
    <n v="33.520000000000003"/>
    <n v="25.05"/>
    <m/>
    <x v="4"/>
    <s v="Retail"/>
    <s v="Clothing Stores"/>
    <m/>
    <s v="China"/>
    <s v="Greater China"/>
    <s v="Yes"/>
    <m/>
    <m/>
    <s v="Quan Zhou"/>
    <m/>
  </r>
  <r>
    <x v="42"/>
    <n v="146554"/>
    <s v="Bosideng International Holdings Limited"/>
    <s v="www.bosideng.com"/>
    <d v="2006-07-30T00:00:00"/>
    <n v="2006"/>
    <x v="1"/>
    <s v="70.00 USD"/>
    <n v="70"/>
    <n v="54.78"/>
    <s v="HPEF Capital Partners"/>
    <d v="2007-10-05T00:00:00"/>
    <x v="0"/>
    <s v="6527.00 HKD"/>
    <n v="840.14"/>
    <n v="590.86"/>
    <m/>
    <x v="4"/>
    <s v="Retail"/>
    <s v="Clothing Stores"/>
    <m/>
    <s v="China"/>
    <s v="Greater China"/>
    <s v="Yes"/>
    <m/>
    <m/>
    <s v="William Shen"/>
    <m/>
  </r>
  <r>
    <x v="42"/>
    <n v="146554"/>
    <s v="Bosideng International Holdings Limited"/>
    <s v="www.bosideng.com"/>
    <d v="2006-07-30T00:00:00"/>
    <n v="2006"/>
    <x v="1"/>
    <s v="70.00 USD"/>
    <n v="70"/>
    <n v="54.78"/>
    <s v="HPEF Capital Partners"/>
    <d v="2009-09-21T00:00:00"/>
    <x v="3"/>
    <s v="240.00 HKD"/>
    <n v="30.97"/>
    <n v="21.25"/>
    <s v="IDG Capital"/>
    <x v="4"/>
    <s v="Retail"/>
    <s v="Clothing Stores"/>
    <m/>
    <s v="China"/>
    <s v="Greater China"/>
    <s v="Yes"/>
    <m/>
    <m/>
    <s v="William Shen"/>
    <m/>
  </r>
  <r>
    <x v="43"/>
    <n v="104254"/>
    <s v="Boston Plastics (Shanghai) Pte. Ltd."/>
    <s v="www.boston-plastics.com"/>
    <d v="2012-12-19T00:00:00"/>
    <n v="2012"/>
    <x v="2"/>
    <m/>
    <m/>
    <m/>
    <s v="Baird Capital Partners Asia"/>
    <d v="2016-01-22T00:00:00"/>
    <x v="7"/>
    <m/>
    <m/>
    <m/>
    <s v="US Farathane Corporation"/>
    <x v="3"/>
    <s v="Manufacturing"/>
    <s v="Plastic and Rubber Manufacturing"/>
    <m/>
    <s v="China"/>
    <s v="Greater China"/>
    <s v="No"/>
    <m/>
    <m/>
    <s v="Huaming Gu"/>
    <m/>
  </r>
  <r>
    <x v="44"/>
    <n v="157445"/>
    <s v="Bros Eastern"/>
    <s v="www.bros.com.hk"/>
    <d v="2010-09-18T00:00:00"/>
    <n v="2010"/>
    <x v="1"/>
    <s v="420.00 CNY"/>
    <n v="62.04"/>
    <n v="48.34"/>
    <s v="CITIC Private Equity Funds Management, Goldstone Investment"/>
    <d v="2012-06-12T00:00:00"/>
    <x v="0"/>
    <s v="2040.00 CNY"/>
    <n v="322.17"/>
    <n v="256.10000000000002"/>
    <m/>
    <x v="3"/>
    <s v="Manufacturing"/>
    <s v="Chemicals, Textiles"/>
    <m/>
    <s v="China"/>
    <s v="Greater China"/>
    <s v="Yes"/>
    <m/>
    <m/>
    <m/>
    <m/>
  </r>
  <r>
    <x v="45"/>
    <n v="133915"/>
    <s v="C&amp;O Pharmaceutical Technology"/>
    <s v="www.changao.com"/>
    <d v="2007-04-01T00:00:00"/>
    <n v="2013"/>
    <x v="4"/>
    <s v="78.05 HKD"/>
    <n v="9.99"/>
    <n v="7.47"/>
    <s v="CMIA Capital Partners"/>
    <d v="2011-08-01T00:00:00"/>
    <x v="7"/>
    <s v="219.00 SGD"/>
    <n v="180.29"/>
    <n v="126.93"/>
    <s v="Shionogi Pharmaceutical, Sumitomo Corporation"/>
    <x v="0"/>
    <s v="Pharmaceuticals"/>
    <s v="Pharmaceutical Development, Pharmaceutical Manufacturing"/>
    <m/>
    <s v="Hong Kong"/>
    <s v="Greater China"/>
    <s v="No"/>
    <m/>
    <m/>
    <m/>
    <m/>
  </r>
  <r>
    <x v="46"/>
    <n v="174434"/>
    <s v="Camel Group"/>
    <s v="www.chinacamel.com"/>
    <d v="2009-11-01T00:00:00"/>
    <n v="2009"/>
    <x v="1"/>
    <s v="10.08 CNY"/>
    <n v="1.47"/>
    <n v="0.99"/>
    <s v="Green Pine Capital Partners"/>
    <d v="2011-06-02T00:00:00"/>
    <x v="0"/>
    <s v="1543.00 CNY"/>
    <n v="237.82"/>
    <n v="164.69"/>
    <m/>
    <x v="7"/>
    <s v="Clean Technology"/>
    <s v="Batteries"/>
    <m/>
    <s v="China"/>
    <s v="Greater China"/>
    <s v="No"/>
    <m/>
    <m/>
    <m/>
    <m/>
  </r>
  <r>
    <x v="47"/>
    <n v="53868"/>
    <s v="Camelot Information Systems"/>
    <s v="www.camelotchina.com"/>
    <d v="2006-05-01T00:00:00"/>
    <n v="2006"/>
    <x v="1"/>
    <s v="20.00 USD"/>
    <n v="20"/>
    <n v="16.48"/>
    <s v="Citi Venture Capital International"/>
    <d v="2010-07-20T00:00:00"/>
    <x v="0"/>
    <s v="147.00 USD"/>
    <n v="147"/>
    <n v="116.85"/>
    <m/>
    <x v="8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</r>
  <r>
    <x v="47"/>
    <n v="53868"/>
    <s v="Camelot Information Systems"/>
    <s v="www.camelotchina.com"/>
    <d v="2006-05-01T00:00:00"/>
    <n v="2006"/>
    <x v="1"/>
    <s v="20.00 USD"/>
    <n v="20"/>
    <n v="16.48"/>
    <s v="Citi Venture Capital International"/>
    <d v="2010-11-25T00:00:00"/>
    <x v="2"/>
    <m/>
    <m/>
    <m/>
    <m/>
    <x v="8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</r>
  <r>
    <x v="47"/>
    <n v="53868"/>
    <s v="Camelot Information Systems"/>
    <s v="www.camelotchina.com"/>
    <d v="2006-05-01T00:00:00"/>
    <n v="2006"/>
    <x v="1"/>
    <s v="20.00 USD"/>
    <n v="20"/>
    <n v="16.48"/>
    <s v="Citi Venture Capital International"/>
    <d v="2011-01-05T00:00:00"/>
    <x v="2"/>
    <m/>
    <m/>
    <m/>
    <m/>
    <x v="8"/>
    <s v="Software"/>
    <s v="Accounting/Finance Software, Application Integration Software, Consulting Services, Consumer Finance, HR &amp; Workforce Software, IT"/>
    <m/>
    <s v="China"/>
    <s v="Greater China"/>
    <s v="No"/>
    <m/>
    <m/>
    <m/>
    <m/>
  </r>
  <r>
    <x v="48"/>
    <n v="63849"/>
    <s v="Casda Biomaterials"/>
    <s v="www.casdabm.com"/>
    <d v="2007-06-01T00:00:00"/>
    <n v="2013"/>
    <x v="2"/>
    <m/>
    <m/>
    <m/>
    <s v="Bain Capital"/>
    <d v="2011-11-21T00:00:00"/>
    <x v="7"/>
    <m/>
    <m/>
    <m/>
    <s v="Arkema"/>
    <x v="6"/>
    <s v="Chemicals"/>
    <s v="Chemicals, Manufacturing"/>
    <m/>
    <s v="China"/>
    <s v="Greater China"/>
    <s v="No"/>
    <m/>
    <m/>
    <m/>
    <m/>
  </r>
  <r>
    <x v="49"/>
    <n v="155416"/>
    <s v="Centron Telecom International Holding Ltd"/>
    <s v="www.centron.com.cn"/>
    <d v="2006-04-06T00:00:00"/>
    <n v="2006"/>
    <x v="1"/>
    <s v="11.00 USD"/>
    <n v="11"/>
    <n v="9.06"/>
    <s v="Cathay Capital Group"/>
    <d v="2007-07-05T00:00:00"/>
    <x v="0"/>
    <s v="576.00 HKD"/>
    <n v="73.67"/>
    <n v="54.49"/>
    <m/>
    <x v="1"/>
    <s v="Telecoms"/>
    <s v="Wireless Telecoms Services &amp; Equipment"/>
    <m/>
    <s v="China"/>
    <s v="Greater China"/>
    <s v="Yes"/>
    <m/>
    <m/>
    <m/>
    <m/>
  </r>
  <r>
    <x v="50"/>
    <n v="166629"/>
    <s v="Changhsa Weizhong Chemical Machinery"/>
    <s v="www.changshawz.com"/>
    <d v="2007-10-01T00:00:00"/>
    <n v="2013"/>
    <x v="1"/>
    <m/>
    <m/>
    <m/>
    <s v="Tiantu Capital"/>
    <d v="2011-10-01T00:00:00"/>
    <x v="1"/>
    <m/>
    <m/>
    <m/>
    <m/>
    <x v="3"/>
    <s v="Manufacturing"/>
    <s v="Industrial, Manufacturing"/>
    <m/>
    <s v="China"/>
    <s v="Greater China"/>
    <s v="No"/>
    <m/>
    <m/>
    <m/>
    <m/>
  </r>
  <r>
    <x v="51"/>
    <n v="163706"/>
    <s v="Changsha Kaiyuan Instruments Co., Ltd"/>
    <s v="www.chs5e.com"/>
    <d v="2010-11-17T00:00:00"/>
    <n v="2010"/>
    <x v="1"/>
    <s v="60.00 CNY"/>
    <n v="9.0399999999999991"/>
    <n v="6.58"/>
    <s v="Costone Venture Capital, Fortune Venture Capital, Raystone Capital"/>
    <d v="2012-07-26T00:00:00"/>
    <x v="0"/>
    <s v="405.00 CNY"/>
    <n v="64.13"/>
    <n v="52.31"/>
    <m/>
    <x v="3"/>
    <s v="Manufacturing"/>
    <s v="Coal &amp; Lignite Mining, Manufacturing"/>
    <m/>
    <s v="China"/>
    <s v="Greater China"/>
    <s v="Yes"/>
    <m/>
    <m/>
    <m/>
    <m/>
  </r>
  <r>
    <x v="52"/>
    <n v="162821"/>
    <s v="Changtian Plastic &amp; Chemical Limited"/>
    <s v="www.changtian.com.sg"/>
    <d v="2007-03-09T00:00:00"/>
    <n v="2013"/>
    <x v="2"/>
    <s v="25.00 SGD"/>
    <n v="16.48"/>
    <n v="12.32"/>
    <s v="Centurion Investment Management"/>
    <d v="2007-10-30T00:00:00"/>
    <x v="0"/>
    <s v="101.00 SGD"/>
    <n v="68.06"/>
    <n v="47.87"/>
    <m/>
    <x v="6"/>
    <s v="Chemicals"/>
    <s v="Adhesives &amp; Sealants, Plastic and Rubber Manufacturing"/>
    <m/>
    <s v="China"/>
    <s v="Greater China"/>
    <s v="Yes"/>
    <m/>
    <m/>
    <m/>
    <m/>
  </r>
  <r>
    <x v="53"/>
    <n v="178374"/>
    <s v="Changzhou Xingang Thermal Power"/>
    <m/>
    <d v="2011-12-01T00:00:00"/>
    <n v="2011"/>
    <x v="1"/>
    <s v="7.49 CNY"/>
    <n v="1.18"/>
    <n v="0.88"/>
    <s v="Haitong Innovation Capital Management"/>
    <d v="2013-01-08T00:00:00"/>
    <x v="7"/>
    <m/>
    <m/>
    <m/>
    <s v="Zhejiang Fuchunjiang Hydropower Equipment"/>
    <x v="7"/>
    <s v="Clean Technology"/>
    <s v="Efficiency Infrastructure, Power Generation"/>
    <m/>
    <s v="China"/>
    <s v="Greater China"/>
    <s v="No"/>
    <m/>
    <m/>
    <m/>
    <m/>
  </r>
  <r>
    <x v="54"/>
    <n v="51178"/>
    <s v="Charm Communications Incorporation"/>
    <s v="www.charmgroup.cn"/>
    <d v="2008-08-01T00:00:00"/>
    <n v="2008"/>
    <x v="1"/>
    <s v="20.00 USD"/>
    <n v="20"/>
    <n v="12.7"/>
    <s v="AIF Capital"/>
    <d v="2010-05-05T00:00:00"/>
    <x v="0"/>
    <s v="74.20 USD"/>
    <n v="74.2"/>
    <n v="56.26"/>
    <m/>
    <x v="1"/>
    <s v="Advertising"/>
    <s v="Advertising, Television Broadcasting and Programming"/>
    <m/>
    <s v="China"/>
    <s v="Greater China"/>
    <s v="Yes"/>
    <m/>
    <m/>
    <s v="Peter Amour"/>
    <m/>
  </r>
  <r>
    <x v="55"/>
    <n v="63371"/>
    <s v="Chemspec International Limited"/>
    <s v="www.chemspec.com.cn"/>
    <d v="2007-07-18T00:00:00"/>
    <n v="2013"/>
    <x v="1"/>
    <s v="4.00 USD"/>
    <n v="4"/>
    <n v="2.96"/>
    <s v="SEAVI Advent"/>
    <d v="2009-06-24T00:00:00"/>
    <x v="0"/>
    <s v="72.78 USD"/>
    <n v="72.78"/>
    <n v="51.94"/>
    <m/>
    <x v="3"/>
    <s v="Manufacturing"/>
    <s v="Engineering, Manufacturing"/>
    <m/>
    <s v="China"/>
    <s v="Greater China"/>
    <s v="No"/>
    <m/>
    <m/>
    <m/>
    <m/>
  </r>
  <r>
    <x v="56"/>
    <n v="199526"/>
    <s v="Chengda Biotechnology"/>
    <s v="www.cdbio.cn"/>
    <d v="2014-05-15T00:00:00"/>
    <n v="2014"/>
    <x v="4"/>
    <s v="29.00 CNY"/>
    <n v="4.71"/>
    <n v="3.42"/>
    <s v="New Alliance Capital"/>
    <d v="2014-12-01T00:00:00"/>
    <x v="0"/>
    <m/>
    <m/>
    <m/>
    <m/>
    <x v="0"/>
    <s v="Biotechnology"/>
    <s v="Biotechnology"/>
    <m/>
    <s v="China"/>
    <s v="Greater China"/>
    <s v="No"/>
    <m/>
    <m/>
    <m/>
    <m/>
  </r>
  <r>
    <x v="57"/>
    <n v="156168"/>
    <s v="Chengdu Kanghong Pharmaceutical Group Co., Ltd."/>
    <s v="www.cnkh.com"/>
    <d v="2011-06-08T00:00:00"/>
    <n v="2011"/>
    <x v="1"/>
    <s v="326.09 CNY"/>
    <n v="50.26"/>
    <n v="34.81"/>
    <s v="CDH Investments"/>
    <d v="2015-06-26T00:00:00"/>
    <x v="0"/>
    <s v="621.00 CNY"/>
    <n v="101.36"/>
    <n v="90.5"/>
    <m/>
    <x v="0"/>
    <s v="Pharmaceuticals"/>
    <s v="Pharmaceuticals"/>
    <m/>
    <s v="China"/>
    <s v="Greater China"/>
    <s v="Yes"/>
    <m/>
    <m/>
    <m/>
    <m/>
  </r>
  <r>
    <x v="58"/>
    <n v="31579"/>
    <s v="Chery Automobile Co., Ltd."/>
    <s v="www.cheryglobal.com"/>
    <d v="2009-06-01T00:00:00"/>
    <n v="2009"/>
    <x v="1"/>
    <s v="2900.00 CNY"/>
    <n v="423.77"/>
    <n v="302.44"/>
    <s v="Bohai Industrial Investment Fund Management, CDH Investments, China Huarong Asset Management, China Science &amp; Merchants Capital Management, Huarong Rongde Asset Management"/>
    <d v="2011-12-01T00:00:00"/>
    <x v="1"/>
    <s v="465.00 CNY"/>
    <n v="73.02"/>
    <n v="54.58"/>
    <m/>
    <x v="3"/>
    <s v="Transportation"/>
    <s v="Automobile and Parts Manufacturing"/>
    <m/>
    <s v="China"/>
    <s v="Greater China"/>
    <s v="Yes"/>
    <m/>
    <m/>
    <m/>
    <m/>
  </r>
  <r>
    <x v="59"/>
    <n v="180192"/>
    <s v="China Aoyuan Property Group Limited"/>
    <s v="www.aoyuan.com.cn"/>
    <d v="2006-05-01T00:00:00"/>
    <n v="2006"/>
    <x v="1"/>
    <m/>
    <m/>
    <m/>
    <s v="Cathay Capital Group"/>
    <d v="2007-10-01T00:00:00"/>
    <x v="0"/>
    <m/>
    <m/>
    <m/>
    <m/>
    <x v="9"/>
    <s v="Property"/>
    <s v="Property"/>
    <m/>
    <s v="China"/>
    <s v="Greater China"/>
    <s v="No"/>
    <m/>
    <m/>
    <m/>
    <m/>
  </r>
  <r>
    <x v="60"/>
    <n v="93099"/>
    <s v="China Auto Rental Holdings"/>
    <s v="www.zuche.com"/>
    <d v="2012-07-09T00:00:00"/>
    <n v="2012"/>
    <x v="1"/>
    <s v="200.00 USD"/>
    <n v="200"/>
    <n v="163.16"/>
    <s v="Warburg Pincus"/>
    <d v="2015-05-27T00:00:00"/>
    <x v="2"/>
    <s v="341.00 USD"/>
    <n v="341"/>
    <n v="312.39"/>
    <m/>
    <x v="3"/>
    <s v="Transportation"/>
    <s v="Car Hire Services"/>
    <m/>
    <s v="China"/>
    <s v="Greater China"/>
    <s v="Yes"/>
    <m/>
    <m/>
    <s v="David Li, Lilian Zhu"/>
    <m/>
  </r>
  <r>
    <x v="61"/>
    <n v="93099"/>
    <s v="China Auto Rental Holdings"/>
    <s v="www.zuche.com"/>
    <d v="2010-09-15T00:00:00"/>
    <n v="2010"/>
    <x v="2"/>
    <s v="1200.00 CNY"/>
    <n v="177.25"/>
    <n v="138.11000000000001"/>
    <s v="Legend Capital"/>
    <d v="2013-04-16T00:00:00"/>
    <x v="7"/>
    <m/>
    <m/>
    <m/>
    <s v="Hertz"/>
    <x v="3"/>
    <s v="Transportation"/>
    <s v="Car Hire Services"/>
    <m/>
    <s v="China"/>
    <s v="Greater China"/>
    <s v="Yes"/>
    <m/>
    <m/>
    <s v="Linan Zhu"/>
    <m/>
  </r>
  <r>
    <x v="61"/>
    <n v="93099"/>
    <s v="China Auto Rental Holdings"/>
    <s v="www.zuche.com"/>
    <d v="2010-09-15T00:00:00"/>
    <n v="2010"/>
    <x v="2"/>
    <s v="1200.00 CNY"/>
    <n v="177.25"/>
    <n v="138.11000000000001"/>
    <s v="Legend Capital"/>
    <d v="2014-09-12T00:00:00"/>
    <x v="0"/>
    <s v="468.00 USD"/>
    <n v="468"/>
    <n v="362.14"/>
    <m/>
    <x v="3"/>
    <s v="Transportation"/>
    <s v="Car Hire Services"/>
    <m/>
    <s v="China"/>
    <s v="Greater China"/>
    <s v="Yes"/>
    <m/>
    <m/>
    <s v="Linan Zhu"/>
    <m/>
  </r>
  <r>
    <x v="61"/>
    <n v="93099"/>
    <s v="China Auto Rental Holdings"/>
    <s v="www.zuche.com"/>
    <d v="2010-09-15T00:00:00"/>
    <n v="2010"/>
    <x v="2"/>
    <s v="1200.00 CNY"/>
    <n v="177.25"/>
    <n v="138.11000000000001"/>
    <s v="Legend Capital"/>
    <d v="2015-10-14T00:00:00"/>
    <x v="7"/>
    <s v="1687.50 HKD"/>
    <n v="217.73"/>
    <n v="191.71"/>
    <s v="Ucar"/>
    <x v="3"/>
    <s v="Transportation"/>
    <s v="Car Hire Services"/>
    <m/>
    <s v="China"/>
    <s v="Greater China"/>
    <s v="Yes"/>
    <m/>
    <m/>
    <s v="Linan Zhu"/>
    <m/>
  </r>
  <r>
    <x v="62"/>
    <n v="63636"/>
    <s v="China Biologic Products, Inc."/>
    <s v="www.chinabiologic.com"/>
    <d v="2010-08-31T00:00:00"/>
    <n v="2010"/>
    <x v="4"/>
    <s v="10.01 USD"/>
    <n v="10.01"/>
    <n v="7.8"/>
    <s v="Warburg Pincus"/>
    <d v="2015-06-12T00:00:00"/>
    <x v="2"/>
    <s v="241.50 USD"/>
    <n v="241.5"/>
    <n v="214.23"/>
    <m/>
    <x v="0"/>
    <s v="Pharmaceuticals"/>
    <s v="BioPharmaceuticals, Pharmaceutical Development"/>
    <m/>
    <s v="China"/>
    <s v="Greater China"/>
    <s v="Yes"/>
    <m/>
    <m/>
    <m/>
    <m/>
  </r>
  <r>
    <x v="62"/>
    <n v="63636"/>
    <s v="China Biologic Products, Inc."/>
    <s v="www.chinabiologic.com"/>
    <d v="2010-08-31T00:00:00"/>
    <n v="2010"/>
    <x v="4"/>
    <s v="10.01 USD"/>
    <n v="10.01"/>
    <n v="7.8"/>
    <s v="Warburg Pincus"/>
    <d v="2016-03-01T00:00:00"/>
    <x v="2"/>
    <s v="426.00 USD"/>
    <n v="426"/>
    <n v="392.3"/>
    <m/>
    <x v="0"/>
    <s v="Pharmaceuticals"/>
    <s v="BioPharmaceuticals, Pharmaceutical Development"/>
    <m/>
    <s v="China"/>
    <s v="Greater China"/>
    <s v="Yes"/>
    <m/>
    <m/>
    <m/>
    <m/>
  </r>
  <r>
    <x v="62"/>
    <n v="63636"/>
    <s v="China Biologic Products, Inc."/>
    <s v="www.chinabiologic.com"/>
    <d v="2010-08-31T00:00:00"/>
    <n v="2010"/>
    <x v="4"/>
    <s v="10.01 USD"/>
    <n v="10.01"/>
    <n v="7.8"/>
    <s v="Warburg Pincus"/>
    <d v="2016-06-02T00:00:00"/>
    <x v="2"/>
    <s v="308.00 USD"/>
    <n v="308"/>
    <n v="275.38"/>
    <m/>
    <x v="0"/>
    <s v="Pharmaceuticals"/>
    <s v="BioPharmaceuticals, Pharmaceutical Development"/>
    <m/>
    <s v="China"/>
    <s v="Greater China"/>
    <s v="Yes"/>
    <m/>
    <m/>
    <m/>
    <m/>
  </r>
  <r>
    <x v="63"/>
    <n v="63636"/>
    <s v="China Biologic Products, Inc."/>
    <s v="www.chinabiologic.com"/>
    <d v="2009-08-10T00:00:00"/>
    <n v="2009"/>
    <x v="1"/>
    <s v="8.00 USD"/>
    <n v="8"/>
    <n v="5.61"/>
    <s v="IDG Capital"/>
    <d v="2009-12-02T00:00:00"/>
    <x v="0"/>
    <s v="128.50 USD"/>
    <n v="128.5"/>
    <n v="85.75"/>
    <m/>
    <x v="0"/>
    <s v="Pharmaceuticals"/>
    <s v="BioPharmaceuticals, Pharmaceutical Development"/>
    <m/>
    <s v="China"/>
    <s v="Greater China"/>
    <s v="Yes"/>
    <m/>
    <m/>
    <m/>
    <m/>
  </r>
  <r>
    <x v="63"/>
    <n v="63636"/>
    <s v="China Biologic Products, Inc."/>
    <s v="www.chinabiologic.com"/>
    <d v="2009-08-10T00:00:00"/>
    <n v="2009"/>
    <x v="1"/>
    <s v="8.00 USD"/>
    <n v="8"/>
    <n v="5.61"/>
    <s v="IDG Capital"/>
    <d v="2012-06-04T00:00:00"/>
    <x v="2"/>
    <m/>
    <m/>
    <m/>
    <m/>
    <x v="0"/>
    <s v="Pharmaceuticals"/>
    <s v="BioPharmaceuticals, Pharmaceutical Development"/>
    <m/>
    <s v="China"/>
    <s v="Greater China"/>
    <s v="No"/>
    <m/>
    <m/>
    <m/>
    <m/>
  </r>
  <r>
    <x v="64"/>
    <n v="128009"/>
    <s v="China Cinda Asset Management Co."/>
    <s v="www.cindamc.com"/>
    <d v="2012-03-16T00:00:00"/>
    <n v="2012"/>
    <x v="1"/>
    <m/>
    <m/>
    <m/>
    <s v="CITIC Capital, Standard Chartered Bank, UBS"/>
    <d v="2013-12-05T00:00:00"/>
    <x v="0"/>
    <m/>
    <m/>
    <m/>
    <m/>
    <x v="5"/>
    <s v="Financial Services"/>
    <s v="Credit Collections and Services, Finance and Insurance Sector"/>
    <m/>
    <s v="China"/>
    <s v="Greater China"/>
    <s v="Yes"/>
    <m/>
    <m/>
    <m/>
    <m/>
  </r>
  <r>
    <x v="64"/>
    <n v="128009"/>
    <s v="China Cinda Asset Management Co."/>
    <s v="www.cindamc.com"/>
    <d v="2012-03-16T00:00:00"/>
    <n v="2012"/>
    <x v="1"/>
    <m/>
    <m/>
    <m/>
    <s v="CITIC Capital, Standard Chartered Bank, UBS"/>
    <d v="2015-03-09T00:00:00"/>
    <x v="2"/>
    <s v="382.00 HKD"/>
    <n v="49.21"/>
    <n v="46.28"/>
    <m/>
    <x v="5"/>
    <s v="Financial Services"/>
    <s v="Credit Collections and Services, Finance and Insurance Sector"/>
    <m/>
    <s v="China"/>
    <s v="Greater China"/>
    <s v="Yes"/>
    <m/>
    <m/>
    <m/>
    <m/>
  </r>
  <r>
    <x v="64"/>
    <n v="128009"/>
    <s v="China Cinda Asset Management Co."/>
    <s v="www.cindamc.com"/>
    <d v="2012-03-16T00:00:00"/>
    <n v="2012"/>
    <x v="1"/>
    <m/>
    <m/>
    <m/>
    <s v="CITIC Capital, Standard Chartered Bank, UBS"/>
    <d v="2015-04-10T00:00:00"/>
    <x v="2"/>
    <s v="1090.00 HKD"/>
    <n v="140.63999999999999"/>
    <n v="131"/>
    <m/>
    <x v="5"/>
    <s v="Financial Services"/>
    <s v="Credit Collections and Services, Finance and Insurance Sector"/>
    <m/>
    <s v="China"/>
    <s v="Greater China"/>
    <s v="No"/>
    <m/>
    <m/>
    <m/>
    <m/>
  </r>
  <r>
    <x v="65"/>
    <n v="85741"/>
    <s v="China Cord Blood Corp"/>
    <s v="www.chinacordbloodcorp.com"/>
    <d v="2007-06-01T00:00:00"/>
    <n v="2013"/>
    <x v="1"/>
    <m/>
    <m/>
    <m/>
    <s v="Essex Woodlands"/>
    <d v="2009-11-30T00:00:00"/>
    <x v="0"/>
    <m/>
    <m/>
    <m/>
    <m/>
    <x v="0"/>
    <s v="Life Sciences"/>
    <s v="Biomedical, Life Sciences"/>
    <m/>
    <s v="Hong Kong"/>
    <s v="Greater China"/>
    <s v="Yes"/>
    <m/>
    <m/>
    <m/>
    <m/>
  </r>
  <r>
    <x v="65"/>
    <n v="85741"/>
    <s v="China Cord Blood Corp"/>
    <s v="www.chinacordbloodcorp.com"/>
    <d v="2007-06-01T00:00:00"/>
    <n v="2013"/>
    <x v="1"/>
    <m/>
    <m/>
    <m/>
    <s v="Essex Woodlands"/>
    <d v="2014-04-01T00:00:00"/>
    <x v="1"/>
    <m/>
    <m/>
    <m/>
    <m/>
    <x v="0"/>
    <s v="Life Sciences"/>
    <s v="Biomedical, Life Sciences"/>
    <m/>
    <s v="Hong Kong"/>
    <s v="Greater China"/>
    <s v="No"/>
    <m/>
    <m/>
    <m/>
    <m/>
  </r>
  <r>
    <x v="66"/>
    <n v="167336"/>
    <s v="China Create Financial Holdings"/>
    <s v="www.cf88.com.cn"/>
    <d v="2010-07-08T00:00:00"/>
    <n v="2010"/>
    <x v="1"/>
    <s v="20.00 CNY"/>
    <n v="2.95"/>
    <n v="2.34"/>
    <s v="Eastern Link Capital"/>
    <d v="2011-09-08T00:00:00"/>
    <x v="1"/>
    <s v="28.54 CNY"/>
    <n v="4.4400000000000004"/>
    <n v="3.26"/>
    <m/>
    <x v="5"/>
    <s v="Financial Services"/>
    <s v="Financial Services"/>
    <m/>
    <s v="China"/>
    <s v="Greater China"/>
    <s v="No"/>
    <n v="1.43"/>
    <n v="41.43"/>
    <m/>
    <m/>
  </r>
  <r>
    <x v="67"/>
    <n v="32077"/>
    <s v="China Dongxiang"/>
    <s v="www.dxsport.com"/>
    <d v="2006-05-01T00:00:00"/>
    <n v="2006"/>
    <x v="2"/>
    <s v="306.00 CNY"/>
    <n v="38.17"/>
    <n v="31.44"/>
    <s v="Morgan Stanley Private Equity Asia"/>
    <d v="2007-10-09T00:00:00"/>
    <x v="0"/>
    <s v="5475.00 HKD"/>
    <n v="704.73"/>
    <n v="495.63"/>
    <m/>
    <x v="4"/>
    <s v="Retail"/>
    <s v="Clothing Stores, Consumer Products, Distribution"/>
    <m/>
    <s v="China"/>
    <s v="Greater China"/>
    <s v="Yes"/>
    <m/>
    <m/>
    <s v="Yu Gao"/>
    <m/>
  </r>
  <r>
    <x v="67"/>
    <n v="32077"/>
    <s v="China Dongxiang"/>
    <s v="www.dxsport.com"/>
    <d v="2006-05-01T00:00:00"/>
    <n v="2006"/>
    <x v="2"/>
    <s v="306.00 CNY"/>
    <n v="38.17"/>
    <n v="31.44"/>
    <s v="Morgan Stanley Private Equity Asia"/>
    <d v="2008-05-06T00:00:00"/>
    <x v="2"/>
    <m/>
    <m/>
    <m/>
    <m/>
    <x v="4"/>
    <s v="Retail"/>
    <s v="Clothing Stores, Consumer Products, Distribution"/>
    <m/>
    <s v="China"/>
    <s v="Greater China"/>
    <s v="Yes"/>
    <m/>
    <m/>
    <s v="Yu Gao"/>
    <m/>
  </r>
  <r>
    <x v="67"/>
    <n v="32077"/>
    <s v="China Dongxiang"/>
    <s v="www.dxsport.com"/>
    <d v="2006-05-01T00:00:00"/>
    <n v="2006"/>
    <x v="2"/>
    <s v="306.00 CNY"/>
    <n v="38.17"/>
    <n v="31.44"/>
    <s v="Morgan Stanley Private Equity Asia"/>
    <d v="2009-04-02T00:00:00"/>
    <x v="2"/>
    <s v="568.00 HKD"/>
    <n v="73.28"/>
    <n v="55.07"/>
    <m/>
    <x v="4"/>
    <s v="Retail"/>
    <s v="Clothing Stores, Consumer Products, Distribution"/>
    <m/>
    <s v="China"/>
    <s v="Greater China"/>
    <s v="No"/>
    <m/>
    <m/>
    <s v="Yu Gao"/>
    <m/>
  </r>
  <r>
    <x v="68"/>
    <n v="180204"/>
    <s v="China Fiber Optic Network System Group"/>
    <s v="www.chinafiberoptic.com"/>
    <d v="2007-06-01T00:00:00"/>
    <n v="2013"/>
    <x v="1"/>
    <m/>
    <m/>
    <m/>
    <s v="Cathay Capital Group"/>
    <d v="2011-07-01T00:00:00"/>
    <x v="0"/>
    <m/>
    <m/>
    <m/>
    <m/>
    <x v="1"/>
    <s v="Telecoms"/>
    <s v="Fiber Optics, Telecoms Equipment"/>
    <m/>
    <s v="Hong Kong"/>
    <s v="Greater China"/>
    <s v="No"/>
    <m/>
    <m/>
    <m/>
    <m/>
  </r>
  <r>
    <x v="69"/>
    <n v="158365"/>
    <s v="China First Chemical Holdings Limited"/>
    <s v="www.cfc2121.com"/>
    <d v="2010-02-01T00:00:00"/>
    <n v="2010"/>
    <x v="1"/>
    <s v="40.00 USD"/>
    <n v="40"/>
    <n v="28.36"/>
    <s v="China Renaissance Capital Investment"/>
    <d v="2011-12-09T00:00:00"/>
    <x v="0"/>
    <s v="540.00 HKD"/>
    <n v="69.37"/>
    <n v="51.85"/>
    <m/>
    <x v="6"/>
    <s v="Chemicals"/>
    <s v="Chemicals"/>
    <m/>
    <s v="China"/>
    <s v="Greater China"/>
    <s v="Yes"/>
    <m/>
    <m/>
    <m/>
    <m/>
  </r>
  <r>
    <x v="70"/>
    <n v="45468"/>
    <s v="China Fishery Group"/>
    <s v="www.chinafisherygroup.com"/>
    <d v="2010-06-29T00:00:00"/>
    <n v="2010"/>
    <x v="4"/>
    <s v="191.00 USD"/>
    <n v="191"/>
    <n v="151.83000000000001"/>
    <s v="Carlyle Group"/>
    <d v="2015-06-01T00:00:00"/>
    <x v="2"/>
    <m/>
    <m/>
    <m/>
    <m/>
    <x v="10"/>
    <s v="Food"/>
    <s v="Fishing &amp; Seafood"/>
    <m/>
    <s v="Hong Kong"/>
    <s v="Greater China"/>
    <s v="Yes"/>
    <m/>
    <m/>
    <s v="Patrick Siewert"/>
    <m/>
  </r>
  <r>
    <x v="70"/>
    <n v="45468"/>
    <s v="China Fishery Group"/>
    <s v="www.chinafisherygroup.com"/>
    <d v="2010-06-29T00:00:00"/>
    <n v="2010"/>
    <x v="4"/>
    <s v="191.00 USD"/>
    <n v="191"/>
    <n v="151.83000000000001"/>
    <s v="Carlyle Group"/>
    <d v="2016-06-01T00:00:00"/>
    <x v="1"/>
    <m/>
    <m/>
    <m/>
    <m/>
    <x v="10"/>
    <s v="Food"/>
    <s v="Fishing &amp; Seafood"/>
    <m/>
    <s v="Hong Kong"/>
    <s v="Greater China"/>
    <s v="No"/>
    <m/>
    <m/>
    <s v="Patrick Siewert"/>
    <m/>
  </r>
  <r>
    <x v="71"/>
    <n v="63091"/>
    <s v="China Flooring Holding Co., Ltd."/>
    <m/>
    <d v="2008-06-10T00:00:00"/>
    <n v="2008"/>
    <x v="1"/>
    <s v="100.00 USD"/>
    <n v="100"/>
    <n v="63.5"/>
    <s v="IFC Asset Management Company, Morgan Stanley Private Equity Asia"/>
    <d v="2011-05-25T00:00:00"/>
    <x v="0"/>
    <s v="1100.35 HKD"/>
    <n v="141.58000000000001"/>
    <n v="98.71"/>
    <m/>
    <x v="3"/>
    <s v="Manufacturing"/>
    <s v="Furniture Manufacturing, Timber"/>
    <m/>
    <s v="China"/>
    <s v="Greater China"/>
    <s v="Yes"/>
    <m/>
    <m/>
    <s v="Homer Sun"/>
    <m/>
  </r>
  <r>
    <x v="72"/>
    <n v="32807"/>
    <s v="China Forestry Holdings Group"/>
    <s v="www.chinaforestryholding.com"/>
    <d v="2008-01-01T00:00:00"/>
    <n v="2008"/>
    <x v="1"/>
    <s v="85.00 USD"/>
    <n v="85"/>
    <n v="58.21"/>
    <s v="Carlyle Group, Partners Group"/>
    <d v="2009-11-24T00:00:00"/>
    <x v="0"/>
    <s v="1550.00 HKD"/>
    <n v="199.95"/>
    <n v="133.43"/>
    <m/>
    <x v="6"/>
    <s v="Timber"/>
    <s v="Timber"/>
    <m/>
    <s v="Hong Kong"/>
    <s v="Greater China"/>
    <s v="Yes"/>
    <m/>
    <m/>
    <m/>
    <m/>
  </r>
  <r>
    <x v="73"/>
    <n v="46054"/>
    <s v="China Grand Automotive Group"/>
    <s v="www.chinagrandauto.com"/>
    <d v="2006-06-01T00:00:00"/>
    <n v="2006"/>
    <x v="2"/>
    <s v="3000.00 CNY"/>
    <n v="375.27"/>
    <n v="293.66000000000003"/>
    <s v="TPG, Xinjiang Guanghui Industry Investment (Group) Co."/>
    <d v="2014-12-01T00:00:00"/>
    <x v="7"/>
    <s v="5400.00 HKD"/>
    <n v="696.63"/>
    <n v="559.19000000000005"/>
    <s v="Haitong International Securities Group"/>
    <x v="3"/>
    <s v="Transportation"/>
    <s v="Automobile Dealerships, Consumer Services"/>
    <m/>
    <s v="China"/>
    <s v="Greater China"/>
    <s v="No"/>
    <m/>
    <m/>
    <m/>
    <m/>
  </r>
  <r>
    <x v="74"/>
    <n v="46054"/>
    <s v="China Grand Automotive Group"/>
    <s v="www.chinagrandauto.com"/>
    <d v="2010-12-31T00:00:00"/>
    <n v="2010"/>
    <x v="1"/>
    <s v="2400.00 CNY"/>
    <n v="362.83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x v="8"/>
    <s v="818.00 CNY"/>
    <n v="133.35"/>
    <n v="99.65"/>
    <m/>
    <x v="3"/>
    <s v="Transportation"/>
    <s v="Automobile Dealerships, Consumer Services"/>
    <m/>
    <s v="China"/>
    <s v="Greater China"/>
    <s v="Yes"/>
    <m/>
    <m/>
    <m/>
    <m/>
  </r>
  <r>
    <x v="74"/>
    <n v="46054"/>
    <s v="China Grand Automotive Group"/>
    <s v="www.chinagrandauto.com"/>
    <d v="2010-12-31T00:00:00"/>
    <n v="2010"/>
    <x v="1"/>
    <s v="2400.00 CNY"/>
    <n v="362.83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x v="7"/>
    <s v="1208.00 CNY"/>
    <n v="196.93"/>
    <n v="147.16999999999999"/>
    <m/>
    <x v="3"/>
    <s v="Transportation"/>
    <s v="Automobile Dealerships, Consumer Services"/>
    <m/>
    <s v="China"/>
    <s v="Greater China"/>
    <s v="Yes"/>
    <m/>
    <m/>
    <m/>
    <m/>
  </r>
  <r>
    <x v="74"/>
    <n v="46054"/>
    <s v="China Grand Automotive Group"/>
    <s v="www.chinagrandauto.com"/>
    <d v="2010-12-31T00:00:00"/>
    <n v="2010"/>
    <x v="1"/>
    <s v="2400.00 CNY"/>
    <n v="362.83"/>
    <n v="278.69"/>
    <s v="Beijing Grains Valley Venture Capital, DT Capital Partners, EBI Capital, Future Value Capital, Haitong Kaiyuan Investment, Jiangsu Winfast Investment Holding Group, NewMargin Ventures, Zheshang Venture Capital"/>
    <d v="2014-07-01T00:00:00"/>
    <x v="8"/>
    <s v="140.00 CNY"/>
    <n v="22.69"/>
    <n v="16.68"/>
    <m/>
    <x v="3"/>
    <s v="Transportation"/>
    <s v="Automobile Dealerships, Consumer Services"/>
    <m/>
    <s v="China"/>
    <s v="Greater China"/>
    <s v="No"/>
    <m/>
    <m/>
    <m/>
    <m/>
  </r>
  <r>
    <x v="75"/>
    <n v="133069"/>
    <s v="China Greenland Rundong Auto Group Limited"/>
    <s v="www.rundongauto.cn"/>
    <d v="2010-06-01T00:00:00"/>
    <n v="2010"/>
    <x v="2"/>
    <m/>
    <m/>
    <m/>
    <s v="KKR"/>
    <d v="2014-08-06T00:00:00"/>
    <x v="0"/>
    <s v="961.10 HKD"/>
    <n v="123.99"/>
    <n v="92.58"/>
    <m/>
    <x v="3"/>
    <s v="Transportation"/>
    <s v="Automobile Dealerships"/>
    <m/>
    <s v="China"/>
    <s v="Greater China"/>
    <s v="Yes"/>
    <m/>
    <m/>
    <m/>
    <m/>
  </r>
  <r>
    <x v="75"/>
    <n v="133069"/>
    <s v="China Greenland Rundong Auto Group Limited"/>
    <s v="www.rundongauto.cn"/>
    <d v="2010-06-01T00:00:00"/>
    <n v="2010"/>
    <x v="2"/>
    <m/>
    <m/>
    <m/>
    <s v="KKR"/>
    <d v="2015-05-08T00:00:00"/>
    <x v="2"/>
    <s v="200.00 USD"/>
    <n v="200"/>
    <n v="176.7"/>
    <s v="Greenland Holding Group"/>
    <x v="3"/>
    <s v="Transportation"/>
    <s v="Automobile Dealerships"/>
    <m/>
    <s v="China"/>
    <s v="Greater China"/>
    <s v="Yes"/>
    <m/>
    <m/>
    <m/>
    <m/>
  </r>
  <r>
    <x v="75"/>
    <n v="133069"/>
    <s v="China Greenland Rundong Auto Group Limited"/>
    <s v="www.rundongauto.cn"/>
    <d v="2010-06-01T00:00:00"/>
    <n v="2010"/>
    <x v="2"/>
    <m/>
    <m/>
    <m/>
    <s v="KKR"/>
    <d v="2016-07-04T00:00:00"/>
    <x v="2"/>
    <s v="592.60 HKD"/>
    <n v="76.45"/>
    <n v="70.36"/>
    <m/>
    <x v="3"/>
    <s v="Transportation"/>
    <s v="Automobile Dealerships"/>
    <m/>
    <s v="China"/>
    <s v="Greater China"/>
    <s v="Yes"/>
    <m/>
    <m/>
    <m/>
    <m/>
  </r>
  <r>
    <x v="75"/>
    <n v="133069"/>
    <s v="China Greenland Rundong Auto Group Limited"/>
    <s v="www.rundongauto.cn"/>
    <d v="2010-06-01T00:00:00"/>
    <n v="2010"/>
    <x v="2"/>
    <m/>
    <m/>
    <m/>
    <s v="KKR"/>
    <d v="2017-05-17T00:00:00"/>
    <x v="2"/>
    <s v="395.00 HKD"/>
    <n v="50.75"/>
    <n v="45.62"/>
    <m/>
    <x v="3"/>
    <s v="Transportation"/>
    <s v="Automobile Dealerships"/>
    <m/>
    <s v="China"/>
    <s v="Greater China"/>
    <s v="No"/>
    <m/>
    <m/>
    <m/>
    <m/>
  </r>
  <r>
    <x v="76"/>
    <n v="37636"/>
    <s v="China GrenTech"/>
    <s v="www.powercn.com"/>
    <d v="2003-06-01T00:00:00"/>
    <n v="2003"/>
    <x v="1"/>
    <s v="26.00 USD"/>
    <n v="26"/>
    <n v="22.6"/>
    <s v="Actis, JAFCO Investment (Asia Pacific), Standard Chartered Private Equity"/>
    <d v="2007-06-17T00:00:00"/>
    <x v="2"/>
    <s v="31.50 USD"/>
    <n v="31.5"/>
    <n v="23.3"/>
    <m/>
    <x v="8"/>
    <s v="Wireless"/>
    <s v="Business Services, Technology, Wireless"/>
    <m/>
    <s v="China"/>
    <s v="Greater China"/>
    <s v="Yes"/>
    <m/>
    <m/>
    <m/>
    <m/>
  </r>
  <r>
    <x v="77"/>
    <n v="137782"/>
    <s v="China High Precision Automation Group Limited"/>
    <s v="www.chpag.net"/>
    <d v="2009-08-14T00:00:00"/>
    <n v="2009"/>
    <x v="1"/>
    <s v="17.00 USD"/>
    <n v="17"/>
    <n v="11.93"/>
    <s v="Orchid Asia Group"/>
    <d v="2009-11-12T00:00:00"/>
    <x v="0"/>
    <s v="950.00 HKD"/>
    <n v="122.55"/>
    <n v="81.78"/>
    <m/>
    <x v="3"/>
    <s v="Industrial"/>
    <s v="Industrial Machinery Manufacturing"/>
    <m/>
    <s v="Hong Kong"/>
    <s v="Greater China"/>
    <s v="Yes"/>
    <m/>
    <m/>
    <m/>
    <m/>
  </r>
  <r>
    <x v="78"/>
    <n v="37784"/>
    <s v="China High Speed Transmission"/>
    <s v="www.chste.com"/>
    <d v="2006-01-01T00:00:00"/>
    <n v="2006"/>
    <x v="2"/>
    <s v="7.50 USD"/>
    <n v="7.5"/>
    <n v="6.33"/>
    <s v="Templeton Asset Management"/>
    <d v="2007-07-04T00:00:00"/>
    <x v="0"/>
    <s v="272.00 USD"/>
    <n v="272"/>
    <n v="201.18"/>
    <m/>
    <x v="3"/>
    <s v="Manufacturing"/>
    <s v="Engineering, Manufacturing"/>
    <m/>
    <s v="China"/>
    <s v="Greater China"/>
    <s v="No"/>
    <m/>
    <m/>
    <m/>
    <m/>
  </r>
  <r>
    <x v="79"/>
    <n v="37784"/>
    <s v="China High Speed Transmission"/>
    <s v="www.chste.com"/>
    <d v="2001-08-01T00:00:00"/>
    <n v="2001"/>
    <x v="1"/>
    <s v="1.10 USD"/>
    <n v="1.1000000000000001"/>
    <n v="1.3"/>
    <s v="Govtor Capital, SND Ventures Group"/>
    <d v="2007-07-04T00:00:00"/>
    <x v="0"/>
    <s v="2124.00 HKD"/>
    <n v="271.67"/>
    <n v="200.94"/>
    <m/>
    <x v="3"/>
    <s v="Manufacturing"/>
    <s v="Engineering, Manufacturing"/>
    <m/>
    <s v="China"/>
    <s v="Greater China"/>
    <s v="Yes"/>
    <m/>
    <m/>
    <m/>
    <m/>
  </r>
  <r>
    <x v="80"/>
    <n v="131756"/>
    <s v="China Huarong Asset Management Corporation"/>
    <s v="www.chamc.com.cn"/>
    <d v="2014-06-27T00:00:00"/>
    <n v="2014"/>
    <x v="2"/>
    <s v="14543.20 CNY"/>
    <n v="2364.09"/>
    <n v="1746.59"/>
    <s v="China International Capital Corporation, China Life Insurance Company, China National Cereals, Oils &amp; Foodstuffs Import and Export Corp, CITIC Securities, Fosun International, Goldman Sachs, Khazanah Nasional Berhad, Warburg Pincus"/>
    <d v="2015-10-23T00:00:00"/>
    <x v="0"/>
    <m/>
    <m/>
    <m/>
    <m/>
    <x v="5"/>
    <s v="Financial Services"/>
    <s v="Investment Banking, Securities Brokers"/>
    <m/>
    <s v="China"/>
    <s v="Greater China"/>
    <s v="Yes"/>
    <m/>
    <m/>
    <m/>
    <m/>
  </r>
  <r>
    <x v="81"/>
    <n v="130927"/>
    <s v="China Hydroelectric Corporation"/>
    <s v="www.chinahydroelectric.com"/>
    <d v="2014-01-14T00:00:00"/>
    <n v="2014"/>
    <x v="0"/>
    <s v="190.00 USD"/>
    <n v="190"/>
    <n v="139"/>
    <s v="NewQuest Capital Partners"/>
    <d v="2015-09-24T00:00:00"/>
    <x v="7"/>
    <s v="492.60 USD"/>
    <n v="492.6"/>
    <n v="439.3"/>
    <s v="Shenzhen Energy Group"/>
    <x v="7"/>
    <s v="Renewable Energy"/>
    <s v="Hydro Power, Power"/>
    <m/>
    <s v="China"/>
    <s v="Greater China"/>
    <s v="No"/>
    <m/>
    <m/>
    <m/>
    <m/>
  </r>
  <r>
    <x v="82"/>
    <n v="54286"/>
    <s v="China International Capital Corporation"/>
    <s v="www.cicc.com.cn"/>
    <d v="2010-12-02T00:00:00"/>
    <n v="2010"/>
    <x v="2"/>
    <s v="1000.00 USD"/>
    <n v="1000"/>
    <n v="754.1"/>
    <s v="GIC, KKR, OCBC Bank, TPG"/>
    <d v="2015-11-06T00:00:00"/>
    <x v="0"/>
    <m/>
    <m/>
    <m/>
    <m/>
    <x v="5"/>
    <s v="Financial Services"/>
    <s v="Investment Banking"/>
    <m/>
    <s v="China"/>
    <s v="Greater China"/>
    <s v="Yes"/>
    <m/>
    <m/>
    <s v="Lane Zhao, Xiang Li"/>
    <m/>
  </r>
  <r>
    <x v="83"/>
    <n v="47426"/>
    <s v="China ITS"/>
    <s v="www.its.cn"/>
    <d v="2006-11-01T00:00:00"/>
    <n v="2006"/>
    <x v="1"/>
    <s v="14.00 USD"/>
    <n v="14"/>
    <n v="11.03"/>
    <s v="CCB International Asset Management"/>
    <d v="2010-07-15T00:00:00"/>
    <x v="0"/>
    <s v="799.30 USD"/>
    <n v="799.3"/>
    <n v="635.36"/>
    <m/>
    <x v="8"/>
    <s v="IT Infrastructure"/>
    <s v="IT, IT Infrastructure, Technology"/>
    <m/>
    <s v="China"/>
    <s v="Greater China"/>
    <s v="No"/>
    <m/>
    <n v="50"/>
    <m/>
    <m/>
  </r>
  <r>
    <x v="84"/>
    <n v="142714"/>
    <s v="China Jiuhao Health Industry"/>
    <s v="www.mediachina-corp.com"/>
    <d v="2009-12-17T00:00:00"/>
    <n v="2009"/>
    <x v="4"/>
    <m/>
    <m/>
    <m/>
    <s v="IDG Capital"/>
    <d v="2011-05-23T00:00:00"/>
    <x v="2"/>
    <s v="116.35 HKD"/>
    <n v="14.97"/>
    <n v="10.44"/>
    <m/>
    <x v="0"/>
    <s v="Healthcare IT"/>
    <s v="Cloud Computing &amp; Solutions, Healthcare IT, Mobile Applications, Software"/>
    <m/>
    <s v="China"/>
    <s v="Greater China"/>
    <s v="No"/>
    <m/>
    <m/>
    <m/>
    <m/>
  </r>
  <r>
    <x v="85"/>
    <n v="33829"/>
    <s v="China Longyuan Power Group"/>
    <s v="www.clypg.com.cn"/>
    <d v="2009-11-21T00:00:00"/>
    <n v="2009"/>
    <x v="4"/>
    <s v="730.00 USD"/>
    <n v="730"/>
    <n v="487.13"/>
    <s v="Bank of East Asia, China Investment Corporation, China Life Insurance Company, Value Partners Group, WL Ross &amp; Co"/>
    <d v="2013-03-15T00:00:00"/>
    <x v="2"/>
    <s v="1040.00 CNY"/>
    <n v="165.63"/>
    <n v="127.35"/>
    <m/>
    <x v="7"/>
    <s v="Renewable Energy"/>
    <s v="Solar Power, Wind Power"/>
    <m/>
    <s v="China"/>
    <s v="Greater China"/>
    <s v="Yes"/>
    <m/>
    <m/>
    <m/>
    <m/>
  </r>
  <r>
    <x v="86"/>
    <n v="31620"/>
    <s v="China Mengniu Dairy Company Limited"/>
    <s v="www.mengniuir.com"/>
    <d v="2002-09-25T00:00:00"/>
    <n v="2002"/>
    <x v="2"/>
    <s v="26.00 USD"/>
    <n v="26"/>
    <n v="26.32"/>
    <s v="CDH Investments, CGU CDC China Capital Partners, Morgan Stanley Private Equity Asia"/>
    <d v="2012-06-18T00:00:00"/>
    <x v="7"/>
    <s v="1700.00 DKK"/>
    <n v="287.69"/>
    <n v="228.68"/>
    <s v="Arla Foods"/>
    <x v="10"/>
    <s v="Food"/>
    <s v="Dairy Products"/>
    <m/>
    <s v="Hong Kong"/>
    <s v="Greater China"/>
    <s v="No"/>
    <m/>
    <m/>
    <s v="David Liu"/>
    <s v="David Liu"/>
  </r>
  <r>
    <x v="87"/>
    <n v="32565"/>
    <s v="China Minzhong Food Corporation Limited"/>
    <s v="www.chinaminzhong.com"/>
    <d v="2006-03-01T00:00:00"/>
    <n v="2006"/>
    <x v="1"/>
    <s v="23.00 USD"/>
    <n v="23"/>
    <n v="18.95"/>
    <s v="CMIA Capital Partners, GIC, Olympus Capital Asia"/>
    <d v="2012-12-07T00:00:00"/>
    <x v="2"/>
    <s v="45.00 USD"/>
    <n v="45"/>
    <n v="34.71"/>
    <m/>
    <x v="10"/>
    <s v="Food"/>
    <s v="Fruit and Vegetables"/>
    <m/>
    <s v="China"/>
    <s v="Greater China"/>
    <s v="Yes"/>
    <m/>
    <m/>
    <s v="Anson Wang, Edan Lee"/>
    <s v="Anson Wang, Edan Lee"/>
  </r>
  <r>
    <x v="87"/>
    <n v="32565"/>
    <s v="China Minzhong Food Corporation Limited"/>
    <s v="www.chinaminzhong.com"/>
    <d v="2006-03-01T00:00:00"/>
    <n v="2006"/>
    <x v="1"/>
    <s v="23.00 USD"/>
    <n v="23"/>
    <n v="18.95"/>
    <s v="CMIA Capital Partners, GIC, Olympus Capital Asia"/>
    <d v="2013-03-05T00:00:00"/>
    <x v="7"/>
    <s v="105.55 SGD"/>
    <n v="84.49"/>
    <n v="64.97"/>
    <s v="PT. Indofood  Suses Makmur Tbk"/>
    <x v="10"/>
    <s v="Food"/>
    <s v="Fruit and Vegetables"/>
    <m/>
    <s v="China"/>
    <s v="Greater China"/>
    <s v="Yes"/>
    <m/>
    <m/>
    <s v="Anson Wang, Edan Lee"/>
    <s v="Anson Wang, Edan Lee"/>
  </r>
  <r>
    <x v="88"/>
    <n v="32565"/>
    <s v="China Minzhong Food Corporation Limited"/>
    <s v="www.chinaminzhong.com"/>
    <d v="2004-03-09T00:00:00"/>
    <n v="2004"/>
    <x v="2"/>
    <s v="9.00 SGD"/>
    <n v="5.37"/>
    <n v="4.37"/>
    <s v="CMIA Capital Partners"/>
    <d v="2010-04-14T00:00:00"/>
    <x v="0"/>
    <s v="270.00 SGD"/>
    <n v="196.71"/>
    <n v="146.74"/>
    <m/>
    <x v="10"/>
    <s v="Food"/>
    <s v="Fruit and Vegetables"/>
    <m/>
    <s v="China"/>
    <s v="Greater China"/>
    <s v="Yes"/>
    <m/>
    <m/>
    <m/>
    <m/>
  </r>
  <r>
    <x v="88"/>
    <n v="32565"/>
    <s v="China Minzhong Food Corporation Limited"/>
    <s v="www.chinaminzhong.com"/>
    <d v="2004-03-09T00:00:00"/>
    <n v="2004"/>
    <x v="2"/>
    <s v="9.00 SGD"/>
    <n v="5.37"/>
    <n v="4.37"/>
    <s v="CMIA Capital Partners"/>
    <d v="2011-05-12T00:00:00"/>
    <x v="2"/>
    <m/>
    <m/>
    <m/>
    <m/>
    <x v="10"/>
    <s v="Food"/>
    <s v="Fruit and Vegetables"/>
    <m/>
    <s v="China"/>
    <s v="Greater China"/>
    <s v="Yes"/>
    <m/>
    <m/>
    <m/>
    <m/>
  </r>
  <r>
    <x v="89"/>
    <n v="181080"/>
    <s v="China Mobile Games &amp; Entertainment Group"/>
    <s v="www.cmge.com"/>
    <d v="2015-06-09T00:00:00"/>
    <n v="2015"/>
    <x v="0"/>
    <s v="690.00 USD"/>
    <n v="690"/>
    <n v="612.1"/>
    <s v="Hubei Changjiang Capital Investment Fund Management, Orient Hongtai"/>
    <d v="2015-12-03T00:00:00"/>
    <x v="7"/>
    <s v="6520.00 CNY"/>
    <n v="1017.49"/>
    <n v="952.27"/>
    <s v="Zhejiang Century Huatong Group Co., Ltd."/>
    <x v="8"/>
    <s v="Gaming"/>
    <s v="Gaming"/>
    <m/>
    <s v="China"/>
    <s v="Greater China"/>
    <s v="No"/>
    <m/>
    <m/>
    <m/>
    <m/>
  </r>
  <r>
    <x v="90"/>
    <n v="95810"/>
    <s v="China Modern Dairy Holdings Ltd."/>
    <s v="www.moderndairyir.com"/>
    <d v="2008-06-01T00:00:00"/>
    <n v="2008"/>
    <x v="2"/>
    <s v="202.00 USD"/>
    <n v="202"/>
    <n v="128.27000000000001"/>
    <s v="CDH Investments, KKR"/>
    <d v="2010-11-22T00:00:00"/>
    <x v="0"/>
    <s v="3468.00 HKD"/>
    <n v="447.4"/>
    <n v="325.66000000000003"/>
    <m/>
    <x v="10"/>
    <s v="Food"/>
    <s v="Agriculture Livestock Production, Consumer Products, Dairy Products"/>
    <m/>
    <s v="China"/>
    <s v="Greater China"/>
    <s v="Yes"/>
    <m/>
    <m/>
    <s v="Chris Sun, Julian Wolhardt, Lane Zhao"/>
    <m/>
  </r>
  <r>
    <x v="90"/>
    <n v="95810"/>
    <s v="China Modern Dairy Holdings Ltd."/>
    <s v="www.moderndairyir.com"/>
    <d v="2008-06-01T00:00:00"/>
    <n v="2008"/>
    <x v="2"/>
    <s v="202.00 USD"/>
    <n v="202"/>
    <n v="128.27000000000001"/>
    <s v="CDH Investments, KKR"/>
    <d v="2013-05-08T00:00:00"/>
    <x v="7"/>
    <s v="3180.00 HKD"/>
    <n v="409.7"/>
    <n v="315.51"/>
    <s v="China Mengniu Dairy Company Limited"/>
    <x v="10"/>
    <s v="Food"/>
    <s v="Agriculture Livestock Production, Consumer Products, Dairy Products"/>
    <m/>
    <s v="China"/>
    <s v="Greater China"/>
    <s v="Yes"/>
    <n v="2.9"/>
    <m/>
    <s v="Chris Sun, Julian Wolhardt, Lane Zhao"/>
    <m/>
  </r>
  <r>
    <x v="90"/>
    <n v="95810"/>
    <s v="China Modern Dairy Holdings Ltd."/>
    <s v="www.moderndairyir.com"/>
    <d v="2008-06-01T00:00:00"/>
    <n v="2008"/>
    <x v="2"/>
    <s v="202.00 USD"/>
    <n v="202"/>
    <n v="128.27000000000001"/>
    <s v="CDH Investments, KKR"/>
    <d v="2014-09-01T00:00:00"/>
    <x v="2"/>
    <s v="80.00 USD"/>
    <n v="80"/>
    <n v="61.9"/>
    <m/>
    <x v="10"/>
    <s v="Food"/>
    <s v="Agriculture Livestock Production, Consumer Products, Dairy Products"/>
    <m/>
    <s v="China"/>
    <s v="Greater China"/>
    <s v="No"/>
    <m/>
    <m/>
    <s v="Chris Sun, Julian Wolhardt, Lane Zhao"/>
    <m/>
  </r>
  <r>
    <x v="91"/>
    <n v="95810"/>
    <s v="China Modern Dairy Holdings Ltd."/>
    <s v="www.moderndairyir.com"/>
    <d v="2015-07-15T00:00:00"/>
    <n v="2015"/>
    <x v="4"/>
    <s v="1900.00 HKD"/>
    <n v="245.13"/>
    <n v="224.68"/>
    <s v="CDH Investments, KKR"/>
    <d v="2017-01-04T00:00:00"/>
    <x v="7"/>
    <s v="1873.00 HKD"/>
    <n v="241.42"/>
    <n v="229.14"/>
    <s v="China Mengniu Dairy Company Limited"/>
    <x v="10"/>
    <s v="Food"/>
    <s v="Agriculture Livestock Production, Consumer Products, Dairy Products"/>
    <m/>
    <s v="China"/>
    <s v="Greater China"/>
    <s v="No"/>
    <m/>
    <m/>
    <m/>
    <m/>
  </r>
  <r>
    <x v="92"/>
    <n v="215253"/>
    <s v="China Music Corporation"/>
    <m/>
    <d v="2013-10-01T00:00:00"/>
    <n v="2013"/>
    <x v="2"/>
    <s v="100.00 USD"/>
    <n v="100"/>
    <n v="73.88"/>
    <s v="PAG Asia Capital"/>
    <d v="2016-07-14T00:00:00"/>
    <x v="7"/>
    <s v="2700.00 USD"/>
    <n v="2700"/>
    <n v="2430.27"/>
    <s v="Tencent"/>
    <x v="8"/>
    <s v="Internet"/>
    <s v="Music Production and Distribution, Music Website"/>
    <m/>
    <s v="China"/>
    <s v="Greater China"/>
    <s v="Yes"/>
    <m/>
    <m/>
    <s v="Yan Jun Ma"/>
    <m/>
  </r>
  <r>
    <x v="93"/>
    <n v="30260"/>
    <s v="China National Bluestar (Group) Co Ltd"/>
    <s v="www.china-bluestar.com"/>
    <d v="2007-07-10T00:00:00"/>
    <n v="2013"/>
    <x v="2"/>
    <s v="600.00 USD"/>
    <n v="600"/>
    <n v="443.79"/>
    <s v="Blackstone Group"/>
    <d v="2014-06-01T00:00:00"/>
    <x v="1"/>
    <m/>
    <m/>
    <m/>
    <m/>
    <x v="6"/>
    <s v="Chemicals"/>
    <s v="Adhesives &amp; Sealants, Agricultural Chemicals, Manufacturing"/>
    <m/>
    <s v="China"/>
    <s v="Greater China"/>
    <s v="Yes"/>
    <m/>
    <m/>
    <s v="Ben Jenkins, Kam-chung (Antony) Leung"/>
    <s v="Ben Jenkins"/>
  </r>
  <r>
    <x v="94"/>
    <n v="39712"/>
    <s v="China Network Systems"/>
    <s v="www.cns.net.tw"/>
    <d v="2006-10-18T00:00:00"/>
    <n v="2006"/>
    <x v="2"/>
    <s v="932.00 USD"/>
    <n v="932"/>
    <n v="734.61"/>
    <s v="MBK Partners"/>
    <d v="2015-07-31T00:00:00"/>
    <x v="3"/>
    <s v="2300.00 USD"/>
    <n v="2300"/>
    <n v="2099.9"/>
    <s v="Far EasTone Telecommunications Co., Morgan Stanley Private Equity Asia"/>
    <x v="1"/>
    <s v="Media"/>
    <s v="Television Broadcasting and Programming"/>
    <m/>
    <s v="Taiwan"/>
    <s v="Greater China"/>
    <s v="No"/>
    <m/>
    <m/>
    <m/>
    <m/>
  </r>
  <r>
    <x v="95"/>
    <n v="65112"/>
    <s v="China Outfitters Holdings"/>
    <s v="www.doright.com.cn"/>
    <d v="2008-10-01T00:00:00"/>
    <n v="2008"/>
    <x v="1"/>
    <s v="18.00 USD"/>
    <n v="18"/>
    <n v="12.78"/>
    <s v="Orchid Asia Group"/>
    <d v="2011-12-09T00:00:00"/>
    <x v="0"/>
    <s v="1134.88 HKD"/>
    <n v="145.80000000000001"/>
    <n v="108.97"/>
    <m/>
    <x v="4"/>
    <s v="Retail"/>
    <s v="Clothes Manufacturing, Clothing Stores, e-Commerce"/>
    <m/>
    <s v="China"/>
    <s v="Greater China"/>
    <s v="Yes"/>
    <m/>
    <m/>
    <s v="Gabriel Li"/>
    <m/>
  </r>
  <r>
    <x v="96"/>
    <n v="65112"/>
    <s v="China Outfitters Holdings"/>
    <s v="www.doright.com.cn"/>
    <d v="2011-11-29T00:00:00"/>
    <n v="2011"/>
    <x v="1"/>
    <s v="110.00 USD"/>
    <n v="110"/>
    <n v="82.21"/>
    <s v="Everbright Private Equity, KKR, Sequoia Capital"/>
    <d v="2011-12-09T00:00:00"/>
    <x v="0"/>
    <s v="146.00 USD"/>
    <n v="146"/>
    <n v="109.12"/>
    <m/>
    <x v="4"/>
    <s v="Retail"/>
    <s v="Clothes Manufacturing, Clothing Stores, e-Commerce"/>
    <m/>
    <s v="China"/>
    <s v="Greater China"/>
    <s v="Yes"/>
    <m/>
    <m/>
    <s v="Liu Chuanzhi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07-12-26T00:00:00"/>
    <x v="0"/>
    <s v="30000.00 CNY"/>
    <n v="4112.63"/>
    <n v="2816.29"/>
    <m/>
    <x v="5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09-12-16T00:00:00"/>
    <x v="2"/>
    <s v="3100.00 USD"/>
    <n v="3100"/>
    <n v="2068.63"/>
    <m/>
    <x v="5"/>
    <s v="Insurance"/>
    <s v="Financial Services, Insurance"/>
    <m/>
    <s v="China"/>
    <s v="Greater China"/>
    <s v="Yes"/>
    <n v="6"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10-12-30T00:00:00"/>
    <x v="2"/>
    <s v="860.00 USD"/>
    <n v="860"/>
    <n v="660.57"/>
    <m/>
    <x v="5"/>
    <s v="Insurance"/>
    <s v="Financial Services, Insurance"/>
    <m/>
    <s v="China"/>
    <s v="Greater China"/>
    <s v="Yes"/>
    <n v="6"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11-01-07T00:00:00"/>
    <x v="2"/>
    <s v="1790.00 USD"/>
    <n v="1790"/>
    <n v="1374.9"/>
    <m/>
    <x v="5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11-07-27T00:00:00"/>
    <x v="2"/>
    <s v="7697.81 HKD"/>
    <n v="988.76"/>
    <n v="700.14"/>
    <m/>
    <x v="5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12-01-20T00:00:00"/>
    <x v="2"/>
    <s v="438.00 HKD"/>
    <n v="56.39"/>
    <n v="44.29"/>
    <m/>
    <x v="5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12-07-23T00:00:00"/>
    <x v="2"/>
    <s v="738.00 USD"/>
    <n v="738"/>
    <n v="602.05999999999995"/>
    <m/>
    <x v="5"/>
    <s v="Insurance"/>
    <s v="Financial Services, Insurance"/>
    <m/>
    <s v="China"/>
    <s v="Greater China"/>
    <s v="Yes"/>
    <m/>
    <m/>
    <s v="Yi Yang"/>
    <m/>
  </r>
  <r>
    <x v="97"/>
    <n v="31914"/>
    <s v="China Pacific Life Insurance"/>
    <s v="www.cpic.com.cn"/>
    <d v="2005-12-19T00:00:00"/>
    <n v="2005"/>
    <x v="2"/>
    <s v="410.00 USD"/>
    <n v="410"/>
    <n v="346.22"/>
    <s v="Carlyle Group"/>
    <d v="2013-01-07T00:00:00"/>
    <x v="2"/>
    <s v="792.00 USD"/>
    <n v="792"/>
    <n v="593.67999999999995"/>
    <m/>
    <x v="5"/>
    <s v="Insurance"/>
    <s v="Financial Services, Insurance"/>
    <m/>
    <s v="China"/>
    <s v="Greater China"/>
    <s v="No"/>
    <m/>
    <m/>
    <s v="Yi Yang"/>
    <m/>
  </r>
  <r>
    <x v="98"/>
    <n v="46418"/>
    <s v="China Recycling Energy"/>
    <s v="www.creg-cn.com"/>
    <d v="2007-11-01T00:00:00"/>
    <n v="2013"/>
    <x v="2"/>
    <s v="25.00 USD"/>
    <n v="25"/>
    <n v="17.579999999999998"/>
    <s v="Carlyle Group"/>
    <d v="2010-03-01T00:00:00"/>
    <x v="0"/>
    <m/>
    <m/>
    <m/>
    <m/>
    <x v="2"/>
    <s v="Energy"/>
    <s v="Cement, Construction, Energy, Glass &amp; Fibre Optic Manufacturing, Industrial, Steel &amp; Metal Manufacturing"/>
    <m/>
    <s v="China"/>
    <s v="Greater China"/>
    <s v="No"/>
    <m/>
    <m/>
    <m/>
    <m/>
  </r>
  <r>
    <x v="99"/>
    <n v="32857"/>
    <s v="China Shanshui Cement Group"/>
    <s v="www.shanshuigroup.com"/>
    <d v="2007-10-01T00:00:00"/>
    <n v="2013"/>
    <x v="2"/>
    <s v="150.00 USD"/>
    <n v="150"/>
    <n v="105.49"/>
    <s v="CDH Investments, IFC Asset Management Company, Morgan Stanley Private Equity Asia"/>
    <d v="2008-07-04T00:00:00"/>
    <x v="0"/>
    <s v="234.00 USD"/>
    <n v="234"/>
    <n v="148.59"/>
    <m/>
    <x v="6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n v="2013"/>
    <x v="2"/>
    <s v="150.00 USD"/>
    <n v="150"/>
    <n v="105.49"/>
    <s v="CDH Investments, IFC Asset Management Company, Morgan Stanley Private Equity Asia"/>
    <d v="2009-04-02T00:00:00"/>
    <x v="2"/>
    <s v="129.00 USD"/>
    <n v="129"/>
    <n v="96.94"/>
    <m/>
    <x v="6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n v="2013"/>
    <x v="2"/>
    <s v="150.00 USD"/>
    <n v="150"/>
    <n v="105.49"/>
    <s v="CDH Investments, IFC Asset Management Company, Morgan Stanley Private Equity Asia"/>
    <d v="2009-07-05T00:00:00"/>
    <x v="2"/>
    <s v="80.00 USD"/>
    <n v="80"/>
    <n v="57.25"/>
    <m/>
    <x v="6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n v="2013"/>
    <x v="2"/>
    <s v="150.00 USD"/>
    <n v="150"/>
    <n v="105.49"/>
    <s v="CDH Investments, IFC Asset Management Company, Morgan Stanley Private Equity Asia"/>
    <d v="2009-09-25T00:00:00"/>
    <x v="2"/>
    <s v="170.00 USD"/>
    <n v="170"/>
    <n v="116.65"/>
    <m/>
    <x v="6"/>
    <s v="Materials"/>
    <s v="Cement"/>
    <m/>
    <s v="China"/>
    <s v="Greater China"/>
    <s v="Yes"/>
    <m/>
    <m/>
    <s v="Homer Sun"/>
    <m/>
  </r>
  <r>
    <x v="99"/>
    <n v="32857"/>
    <s v="China Shanshui Cement Group"/>
    <s v="www.shanshuigroup.com"/>
    <d v="2007-10-01T00:00:00"/>
    <n v="2013"/>
    <x v="2"/>
    <s v="150.00 USD"/>
    <n v="150"/>
    <n v="105.49"/>
    <s v="CDH Investments, IFC Asset Management Company, Morgan Stanley Private Equity Asia"/>
    <d v="2011-04-01T00:00:00"/>
    <x v="2"/>
    <s v="222.00 USD"/>
    <n v="222"/>
    <n v="153.62"/>
    <m/>
    <x v="6"/>
    <s v="Materials"/>
    <s v="Cement"/>
    <m/>
    <s v="China"/>
    <s v="Greater China"/>
    <s v="Yes"/>
    <n v="4"/>
    <m/>
    <s v="Homer Sun"/>
    <m/>
  </r>
  <r>
    <x v="100"/>
    <n v="144589"/>
    <s v="China Shengmu Organic Milk"/>
    <m/>
    <d v="2013-12-31T00:00:00"/>
    <n v="2013"/>
    <x v="1"/>
    <s v="110.40 USD"/>
    <n v="110.4"/>
    <n v="80.77"/>
    <s v="Baring Private Equity Asia, Goldman Sachs Merchant Banking Division"/>
    <d v="2014-07-15T00:00:00"/>
    <x v="0"/>
    <s v="1063.00 HKD"/>
    <n v="137.16"/>
    <n v="100.82"/>
    <m/>
    <x v="10"/>
    <s v="Food"/>
    <s v="Dairy Products"/>
    <m/>
    <s v="China"/>
    <s v="Greater China"/>
    <s v="Yes"/>
    <m/>
    <m/>
    <m/>
    <m/>
  </r>
  <r>
    <x v="101"/>
    <n v="138216"/>
    <s v="China Southern Airlines"/>
    <s v="http://www.csair.com"/>
    <d v="2009-05-27T00:00:00"/>
    <n v="2009"/>
    <x v="4"/>
    <s v="35.24 HKD"/>
    <n v="4.55"/>
    <n v="3.35"/>
    <s v="Baring Private Equity Asia"/>
    <d v="2017-03-28T00:00:00"/>
    <x v="7"/>
    <s v="200.00 USD"/>
    <n v="200"/>
    <n v="187.29"/>
    <s v="American Airlines, Inc."/>
    <x v="3"/>
    <s v="Transportation"/>
    <s v="Airlines and Air Travel"/>
    <m/>
    <s v="China"/>
    <s v="Greater China"/>
    <s v="Yes"/>
    <m/>
    <m/>
    <m/>
    <m/>
  </r>
  <r>
    <x v="102"/>
    <n v="169523"/>
    <s v="China Vanadium Titano-Magnetite Mining Company Limited"/>
    <s v="www.chinavtmmining.com"/>
    <d v="2008-06-01T00:00:00"/>
    <n v="2008"/>
    <x v="1"/>
    <s v="90.00 USD"/>
    <n v="90"/>
    <n v="57.15"/>
    <s v="Sky Mountain Capital Management"/>
    <d v="2009-10-08T00:00:00"/>
    <x v="0"/>
    <s v="266.00 USD"/>
    <n v="266"/>
    <n v="178.7"/>
    <m/>
    <x v="6"/>
    <s v="Mining"/>
    <s v="Miscellaneous Metal Ores, Steel &amp; Metals"/>
    <m/>
    <s v="Hong Kong"/>
    <s v="Greater China"/>
    <s v="Yes"/>
    <m/>
    <m/>
    <m/>
    <m/>
  </r>
  <r>
    <x v="103"/>
    <n v="155137"/>
    <s v="China Zhongsheng Resources Holdings Limited"/>
    <s v="www.chinazhongsheng.com.hk"/>
    <d v="2011-10-25T00:00:00"/>
    <n v="2011"/>
    <x v="1"/>
    <s v="87.36 HKD"/>
    <n v="11.23"/>
    <n v="8.19"/>
    <s v="JD Capital"/>
    <d v="2012-04-27T00:00:00"/>
    <x v="0"/>
    <s v="129.00 HKD"/>
    <n v="16.61"/>
    <n v="12.64"/>
    <m/>
    <x v="6"/>
    <s v="Mining"/>
    <s v="Metal Mining, Miscellaneous Metal Ores"/>
    <m/>
    <s v="Hong Kong"/>
    <s v="Greater China"/>
    <s v="Yes"/>
    <m/>
    <m/>
    <m/>
    <m/>
  </r>
  <r>
    <x v="104"/>
    <n v="31502"/>
    <s v="China Zhongwang Holdings"/>
    <s v="www.zhongwang.com"/>
    <d v="2008-08-19T00:00:00"/>
    <n v="2008"/>
    <x v="1"/>
    <s v="100.00 USD"/>
    <n v="100"/>
    <n v="71.02"/>
    <s v="Olympus Capital Asia"/>
    <d v="2009-05-01T00:00:00"/>
    <x v="0"/>
    <s v="9800.00 HKD"/>
    <n v="1264.45"/>
    <n v="930.64"/>
    <m/>
    <x v="3"/>
    <s v="Manufacturing"/>
    <s v="Steel &amp; Metal Manufacturing, Steel &amp; Metals, Transportation"/>
    <m/>
    <s v="China"/>
    <s v="Greater China"/>
    <s v="Yes"/>
    <m/>
    <m/>
    <s v="Edan Lee"/>
    <m/>
  </r>
  <r>
    <x v="105"/>
    <n v="122489"/>
    <s v="China's Modern Dairy Holdings Joint Venture"/>
    <m/>
    <d v="2013-09-23T00:00:00"/>
    <n v="2013"/>
    <x v="1"/>
    <s v="140.00 USD"/>
    <n v="140"/>
    <n v="105.22"/>
    <s v="CDH Investments, China Modern Dairy Holdings Ltd., KKR"/>
    <d v="2015-07-15T00:00:00"/>
    <x v="7"/>
    <s v="1900.00 HKD"/>
    <n v="245.13"/>
    <n v="224.68"/>
    <s v="China Modern Dairy Holdings Ltd."/>
    <x v="10"/>
    <s v="Agriculture"/>
    <s v="Agriculture Livestock Production"/>
    <m/>
    <s v="China"/>
    <s v="Greater China"/>
    <s v="No"/>
    <m/>
    <m/>
    <s v="David Liu, Julian Wolhardt, Lina Gao"/>
    <m/>
  </r>
  <r>
    <x v="106"/>
    <n v="64660"/>
    <s v="Chinasoft International Ltd"/>
    <s v="www.chinasofti.com"/>
    <d v="2011-06-08T00:00:00"/>
    <n v="2011"/>
    <x v="4"/>
    <s v="279.00 HKD"/>
    <n v="35.840000000000003"/>
    <n v="24.82"/>
    <s v="Hony Capital"/>
    <d v="2015-04-23T00:00:00"/>
    <x v="2"/>
    <s v="1320.00 HKD"/>
    <n v="170.32"/>
    <n v="158.47999999999999"/>
    <m/>
    <x v="8"/>
    <s v="Internet"/>
    <s v="Education and Training Services, Offshore IT Services/IT Outsourcing, Software, Web Applications, Web Development"/>
    <m/>
    <s v="China"/>
    <s v="Greater China"/>
    <s v="No"/>
    <m/>
    <m/>
    <s v="John Zhao"/>
    <s v="John Zhao"/>
  </r>
  <r>
    <x v="107"/>
    <n v="167375"/>
    <s v="Chinasys"/>
    <s v="www.chnsys.com.cn"/>
    <d v="2010-09-29T00:00:00"/>
    <n v="2010"/>
    <x v="1"/>
    <s v="8.50 CNY"/>
    <n v="1.27"/>
    <n v="0.91"/>
    <s v="Eastern Link Capital"/>
    <d v="2011-12-30T00:00:00"/>
    <x v="1"/>
    <s v="0.14 CNY"/>
    <n v="0.02"/>
    <n v="0.02"/>
    <m/>
    <x v="3"/>
    <s v="Manufacturing"/>
    <s v="Electronics, Hardware, Manufacturing, Telecoms Equipment"/>
    <m/>
    <s v="China"/>
    <s v="Greater China"/>
    <s v="Yes"/>
    <m/>
    <m/>
    <m/>
    <m/>
  </r>
  <r>
    <x v="107"/>
    <n v="167375"/>
    <s v="Chinasys"/>
    <s v="www.chnsys.com.cn"/>
    <d v="2010-09-29T00:00:00"/>
    <n v="2010"/>
    <x v="1"/>
    <s v="8.50 CNY"/>
    <n v="1.27"/>
    <n v="0.91"/>
    <s v="Eastern Link Capital"/>
    <d v="2013-07-15T00:00:00"/>
    <x v="1"/>
    <s v="0.31 CNY"/>
    <n v="0.05"/>
    <n v="0.04"/>
    <m/>
    <x v="3"/>
    <s v="Manufacturing"/>
    <s v="Electronics, Hardware, Manufacturing, Telecoms Equipment"/>
    <m/>
    <s v="China"/>
    <s v="Greater China"/>
    <s v="Yes"/>
    <m/>
    <m/>
    <m/>
    <m/>
  </r>
  <r>
    <x v="107"/>
    <n v="167375"/>
    <s v="Chinasys"/>
    <s v="www.chnsys.com.cn"/>
    <d v="2010-09-29T00:00:00"/>
    <n v="2010"/>
    <x v="1"/>
    <s v="8.50 CNY"/>
    <n v="1.27"/>
    <n v="0.91"/>
    <s v="Eastern Link Capital"/>
    <d v="2015-04-12T00:00:00"/>
    <x v="7"/>
    <s v="600.00 CNY"/>
    <n v="97.98"/>
    <n v="91.27"/>
    <s v="Join-Cheer"/>
    <x v="3"/>
    <s v="Manufacturing"/>
    <s v="Electronics, Hardware, Manufacturing, Telecoms Equipment"/>
    <m/>
    <s v="China"/>
    <s v="Greater China"/>
    <s v="No"/>
    <m/>
    <m/>
    <m/>
    <m/>
  </r>
  <r>
    <x v="108"/>
    <n v="166625"/>
    <s v="Chongqing Changshou Chemical Co., Ltd"/>
    <s v="www.changshouchem.com"/>
    <d v="2008-05-01T00:00:00"/>
    <n v="2008"/>
    <x v="1"/>
    <m/>
    <m/>
    <m/>
    <s v="Tiantu Capital"/>
    <d v="2011-05-01T00:00:00"/>
    <x v="1"/>
    <m/>
    <m/>
    <m/>
    <m/>
    <x v="6"/>
    <s v="Chemicals"/>
    <s v="Chemicals"/>
    <m/>
    <s v="China"/>
    <s v="Greater China"/>
    <s v="No"/>
    <m/>
    <m/>
    <m/>
    <m/>
  </r>
  <r>
    <x v="109"/>
    <n v="37442"/>
    <s v="Chongqing Polycomp International Corp."/>
    <s v="www.cpicfiber.com"/>
    <d v="2006-04-06T00:00:00"/>
    <n v="2006"/>
    <x v="1"/>
    <s v="65.00 USD"/>
    <n v="65"/>
    <n v="53.55"/>
    <s v="Carlyle Group"/>
    <d v="2012-05-01T00:00:00"/>
    <x v="7"/>
    <s v="1480.00 CNY"/>
    <n v="233.51"/>
    <n v="180.83"/>
    <s v="Yunnan Yuntianhua Co., Ltd"/>
    <x v="3"/>
    <s v="Industrial"/>
    <s v="Glass &amp; Fibre Optic Manufacturing"/>
    <m/>
    <s v="China"/>
    <s v="Greater China"/>
    <s v="No"/>
    <n v="4"/>
    <m/>
    <s v="Alex Ying, Herman Chang"/>
    <m/>
  </r>
  <r>
    <x v="110"/>
    <n v="152371"/>
    <s v="CHS Media"/>
    <s v="www.chshtv.com"/>
    <d v="2012-03-02T00:00:00"/>
    <n v="2012"/>
    <x v="1"/>
    <m/>
    <m/>
    <m/>
    <s v="BGCapital, ChinaEquity Group"/>
    <d v="2014-06-10T00:00:00"/>
    <x v="7"/>
    <s v="780.00 CNY"/>
    <n v="126.79"/>
    <n v="93.68"/>
    <s v="Wuhan Double Co., Ltd"/>
    <x v="1"/>
    <s v="Media"/>
    <s v="Advertising, Cinemas, Television Broadcasting and Programming"/>
    <m/>
    <s v="China"/>
    <s v="Greater China"/>
    <s v="No"/>
    <m/>
    <m/>
    <m/>
    <m/>
  </r>
  <r>
    <x v="111"/>
    <n v="90533"/>
    <s v="Ciming Checkup"/>
    <s v="www.ciming.com"/>
    <d v="2008-06-29T00:00:00"/>
    <n v="2008"/>
    <x v="1"/>
    <s v="93.42 CNY"/>
    <n v="13.62"/>
    <n v="8.65"/>
    <s v="Ping An Ventures"/>
    <d v="2015-06-30T00:00:00"/>
    <x v="7"/>
    <m/>
    <m/>
    <m/>
    <s v="ShanghaiMed Healthcare, Inc."/>
    <x v="0"/>
    <s v="Healthcare"/>
    <s v="Health &amp; Wellbeing Centres"/>
    <m/>
    <s v="China"/>
    <s v="Greater China"/>
    <s v="No"/>
    <m/>
    <m/>
    <m/>
    <m/>
  </r>
  <r>
    <x v="112"/>
    <n v="90533"/>
    <s v="Ciming Checkup"/>
    <s v="www.ciming.com"/>
    <d v="2009-10-09T00:00:00"/>
    <n v="2009"/>
    <x v="1"/>
    <s v="100.00 CNY"/>
    <n v="14.63"/>
    <n v="9.83"/>
    <s v="CDH Investments, Tiantu Capital"/>
    <d v="2015-01-20T00:00:00"/>
    <x v="7"/>
    <m/>
    <m/>
    <m/>
    <s v="Meinian Onehealth"/>
    <x v="0"/>
    <s v="Healthcare"/>
    <s v="Health &amp; Wellbeing Centres"/>
    <m/>
    <s v="China"/>
    <s v="Greater China"/>
    <s v="Yes"/>
    <m/>
    <m/>
    <m/>
    <m/>
  </r>
  <r>
    <x v="112"/>
    <n v="90533"/>
    <s v="Ciming Checkup"/>
    <s v="www.ciming.com"/>
    <d v="2009-10-09T00:00:00"/>
    <n v="2009"/>
    <x v="1"/>
    <s v="100.00 CNY"/>
    <n v="14.63"/>
    <n v="9.83"/>
    <s v="CDH Investments, Tiantu Capital"/>
    <d v="2016-03-09T00:00:00"/>
    <x v="7"/>
    <s v="415.00 USD"/>
    <n v="415"/>
    <n v="382.17"/>
    <s v="Meinian Onehealth"/>
    <x v="0"/>
    <s v="Healthcare"/>
    <s v="Health &amp; Wellbeing Centres"/>
    <m/>
    <s v="China"/>
    <s v="Greater China"/>
    <s v="No"/>
    <m/>
    <m/>
    <m/>
    <m/>
  </r>
  <r>
    <x v="113"/>
    <n v="60667"/>
    <s v="CNinsure"/>
    <s v="www.cninsure.net"/>
    <d v="2005-12-01T00:00:00"/>
    <n v="2005"/>
    <x v="2"/>
    <m/>
    <m/>
    <m/>
    <s v="CDH Investments"/>
    <d v="2015-01-06T00:00:00"/>
    <x v="8"/>
    <s v="54.00 USD"/>
    <n v="54"/>
    <n v="45.84"/>
    <m/>
    <x v="5"/>
    <s v="Insurance"/>
    <s v="Insurance"/>
    <m/>
    <s v="China"/>
    <s v="Greater China"/>
    <s v="No"/>
    <m/>
    <m/>
    <m/>
    <m/>
  </r>
  <r>
    <x v="114"/>
    <n v="180187"/>
    <s v="CNinsure Inc."/>
    <s v="www.cninsure.net"/>
    <d v="2004-09-01T00:00:00"/>
    <n v="2004"/>
    <x v="1"/>
    <s v="25.00 CNY"/>
    <n v="3.02"/>
    <n v="2.4300000000000002"/>
    <s v="Cathay Capital Group"/>
    <d v="2007-10-31T00:00:00"/>
    <x v="0"/>
    <s v="188.20 USD"/>
    <n v="188.2"/>
    <n v="132.36000000000001"/>
    <m/>
    <x v="5"/>
    <s v="Insurance"/>
    <s v="Insurance"/>
    <m/>
    <s v="China"/>
    <s v="Greater China"/>
    <s v="Yes"/>
    <m/>
    <m/>
    <m/>
    <m/>
  </r>
  <r>
    <x v="115"/>
    <n v="42542"/>
    <s v="CoActive Technologies"/>
    <s v="www.coactive-tech.com"/>
    <d v="2007-05-09T00:00:00"/>
    <n v="2013"/>
    <x v="2"/>
    <m/>
    <m/>
    <m/>
    <s v="Littlejohn &amp; Co."/>
    <d v="2012-04-25T00:00:00"/>
    <x v="7"/>
    <m/>
    <m/>
    <m/>
    <s v="Nelson Nameplate"/>
    <x v="3"/>
    <s v="Manufacturing"/>
    <s v="Electronics, Manufacturing"/>
    <m/>
    <s v="Hong Kong"/>
    <s v="Greater China"/>
    <s v="Yes"/>
    <m/>
    <m/>
    <s v="Brian Ramsay"/>
    <m/>
  </r>
  <r>
    <x v="115"/>
    <n v="42542"/>
    <s v="CoActive Technologies"/>
    <s v="www.coactive-tech.com"/>
    <d v="2007-05-09T00:00:00"/>
    <n v="2013"/>
    <x v="2"/>
    <m/>
    <m/>
    <m/>
    <s v="Littlejohn &amp; Co."/>
    <d v="2014-08-04T00:00:00"/>
    <x v="7"/>
    <m/>
    <m/>
    <m/>
    <s v="Sensata"/>
    <x v="3"/>
    <s v="Manufacturing"/>
    <s v="Electronics, Manufacturing"/>
    <m/>
    <s v="Hong Kong"/>
    <s v="Greater China"/>
    <s v="Yes"/>
    <m/>
    <m/>
    <s v="Brian Ramsay"/>
    <m/>
  </r>
  <r>
    <x v="116"/>
    <n v="142681"/>
    <s v="COFCO Meat Investment Co., Ltd."/>
    <s v="www.cofco-joycome.com"/>
    <d v="2014-06-05T00:00:00"/>
    <n v="2014"/>
    <x v="2"/>
    <s v="270.00 USD"/>
    <n v="270"/>
    <n v="199.48"/>
    <s v="Baring Private Equity Asia, Boyu Capital, Hopu Investment Management, KKR"/>
    <d v="2015-09-01T00:00:00"/>
    <x v="7"/>
    <s v="57.50 USD"/>
    <n v="57.5"/>
    <n v="51.4"/>
    <s v="Temasek Holdings"/>
    <x v="10"/>
    <s v="Agriculture"/>
    <s v="Agribusiness, Agriculture Livestock Production, Food Distributors, Meat Products"/>
    <m/>
    <s v="China"/>
    <s v="Greater China"/>
    <s v="Yes"/>
    <m/>
    <m/>
    <s v="Fang Fenglei, Guy Cui, Julian Wolhardt"/>
    <m/>
  </r>
  <r>
    <x v="116"/>
    <n v="142681"/>
    <s v="COFCO Meat Investment Co., Ltd."/>
    <s v="www.cofco-joycome.com"/>
    <d v="2014-06-05T00:00:00"/>
    <n v="2014"/>
    <x v="2"/>
    <s v="270.00 USD"/>
    <n v="270"/>
    <n v="199.48"/>
    <s v="Baring Private Equity Asia, Boyu Capital, Hopu Investment Management, KKR"/>
    <d v="2016-11-01T00:00:00"/>
    <x v="0"/>
    <s v="1950.00 HKD"/>
    <n v="251.44"/>
    <n v="226.55"/>
    <m/>
    <x v="10"/>
    <s v="Agriculture"/>
    <s v="Agribusiness, Agriculture Livestock Production, Food Distributors, Meat Products"/>
    <m/>
    <s v="China"/>
    <s v="Greater China"/>
    <s v="Yes"/>
    <m/>
    <m/>
    <s v="Fang Fenglei, Guy Cui, Julian Wolhardt"/>
    <m/>
  </r>
  <r>
    <x v="117"/>
    <n v="169204"/>
    <s v="Comicfans"/>
    <s v="www.comicfans.net"/>
    <d v="2012-11-01T00:00:00"/>
    <n v="2012"/>
    <x v="1"/>
    <m/>
    <m/>
    <m/>
    <s v="Richland Equities"/>
    <d v="2014-05-01T00:00:00"/>
    <x v="7"/>
    <m/>
    <m/>
    <m/>
    <s v="Huawen Media Investment Group Corporation"/>
    <x v="1"/>
    <s v="Digital Media"/>
    <s v="Book Publishers, Digital Media"/>
    <m/>
    <s v="China"/>
    <s v="Greater China"/>
    <s v="No"/>
    <m/>
    <m/>
    <m/>
    <m/>
  </r>
  <r>
    <x v="118"/>
    <n v="61760"/>
    <s v="Comtec Solar Systems"/>
    <s v="www.comtecsolar.com"/>
    <d v="2011-04-19T00:00:00"/>
    <n v="2011"/>
    <x v="4"/>
    <s v="1170.00 HKD"/>
    <n v="150.59"/>
    <n v="104.21"/>
    <s v="TPG"/>
    <d v="2012-01-26T00:00:00"/>
    <x v="9"/>
    <s v="77.00 USD"/>
    <n v="77"/>
    <n v="60.48"/>
    <m/>
    <x v="7"/>
    <s v="Renewable Energy"/>
    <s v="Solar Power"/>
    <m/>
    <s v="China"/>
    <s v="Greater China"/>
    <s v="Yes"/>
    <m/>
    <m/>
    <s v="Stephen Peel"/>
    <m/>
  </r>
  <r>
    <x v="119"/>
    <n v="46423"/>
    <s v="Concord Medical Service Co."/>
    <s v="www.cmsholdings.com"/>
    <d v="2007-11-01T00:00:00"/>
    <n v="2013"/>
    <x v="2"/>
    <m/>
    <m/>
    <m/>
    <s v="Carlyle Group"/>
    <d v="2009-12-11T00:00:00"/>
    <x v="0"/>
    <s v="132.00 USD"/>
    <n v="132"/>
    <n v="88.08"/>
    <m/>
    <x v="0"/>
    <s v="Medical Technologies"/>
    <s v="Healthcare, Healthcare IT, Medical Devices, Medical Technologies"/>
    <m/>
    <s v="China"/>
    <s v="Greater China"/>
    <s v="Yes"/>
    <m/>
    <m/>
    <m/>
    <m/>
  </r>
  <r>
    <x v="120"/>
    <n v="138798"/>
    <s v="Cosmos Bank"/>
    <s v="www.cosmosbank.com.tw"/>
    <d v="2007-09-03T00:00:00"/>
    <n v="2013"/>
    <x v="3"/>
    <s v="900.00 USD"/>
    <n v="900"/>
    <n v="632.96"/>
    <s v="GE Capital Equity, SAC Private Capital Group"/>
    <d v="2014-02-10T00:00:00"/>
    <x v="7"/>
    <s v="23094.00 TWD"/>
    <n v="760.32"/>
    <n v="556.70000000000005"/>
    <s v="China Development Financial Holding Corporation"/>
    <x v="5"/>
    <s v="Financial Services"/>
    <s v="Banks"/>
    <m/>
    <s v="Taiwan"/>
    <s v="Greater China"/>
    <s v="No"/>
    <m/>
    <m/>
    <m/>
    <m/>
  </r>
  <r>
    <x v="121"/>
    <n v="65081"/>
    <s v="CS Logistics"/>
    <m/>
    <d v="2010-12-14T00:00:00"/>
    <n v="2010"/>
    <x v="2"/>
    <m/>
    <m/>
    <m/>
    <s v="HSBC Principal Investments"/>
    <d v="2011-01-04T00:00:00"/>
    <x v="6"/>
    <m/>
    <m/>
    <m/>
    <s v="Allport"/>
    <x v="3"/>
    <s v="Logistics"/>
    <s v="Logistics, Transportation"/>
    <m/>
    <s v="Hong Kong"/>
    <s v="Greater China"/>
    <s v="Yes"/>
    <m/>
    <m/>
    <m/>
    <m/>
  </r>
  <r>
    <x v="122"/>
    <n v="135884"/>
    <s v="Da Niang Dumplings Co. Ltd."/>
    <m/>
    <d v="2013-12-01T00:00:00"/>
    <n v="2013"/>
    <x v="2"/>
    <m/>
    <m/>
    <m/>
    <s v="CVC Capital Partners"/>
    <d v="2017-01-19T00:00:00"/>
    <x v="7"/>
    <m/>
    <m/>
    <m/>
    <s v="GreenTree Inns Hotel Management Group"/>
    <x v="4"/>
    <s v="Restaurants"/>
    <s v="Restaurants"/>
    <m/>
    <s v="China"/>
    <s v="Greater China"/>
    <s v="No"/>
    <m/>
    <m/>
    <s v="Bo Liu, Francis Leung"/>
    <s v="Francis Leung"/>
  </r>
  <r>
    <x v="123"/>
    <n v="151877"/>
    <s v="Dajin Heavy Industry Corporation"/>
    <s v="www.dajin.cn"/>
    <d v="2009-08-13T00:00:00"/>
    <n v="2009"/>
    <x v="1"/>
    <s v="80.00 CNY"/>
    <n v="11.69"/>
    <n v="8.1999999999999993"/>
    <s v="China Renaissance Capital Investment"/>
    <d v="2010-10-15T00:00:00"/>
    <x v="0"/>
    <s v="1158.00 CNY"/>
    <n v="173.39"/>
    <n v="124.53"/>
    <m/>
    <x v="3"/>
    <s v="Manufacturing"/>
    <s v="Manufacturing"/>
    <m/>
    <s v="China"/>
    <s v="Greater China"/>
    <s v="Yes"/>
    <m/>
    <m/>
    <m/>
    <m/>
  </r>
  <r>
    <x v="123"/>
    <n v="151877"/>
    <s v="Dajin Heavy Industry Corporation"/>
    <s v="www.dajin.cn"/>
    <d v="2009-08-13T00:00:00"/>
    <n v="2009"/>
    <x v="1"/>
    <s v="80.00 CNY"/>
    <n v="11.69"/>
    <n v="8.1999999999999993"/>
    <s v="China Renaissance Capital Investment"/>
    <d v="2012-06-20T00:00:00"/>
    <x v="2"/>
    <s v="104.00 CNY"/>
    <n v="16.420000000000002"/>
    <n v="13.06"/>
    <m/>
    <x v="3"/>
    <s v="Manufacturing"/>
    <s v="Manufacturing"/>
    <m/>
    <s v="China"/>
    <s v="Greater China"/>
    <s v="Yes"/>
    <m/>
    <m/>
    <m/>
    <m/>
  </r>
  <r>
    <x v="123"/>
    <n v="151877"/>
    <s v="Dajin Heavy Industry Corporation"/>
    <s v="www.dajin.cn"/>
    <d v="2009-08-13T00:00:00"/>
    <n v="2009"/>
    <x v="1"/>
    <s v="80.00 CNY"/>
    <n v="11.69"/>
    <n v="8.1999999999999993"/>
    <s v="China Renaissance Capital Investment"/>
    <d v="2013-03-20T00:00:00"/>
    <x v="2"/>
    <s v="97.97 CNY"/>
    <n v="15.6"/>
    <n v="12"/>
    <m/>
    <x v="3"/>
    <s v="Manufacturing"/>
    <s v="Manufacturing"/>
    <m/>
    <s v="China"/>
    <s v="Greater China"/>
    <s v="Yes"/>
    <m/>
    <m/>
    <m/>
    <m/>
  </r>
  <r>
    <x v="123"/>
    <n v="151877"/>
    <s v="Dajin Heavy Industry Corporation"/>
    <s v="www.dajin.cn"/>
    <d v="2009-08-13T00:00:00"/>
    <n v="2009"/>
    <x v="1"/>
    <s v="80.00 CNY"/>
    <n v="11.69"/>
    <n v="8.1999999999999993"/>
    <s v="China Renaissance Capital Investment"/>
    <d v="2013-06-06T00:00:00"/>
    <x v="2"/>
    <s v="104.00 CNY"/>
    <n v="16.850000000000001"/>
    <n v="12.66"/>
    <m/>
    <x v="3"/>
    <s v="Manufacturing"/>
    <s v="Manufacturing"/>
    <m/>
    <s v="China"/>
    <s v="Greater China"/>
    <s v="Yes"/>
    <m/>
    <m/>
    <m/>
    <m/>
  </r>
  <r>
    <x v="124"/>
    <n v="175889"/>
    <s v="Dalian East Energy Development Co., Ltd"/>
    <s v="www.dleast.cc"/>
    <d v="2009-09-10T00:00:00"/>
    <n v="2009"/>
    <x v="1"/>
    <s v="88.00 CNY"/>
    <n v="12.87"/>
    <n v="8.83"/>
    <s v="Beyond Fund Equity Investment, Boxin Capital, Dalian High-Tech Industrial Zone"/>
    <d v="2010-09-20T00:00:00"/>
    <x v="0"/>
    <s v="825.00 CNY"/>
    <n v="121.86"/>
    <n v="94.95"/>
    <m/>
    <x v="7"/>
    <s v="Clean Technology"/>
    <s v="GeoThermal, Solar Power, Waste to Energy, Wind Power"/>
    <m/>
    <s v="China"/>
    <s v="Greater China"/>
    <s v="Yes"/>
    <m/>
    <m/>
    <m/>
    <m/>
  </r>
  <r>
    <x v="125"/>
    <n v="169609"/>
    <s v="Dalian Energas Gas-System Co., Ltd"/>
    <s v="www.energas.cn"/>
    <d v="2011-11-29T00:00:00"/>
    <n v="2011"/>
    <x v="1"/>
    <s v="33.50 CNY"/>
    <n v="5.26"/>
    <n v="3.93"/>
    <s v="Chengda Yanhai Industry Fund Management"/>
    <d v="2015-04-24T00:00:00"/>
    <x v="0"/>
    <s v="196.25 CNY"/>
    <n v="32.06"/>
    <n v="29.83"/>
    <m/>
    <x v="3"/>
    <s v="Manufacturing"/>
    <s v="Manufacturing, Oil &amp; Gas"/>
    <m/>
    <s v="China"/>
    <s v="Greater China"/>
    <s v="Yes"/>
    <m/>
    <m/>
    <m/>
    <m/>
  </r>
  <r>
    <x v="126"/>
    <n v="138791"/>
    <s v="Digiwin Software Co., Ltd"/>
    <s v="www.digiwin.com.cn"/>
    <d v="2007-10-22T00:00:00"/>
    <n v="2013"/>
    <x v="2"/>
    <s v="68.60 USD"/>
    <n v="68.599999999999994"/>
    <n v="48.25"/>
    <s v="CID Group, Lehman Brothers, Whitesun Equity Partners"/>
    <d v="2014-01-27T00:00:00"/>
    <x v="0"/>
    <s v="623.10 CNY"/>
    <n v="102.21"/>
    <n v="74.78"/>
    <m/>
    <x v="8"/>
    <s v="Software"/>
    <s v="Software"/>
    <m/>
    <s v="China"/>
    <s v="Greater China"/>
    <s v="Yes"/>
    <m/>
    <m/>
    <m/>
    <m/>
  </r>
  <r>
    <x v="127"/>
    <n v="39212"/>
    <s v="Dili"/>
    <s v="www.dilijituan.com"/>
    <d v="2010-03-18T00:00:00"/>
    <n v="2010"/>
    <x v="2"/>
    <s v="600.00 USD"/>
    <n v="600"/>
    <n v="443.64"/>
    <s v="Blackstone Group, Capital International, Warburg Pincus"/>
    <d v="2011-05-20T00:00:00"/>
    <x v="1"/>
    <s v="190.00 USD"/>
    <n v="190"/>
    <n v="132.47"/>
    <m/>
    <x v="10"/>
    <s v="Agriculture"/>
    <s v="Agriculture"/>
    <m/>
    <s v="China"/>
    <s v="Greater China"/>
    <s v="Yes"/>
    <n v="16.5"/>
    <m/>
    <s v="Carl Wu"/>
    <m/>
  </r>
  <r>
    <x v="128"/>
    <n v="58617"/>
    <s v="Dongyue Group Limited"/>
    <s v="www.dongyuechem.com"/>
    <d v="2007-06-02T00:00:00"/>
    <n v="2013"/>
    <x v="2"/>
    <s v="47.20 USD"/>
    <n v="47.2"/>
    <n v="34.909999999999997"/>
    <s v="Baring Private Equity Asia, IFC Asset Management Company"/>
    <d v="2007-12-10T00:00:00"/>
    <x v="0"/>
    <s v="1120.00 HKD"/>
    <n v="143.62"/>
    <n v="98.35"/>
    <m/>
    <x v="6"/>
    <s v="Chemicals"/>
    <s v="Agricultural Chemicals, Production"/>
    <m/>
    <s v="China"/>
    <s v="Greater China"/>
    <s v="Yes"/>
    <m/>
    <m/>
    <s v="Jean Eric Salata"/>
    <m/>
  </r>
  <r>
    <x v="128"/>
    <n v="58617"/>
    <s v="Dongyue Group Limited"/>
    <s v="www.dongyuechem.com"/>
    <d v="2007-06-02T00:00:00"/>
    <n v="2013"/>
    <x v="2"/>
    <s v="47.20 USD"/>
    <n v="47.2"/>
    <n v="34.909999999999997"/>
    <s v="Baring Private Equity Asia, IFC Asset Management Company"/>
    <d v="2009-11-25T00:00:00"/>
    <x v="2"/>
    <s v="271.00 HKD"/>
    <n v="34.96"/>
    <n v="23.33"/>
    <m/>
    <x v="6"/>
    <s v="Chemicals"/>
    <s v="Agricultural Chemicals, Production"/>
    <m/>
    <s v="China"/>
    <s v="Greater China"/>
    <s v="Yes"/>
    <m/>
    <m/>
    <s v="Jean Eric Salata"/>
    <m/>
  </r>
  <r>
    <x v="129"/>
    <n v="165223"/>
    <s v="DXY Technology"/>
    <s v="www.dxytech.com"/>
    <d v="2012-07-01T00:00:00"/>
    <n v="2012"/>
    <x v="1"/>
    <s v="24.00 CNY"/>
    <n v="3.8"/>
    <n v="3.1"/>
    <s v="Cowin Capital"/>
    <d v="2013-10-18T00:00:00"/>
    <x v="7"/>
    <s v="156.00 CNY"/>
    <n v="25.41"/>
    <n v="18.78"/>
    <s v="Wuhan P and S Information Technology Co., Ltd."/>
    <x v="8"/>
    <s v="Electronics"/>
    <s v="Communications, Electronic Components &amp; Semiconductor Manufacture, Integrated Circuits, Network, Software, Technology"/>
    <m/>
    <s v="China"/>
    <s v="Greater China"/>
    <s v="No"/>
    <m/>
    <m/>
    <m/>
    <m/>
  </r>
  <r>
    <x v="130"/>
    <n v="165430"/>
    <s v="E-Ink"/>
    <s v="www.einkgroup.com"/>
    <d v="2005-03-22T00:00:00"/>
    <n v="2005"/>
    <x v="2"/>
    <m/>
    <m/>
    <m/>
    <s v="Intel Capital"/>
    <d v="2009-12-23T00:00:00"/>
    <x v="7"/>
    <m/>
    <m/>
    <m/>
    <s v="Prime View International"/>
    <x v="3"/>
    <s v="Distribution"/>
    <s v="Electronic Components, Electronic Components &amp; Semiconductor Wholesalers, Technology"/>
    <m/>
    <s v="Taiwan"/>
    <s v="Greater China"/>
    <s v="No"/>
    <m/>
    <m/>
    <m/>
    <m/>
  </r>
  <r>
    <x v="131"/>
    <n v="189771"/>
    <s v="East River Biochemical Group"/>
    <s v="www.bd09.com"/>
    <d v="2007-12-01T00:00:00"/>
    <n v="2013"/>
    <x v="1"/>
    <s v="6.00 USD"/>
    <n v="6"/>
    <n v="4.1100000000000003"/>
    <s v="Carlyle Group"/>
    <d v="2012-06-01T00:00:00"/>
    <x v="5"/>
    <m/>
    <m/>
    <m/>
    <m/>
    <x v="7"/>
    <s v="Clean Technology"/>
    <s v="Biofuels, Oil &amp; Gas"/>
    <m/>
    <s v="China"/>
    <s v="Greater China"/>
    <s v="No"/>
    <m/>
    <m/>
    <m/>
    <m/>
  </r>
  <r>
    <x v="132"/>
    <n v="50654"/>
    <s v="Eastern Broadcasting Company"/>
    <s v="www.ebc.net.tw"/>
    <d v="2006-03-22T00:00:00"/>
    <n v="2006"/>
    <x v="2"/>
    <s v="127.00 USD"/>
    <n v="127"/>
    <n v="104.62"/>
    <s v="Carlyle Group"/>
    <d v="2016-10-17T00:00:00"/>
    <x v="7"/>
    <s v="351.00 USD"/>
    <n v="351"/>
    <n v="318.39"/>
    <s v="Taiwan Optical Platform Co., Ltd."/>
    <x v="1"/>
    <s v="Media"/>
    <s v="Television Broadcasting and Programming"/>
    <m/>
    <s v="Taiwan"/>
    <s v="Greater China"/>
    <s v="No"/>
    <m/>
    <m/>
    <s v="Alex Ying, Gregory Zeluck, Patrick Siewert"/>
    <m/>
  </r>
  <r>
    <x v="133"/>
    <n v="30976"/>
    <s v="Ellassay"/>
    <s v="www.ellassay.com"/>
    <d v="2009-03-25T00:00:00"/>
    <n v="2009"/>
    <x v="1"/>
    <s v="20.00 USD"/>
    <n v="20"/>
    <n v="15.47"/>
    <s v="Carlyle Group"/>
    <d v="2015-04-22T00:00:00"/>
    <x v="0"/>
    <s v="766.40 CNY"/>
    <n v="125.19"/>
    <n v="116.49"/>
    <m/>
    <x v="4"/>
    <s v="Retail"/>
    <s v="Clothing Stores, Consumer Products"/>
    <m/>
    <s v="China"/>
    <s v="Greater China"/>
    <s v="Yes"/>
    <m/>
    <m/>
    <s v="Wayne Tsou"/>
    <m/>
  </r>
  <r>
    <x v="134"/>
    <n v="58629"/>
    <s v="Emeishan Special Cement Co., Ltd."/>
    <m/>
    <d v="2007-10-23T00:00:00"/>
    <n v="2013"/>
    <x v="2"/>
    <s v="28.00 USD"/>
    <n v="28"/>
    <n v="19.690000000000001"/>
    <s v="Olympus Capital Asia"/>
    <d v="2012-09-28T00:00:00"/>
    <x v="7"/>
    <m/>
    <m/>
    <m/>
    <s v="Southwest Cement Company Limited"/>
    <x v="6"/>
    <s v="Materials"/>
    <s v="Cement, Distribution"/>
    <m/>
    <s v="China"/>
    <s v="Greater China"/>
    <s v="No"/>
    <m/>
    <m/>
    <s v="Edan Lee"/>
    <m/>
  </r>
  <r>
    <x v="135"/>
    <n v="162438"/>
    <s v="Enfinium International Holdings Limited"/>
    <m/>
    <d v="2011-03-18T00:00:00"/>
    <n v="2011"/>
    <x v="1"/>
    <s v="6.00 USD"/>
    <n v="6"/>
    <n v="4.3"/>
    <s v="Adamas Finance Asia"/>
    <d v="2012-10-12T00:00:00"/>
    <x v="7"/>
    <m/>
    <m/>
    <m/>
    <s v="Alternative Investment Capital"/>
    <x v="8"/>
    <s v="Internet"/>
    <s v="e-Financial, Financial Services"/>
    <m/>
    <s v="Hong Kong"/>
    <s v="Greater China"/>
    <s v="Yes"/>
    <m/>
    <m/>
    <s v="Duncan Chui"/>
    <s v="Duncan Chui"/>
  </r>
  <r>
    <x v="136"/>
    <n v="77402"/>
    <s v="Evercare"/>
    <s v="www.evercare.com.cn"/>
    <d v="2008-06-01T00:00:00"/>
    <n v="2008"/>
    <x v="1"/>
    <m/>
    <m/>
    <m/>
    <s v="OWW Capital Partners"/>
    <d v="2011-06-01T00:00:00"/>
    <x v="1"/>
    <m/>
    <m/>
    <m/>
    <m/>
    <x v="0"/>
    <s v="Healthcare"/>
    <s v="Elective/Aesthetic Medicine, Health &amp; Wellbeing Centres"/>
    <m/>
    <s v="China"/>
    <s v="Greater China"/>
    <s v="No"/>
    <m/>
    <m/>
    <m/>
    <m/>
  </r>
  <r>
    <x v="137"/>
    <n v="53181"/>
    <s v="Far Eastern Leasing Company"/>
    <s v="www.ifelc.com.cn"/>
    <d v="2009-10-14T00:00:00"/>
    <n v="2009"/>
    <x v="1"/>
    <s v="160.00 USD"/>
    <n v="160"/>
    <n v="107.49"/>
    <s v="China International Capital Corporation Private Equity, GIC, KKR"/>
    <d v="2011-03-01T00:00:00"/>
    <x v="0"/>
    <s v="660.00 USD"/>
    <n v="660"/>
    <n v="482.06"/>
    <m/>
    <x v="5"/>
    <s v="Financial Services"/>
    <s v="Credit Collections and Services, Finance and Insurance Sector"/>
    <m/>
    <s v="China"/>
    <s v="Greater China"/>
    <s v="Yes"/>
    <m/>
    <m/>
    <s v="David Liu, Gloria Song, Julian Wolhardt, Lane Zhao, Shirley Chen"/>
    <m/>
  </r>
  <r>
    <x v="137"/>
    <n v="53181"/>
    <s v="Far Eastern Leasing Company"/>
    <s v="www.ifelc.com.cn"/>
    <d v="2009-10-14T00:00:00"/>
    <n v="2009"/>
    <x v="1"/>
    <s v="160.00 USD"/>
    <n v="160"/>
    <n v="107.49"/>
    <s v="China International Capital Corporation Private Equity, GIC, KKR"/>
    <d v="2015-04-14T00:00:00"/>
    <x v="2"/>
    <s v="65.00 USD"/>
    <n v="65"/>
    <n v="60.7"/>
    <m/>
    <x v="5"/>
    <s v="Financial Services"/>
    <s v="Credit Collections and Services, Finance and Insurance Sector"/>
    <m/>
    <s v="China"/>
    <s v="Greater China"/>
    <s v="No"/>
    <m/>
    <m/>
    <s v="David Liu, Gloria Song, Julian Wolhardt, Lane Zhao, Shirley Chen"/>
    <m/>
  </r>
  <r>
    <x v="138"/>
    <n v="161056"/>
    <s v="Fawer Automotive Parts"/>
    <s v="www.fawer.com.cn"/>
    <d v="2009-10-01T00:00:00"/>
    <n v="2009"/>
    <x v="1"/>
    <s v="336.40 CNY"/>
    <n v="49.22"/>
    <n v="33.06"/>
    <s v="Changbaishan Capital, Goldstone Investment, Yadong Investment Management"/>
    <d v="2012-01-01T00:00:00"/>
    <x v="7"/>
    <s v="180.00 CNY"/>
    <n v="28.49"/>
    <n v="22.38"/>
    <m/>
    <x v="3"/>
    <s v="Manufacturing"/>
    <s v="Automobile and Parts Manufacturing, Steel &amp; Metal Manufacturing"/>
    <m/>
    <s v="China"/>
    <s v="Greater China"/>
    <s v="Yes"/>
    <m/>
    <m/>
    <m/>
    <m/>
  </r>
  <r>
    <x v="138"/>
    <n v="161056"/>
    <s v="Fawer Automotive Parts"/>
    <s v="www.fawer.com.cn"/>
    <d v="2009-10-01T00:00:00"/>
    <n v="2009"/>
    <x v="1"/>
    <s v="336.40 CNY"/>
    <n v="49.22"/>
    <n v="33.06"/>
    <s v="Changbaishan Capital, Goldstone Investment, Yadong Investment Management"/>
    <d v="2012-11-30T00:00:00"/>
    <x v="7"/>
    <m/>
    <m/>
    <m/>
    <s v="Guangdong Sunrise Holdings Co., Ltd"/>
    <x v="3"/>
    <s v="Manufacturing"/>
    <s v="Automobile and Parts Manufacturing, Steel &amp; Metal Manufacturing"/>
    <m/>
    <s v="China"/>
    <s v="Greater China"/>
    <s v="No"/>
    <m/>
    <m/>
    <m/>
    <m/>
  </r>
  <r>
    <x v="139"/>
    <n v="145122"/>
    <s v="Feitian Technologies"/>
    <s v="www.ftsafe.com"/>
    <d v="2010-06-01T00:00:00"/>
    <n v="2010"/>
    <x v="2"/>
    <s v="42.00 CNY"/>
    <n v="6.15"/>
    <n v="4.95"/>
    <s v="JD Capital"/>
    <d v="2014-06-26T00:00:00"/>
    <x v="0"/>
    <s v="787.00 CNY"/>
    <n v="127.93"/>
    <n v="94.52"/>
    <m/>
    <x v="8"/>
    <s v="IT Security"/>
    <s v="IT Security, Monitoring &amp; Security Software"/>
    <m/>
    <s v="China"/>
    <s v="Greater China"/>
    <s v="Yes"/>
    <m/>
    <m/>
    <m/>
    <m/>
  </r>
  <r>
    <x v="140"/>
    <n v="53785"/>
    <s v="Feixiang"/>
    <s v="www.feixiangchem.com"/>
    <d v="2007-06-01T00:00:00"/>
    <n v="2013"/>
    <x v="2"/>
    <m/>
    <m/>
    <m/>
    <s v="Bain Capital"/>
    <d v="2010-06-16T00:00:00"/>
    <x v="7"/>
    <s v="489.00 USD"/>
    <n v="489"/>
    <n v="393.74"/>
    <s v="Rhodia Group"/>
    <x v="6"/>
    <s v="Chemicals"/>
    <s v="Chemicals"/>
    <m/>
    <s v="China"/>
    <s v="Greater China"/>
    <s v="No"/>
    <m/>
    <m/>
    <m/>
    <m/>
  </r>
  <r>
    <x v="141"/>
    <n v="175908"/>
    <s v="Flat Glass Group Co., Ltd."/>
    <s v="www.flatgroup.com.cn"/>
    <d v="2010-12-20T00:00:00"/>
    <n v="2010"/>
    <x v="1"/>
    <s v="365.58 CNY"/>
    <n v="54.76"/>
    <n v="41.3"/>
    <s v="Boxin Capital, Guoyuan DI, Prime Mont Capital"/>
    <d v="2015-11-20T00:00:00"/>
    <x v="0"/>
    <s v="121.00 USD"/>
    <n v="121"/>
    <n v="113.09"/>
    <m/>
    <x v="7"/>
    <s v="Clean Technology"/>
    <s v="Advanced Components, Solar Power, Solar Thermal"/>
    <m/>
    <s v="China"/>
    <s v="Greater China"/>
    <s v="Yes"/>
    <m/>
    <m/>
    <m/>
    <m/>
  </r>
  <r>
    <x v="142"/>
    <n v="28703"/>
    <s v="Focus Media"/>
    <s v="www.focusmedia.cn"/>
    <d v="2012-12-20T00:00:00"/>
    <n v="2012"/>
    <x v="0"/>
    <s v="3700.00 USD"/>
    <n v="3700"/>
    <n v="2853.81"/>
    <s v="Carlyle Group, China Everbright International, CITIC Capital, Fosun International, FountainVest Partners"/>
    <d v="2014-07-13T00:00:00"/>
    <x v="0"/>
    <s v="172.00 USD"/>
    <n v="172"/>
    <n v="126.44"/>
    <m/>
    <x v="1"/>
    <s v="Digital Media"/>
    <s v="Advertising, Digital Media, Media, Telecom Media, Telecoms"/>
    <m/>
    <s v="China"/>
    <s v="Greater China"/>
    <s v="Yes"/>
    <m/>
    <m/>
    <m/>
    <m/>
  </r>
  <r>
    <x v="142"/>
    <n v="28703"/>
    <s v="Focus Media"/>
    <s v="www.focusmedia.cn"/>
    <d v="2012-12-20T00:00:00"/>
    <n v="2012"/>
    <x v="0"/>
    <s v="3700.00 USD"/>
    <n v="3700"/>
    <n v="2853.81"/>
    <s v="Carlyle Group, China Everbright International, CITIC Capital, Fosun International, FountainVest Partners"/>
    <d v="2015-09-01T00:00:00"/>
    <x v="7"/>
    <s v="45700.00 CNY"/>
    <n v="7176.06"/>
    <n v="6414.68"/>
    <s v="Hedy Holdings"/>
    <x v="1"/>
    <s v="Digital Media"/>
    <s v="Advertising, Digital Media, Media, Telecom Media, Telecoms"/>
    <m/>
    <s v="China"/>
    <s v="Greater China"/>
    <s v="Yes"/>
    <m/>
    <m/>
    <m/>
    <m/>
  </r>
  <r>
    <x v="143"/>
    <n v="42535"/>
    <s v="Fu Sheng Industrial Co."/>
    <s v="www.fusheng.com"/>
    <d v="2003-12-01T00:00:00"/>
    <n v="2003"/>
    <x v="2"/>
    <m/>
    <m/>
    <m/>
    <s v="Lombard Investments"/>
    <d v="2007-08-02T00:00:00"/>
    <x v="3"/>
    <s v="1000.00 USD"/>
    <n v="1000"/>
    <n v="739.64"/>
    <s v="Oaktree Capital Management"/>
    <x v="3"/>
    <s v="Industrial"/>
    <s v="Aerospace, Industrial"/>
    <m/>
    <s v="Taiwan"/>
    <s v="Greater China"/>
    <s v="No"/>
    <m/>
    <m/>
    <m/>
    <m/>
  </r>
  <r>
    <x v="144"/>
    <n v="153280"/>
    <s v="Fujian Cosunter Pharmaceutical Co., Ltd"/>
    <s v="www.cosunter.com"/>
    <d v="2011-06-01T00:00:00"/>
    <n v="2011"/>
    <x v="1"/>
    <s v="81.00 CNY"/>
    <n v="12.48"/>
    <n v="8.65"/>
    <s v="JD Capital"/>
    <d v="2015-04-22T00:00:00"/>
    <x v="0"/>
    <s v="375.73 CNY"/>
    <n v="61.37"/>
    <n v="57.11"/>
    <m/>
    <x v="0"/>
    <s v="Pharmaceuticals"/>
    <s v="Pharmaceuticals"/>
    <m/>
    <s v="China"/>
    <s v="Greater China"/>
    <s v="Yes"/>
    <m/>
    <m/>
    <m/>
    <m/>
  </r>
  <r>
    <x v="145"/>
    <n v="179104"/>
    <s v="Fujian Dali Foods Group Co. Ltd."/>
    <s v="www.dali-group.com"/>
    <d v="2014-09-08T00:00:00"/>
    <n v="2014"/>
    <x v="1"/>
    <s v="0.81 CNY"/>
    <n v="0.13"/>
    <n v="0.1"/>
    <s v="CDH Investments"/>
    <d v="2015-11-15T00:00:00"/>
    <x v="0"/>
    <m/>
    <m/>
    <m/>
    <m/>
    <x v="10"/>
    <s v="Food"/>
    <s v="Snack Foods"/>
    <m/>
    <s v="China"/>
    <s v="Greater China"/>
    <s v="Yes"/>
    <m/>
    <m/>
    <m/>
    <m/>
  </r>
  <r>
    <x v="146"/>
    <n v="152871"/>
    <s v="Fujian Nanping Nanfu Battery"/>
    <s v="www.nanfu.com"/>
    <d v="2007-06-01T00:00:00"/>
    <n v="2013"/>
    <x v="1"/>
    <m/>
    <m/>
    <m/>
    <s v="CDH Investments"/>
    <d v="2016-01-15T00:00:00"/>
    <x v="0"/>
    <m/>
    <m/>
    <m/>
    <m/>
    <x v="8"/>
    <s v="Electronics"/>
    <s v="Electronic Components"/>
    <m/>
    <s v="China"/>
    <s v="Greater China"/>
    <s v="No"/>
    <m/>
    <m/>
    <m/>
    <m/>
  </r>
  <r>
    <x v="146"/>
    <n v="152871"/>
    <s v="Fujian Nanping Nanfu Battery"/>
    <s v="www.nanfu.com"/>
    <d v="2007-06-01T00:00:00"/>
    <n v="2013"/>
    <x v="1"/>
    <m/>
    <m/>
    <m/>
    <s v="CDH Investments"/>
    <d v="2016-01-15T00:00:00"/>
    <x v="6"/>
    <m/>
    <m/>
    <m/>
    <s v="Akin Technology"/>
    <x v="8"/>
    <s v="Electronics"/>
    <s v="Electronic Components"/>
    <m/>
    <s v="China"/>
    <s v="Greater China"/>
    <s v="No"/>
    <m/>
    <m/>
    <m/>
    <m/>
  </r>
  <r>
    <x v="147"/>
    <n v="32613"/>
    <s v="Fujian Peak Group"/>
    <s v="www.peaksport.com"/>
    <d v="2009-04-24T00:00:00"/>
    <n v="2009"/>
    <x v="1"/>
    <s v="58.60 USD"/>
    <n v="58.6"/>
    <n v="44.04"/>
    <s v="CCB International Asset Management, Legend Capital, Sequoia Capital"/>
    <d v="2009-09-29T00:00:00"/>
    <x v="0"/>
    <s v="1700.00 HKD"/>
    <n v="219.34"/>
    <n v="150.51"/>
    <m/>
    <x v="4"/>
    <s v="Consumer Products"/>
    <s v="Clothing Stores, Distribution, Footwear Manufacture, Wholesale, and Retail, Manufacturing"/>
    <m/>
    <s v="China"/>
    <s v="Greater China"/>
    <s v="Yes"/>
    <m/>
    <m/>
    <m/>
    <m/>
  </r>
  <r>
    <x v="148"/>
    <n v="70327"/>
    <s v="Funtalk China Holdings"/>
    <s v="www.pypo.net"/>
    <d v="2007-11-01T00:00:00"/>
    <n v="2013"/>
    <x v="2"/>
    <s v="90.00 USD"/>
    <n v="90"/>
    <n v="63.3"/>
    <s v="ARC Capital Partners"/>
    <d v="2009-07-16T00:00:00"/>
    <x v="6"/>
    <m/>
    <m/>
    <m/>
    <s v="Middle Kingdom Alliance Corp."/>
    <x v="4"/>
    <s v="Retail"/>
    <s v="Consumer Electronics Stores, Telecoms Services"/>
    <m/>
    <s v="China"/>
    <s v="Greater China"/>
    <s v="Yes"/>
    <m/>
    <m/>
    <s v="Allan Liu"/>
    <m/>
  </r>
  <r>
    <x v="148"/>
    <n v="70327"/>
    <s v="Funtalk China Holdings"/>
    <s v="www.pypo.net"/>
    <d v="2007-11-01T00:00:00"/>
    <n v="2013"/>
    <x v="2"/>
    <s v="90.00 USD"/>
    <n v="90"/>
    <n v="63.3"/>
    <s v="ARC Capital Partners"/>
    <d v="2009-12-17T00:00:00"/>
    <x v="2"/>
    <m/>
    <m/>
    <m/>
    <m/>
    <x v="4"/>
    <s v="Retail"/>
    <s v="Consumer Electronics Stores, Telecoms Services"/>
    <m/>
    <s v="China"/>
    <s v="Greater China"/>
    <s v="Yes"/>
    <m/>
    <m/>
    <s v="Allan Liu"/>
    <m/>
  </r>
  <r>
    <x v="148"/>
    <n v="70327"/>
    <s v="Funtalk China Holdings"/>
    <s v="www.pypo.net"/>
    <d v="2007-11-01T00:00:00"/>
    <n v="2013"/>
    <x v="2"/>
    <s v="90.00 USD"/>
    <n v="90"/>
    <n v="63.3"/>
    <s v="ARC Capital Partners"/>
    <d v="2011-05-31T00:00:00"/>
    <x v="3"/>
    <s v="443.00 USD"/>
    <n v="443"/>
    <n v="306.77999999999997"/>
    <s v="Fortress Investment Group"/>
    <x v="4"/>
    <s v="Retail"/>
    <s v="Consumer Electronics Stores, Telecoms Services"/>
    <m/>
    <s v="China"/>
    <s v="Greater China"/>
    <s v="No"/>
    <m/>
    <m/>
    <s v="Allan Liu"/>
    <m/>
  </r>
  <r>
    <x v="149"/>
    <n v="29199"/>
    <s v="Futaste"/>
    <s v="www.futaste.com"/>
    <d v="2008-01-21T00:00:00"/>
    <n v="2008"/>
    <x v="1"/>
    <m/>
    <m/>
    <m/>
    <s v="3i"/>
    <d v="2013-05-29T00:00:00"/>
    <x v="1"/>
    <m/>
    <m/>
    <m/>
    <m/>
    <x v="3"/>
    <s v="Manufacturing"/>
    <s v="Beverages, Biotechnology, Pharmaceuticals"/>
    <m/>
    <s v="China"/>
    <s v="Greater China"/>
    <s v="No"/>
    <m/>
    <m/>
    <m/>
    <m/>
  </r>
  <r>
    <x v="150"/>
    <n v="39716"/>
    <s v="Gala TV"/>
    <s v="www.gtv.com.tw"/>
    <d v="2008-12-30T00:00:00"/>
    <n v="2008"/>
    <x v="2"/>
    <s v="100.00 USD"/>
    <n v="100"/>
    <n v="74.73"/>
    <s v="MBK Partners"/>
    <d v="2011-02-14T00:00:00"/>
    <x v="3"/>
    <m/>
    <m/>
    <m/>
    <s v="EQT"/>
    <x v="1"/>
    <s v="Media"/>
    <s v="Television Broadcasting and Programming"/>
    <m/>
    <s v="Taiwan"/>
    <s v="Greater China"/>
    <s v="No"/>
    <m/>
    <m/>
    <m/>
    <m/>
  </r>
  <r>
    <x v="151"/>
    <n v="39716"/>
    <s v="Gala TV"/>
    <s v="www.gtv.com.tw"/>
    <d v="2011-02-14T00:00:00"/>
    <n v="2011"/>
    <x v="2"/>
    <m/>
    <m/>
    <m/>
    <s v="EQT"/>
    <d v="2014-04-29T00:00:00"/>
    <x v="7"/>
    <m/>
    <m/>
    <m/>
    <s v="Yung-Tsai Investment Co. Ltd"/>
    <x v="1"/>
    <s v="Media"/>
    <s v="Television Broadcasting and Programming"/>
    <m/>
    <s v="Taiwan"/>
    <s v="Greater China"/>
    <s v="No"/>
    <m/>
    <m/>
    <s v="Fredrik Åtting"/>
    <m/>
  </r>
  <r>
    <x v="152"/>
    <n v="29903"/>
    <s v="Galaxy Entertainment"/>
    <s v="www.galaxyentertainment.com"/>
    <d v="2007-11-01T00:00:00"/>
    <n v="2013"/>
    <x v="4"/>
    <s v="590.00 EUR"/>
    <n v="838.92"/>
    <n v="590"/>
    <s v="Permira"/>
    <d v="2011-09-02T00:00:00"/>
    <x v="2"/>
    <s v="4780.00 HKD"/>
    <n v="613.04"/>
    <n v="449.48"/>
    <m/>
    <x v="4"/>
    <s v="Entertainment"/>
    <s v="Entertainment, Gambling, Hotels"/>
    <m/>
    <s v="Hong Kong"/>
    <s v="Greater China"/>
    <s v="Yes"/>
    <n v="2.2000000000000002"/>
    <m/>
    <s v="Alex Emery, Henry Chen, Ian Sellars, Maximilian Biagosch"/>
    <m/>
  </r>
  <r>
    <x v="152"/>
    <n v="29903"/>
    <s v="Galaxy Entertainment"/>
    <s v="www.galaxyentertainment.com"/>
    <d v="2007-11-01T00:00:00"/>
    <n v="2013"/>
    <x v="4"/>
    <s v="590.00 EUR"/>
    <n v="838.92"/>
    <n v="590"/>
    <s v="Permira"/>
    <d v="2012-08-29T00:00:00"/>
    <x v="2"/>
    <s v="5855.00 HKD"/>
    <n v="755.03"/>
    <n v="589.75"/>
    <m/>
    <x v="4"/>
    <s v="Entertainment"/>
    <s v="Entertainment, Gambling, Hotels"/>
    <m/>
    <s v="Hong Kong"/>
    <s v="Greater China"/>
    <s v="Yes"/>
    <m/>
    <m/>
    <s v="Alex Emery, Henry Chen, Ian Sellars, Maximilian Biagosch"/>
    <m/>
  </r>
  <r>
    <x v="152"/>
    <n v="29903"/>
    <s v="Galaxy Entertainment"/>
    <s v="www.galaxyentertainment.com"/>
    <d v="2007-11-01T00:00:00"/>
    <n v="2013"/>
    <x v="4"/>
    <s v="590.00 EUR"/>
    <n v="838.92"/>
    <n v="590"/>
    <s v="Permira"/>
    <d v="2012-11-08T00:00:00"/>
    <x v="2"/>
    <s v="6780.00 HKD"/>
    <n v="874.62"/>
    <n v="688.15"/>
    <m/>
    <x v="4"/>
    <s v="Entertainment"/>
    <s v="Entertainment, Gambling, Hotels"/>
    <m/>
    <s v="Hong Kong"/>
    <s v="Greater China"/>
    <s v="No"/>
    <n v="2.8"/>
    <m/>
    <s v="Alex Emery, Henry Chen, Ian Sellars, Maximilian Biagosch"/>
    <m/>
  </r>
  <r>
    <x v="153"/>
    <n v="141315"/>
    <s v="GCL Silicon Technology Holdings"/>
    <m/>
    <d v="2008-06-01T00:00:00"/>
    <n v="2008"/>
    <x v="2"/>
    <s v="260.00 USD"/>
    <n v="260"/>
    <n v="165.1"/>
    <s v="CDH Investments, DB Private Equity, Milestone Capital Management, Trustbridge Partners"/>
    <d v="2009-07-01T00:00:00"/>
    <x v="7"/>
    <s v="3400.00 USD"/>
    <n v="3400"/>
    <n v="2433.04"/>
    <s v="GCL-Poly Energy Holdings"/>
    <x v="7"/>
    <s v="Clean Technology"/>
    <s v="Advanced Materials, Materials, Solar Power"/>
    <m/>
    <s v="China"/>
    <s v="Greater China"/>
    <s v="No"/>
    <m/>
    <m/>
    <m/>
    <m/>
  </r>
  <r>
    <x v="154"/>
    <n v="73300"/>
    <s v="GDC Technology"/>
    <s v="www.gdc-tech.com"/>
    <d v="2011-10-17T00:00:00"/>
    <n v="2011"/>
    <x v="2"/>
    <s v="75.00 USD"/>
    <n v="75"/>
    <n v="54.68"/>
    <s v="Carlyle Group, YF Capital"/>
    <d v="2014-09-18T00:00:00"/>
    <x v="7"/>
    <s v="64.00 USD"/>
    <n v="64"/>
    <n v="49.52"/>
    <s v="Huayi Brothers"/>
    <x v="8"/>
    <s v="Software"/>
    <s v="Software"/>
    <m/>
    <s v="Hong Kong"/>
    <s v="Greater China"/>
    <s v="Yes"/>
    <m/>
    <m/>
    <s v="Wayne Tsou"/>
    <m/>
  </r>
  <r>
    <x v="155"/>
    <n v="32058"/>
    <s v="Geely Automobile"/>
    <s v="www.geelyauto.com.hk"/>
    <d v="2009-09-23T00:00:00"/>
    <n v="2009"/>
    <x v="4"/>
    <s v="334.00 USD"/>
    <n v="334"/>
    <n v="229.19"/>
    <s v="Goldman Sachs Merchant Banking Division"/>
    <d v="2012-11-29T00:00:00"/>
    <x v="2"/>
    <s v="263.00 USD"/>
    <n v="263"/>
    <n v="202.85"/>
    <m/>
    <x v="3"/>
    <s v="Transportation"/>
    <s v="Automobile and Parts Manufacturing"/>
    <m/>
    <s v="Hong Kong"/>
    <s v="Greater China"/>
    <s v="Yes"/>
    <m/>
    <m/>
    <m/>
    <m/>
  </r>
  <r>
    <x v="156"/>
    <n v="83705"/>
    <s v="Giant Interactive Group, Inc."/>
    <s v="www.ga-me.com"/>
    <d v="2014-03-16T00:00:00"/>
    <n v="2014"/>
    <x v="0"/>
    <s v="3000.00 USD"/>
    <n v="3000"/>
    <n v="2157.3000000000002"/>
    <s v="Baring Private Equity Asia, CDH Investments, Hony Capital"/>
    <d v="2015-10-01T00:00:00"/>
    <x v="7"/>
    <s v="13100.00 CNY"/>
    <n v="2049.4"/>
    <n v="1827.66"/>
    <s v="Chongqing New Century Cruise Co., Ltd"/>
    <x v="8"/>
    <s v="Gaming"/>
    <s v="Internet/Web Games"/>
    <m/>
    <s v="China"/>
    <s v="Greater China"/>
    <s v="No"/>
    <m/>
    <m/>
    <m/>
    <m/>
  </r>
  <r>
    <x v="157"/>
    <n v="158979"/>
    <s v="Global Market Group Limited"/>
    <s v="www.globalmarket.com"/>
    <d v="2008-06-01T00:00:00"/>
    <n v="2008"/>
    <x v="4"/>
    <s v="5.85 USD"/>
    <n v="5.85"/>
    <n v="3.71"/>
    <s v="Shanghai International Asset Management"/>
    <d v="2012-06-22T00:00:00"/>
    <x v="0"/>
    <m/>
    <m/>
    <m/>
    <m/>
    <x v="8"/>
    <s v="Internet"/>
    <s v="e-Commerce"/>
    <m/>
    <s v="China"/>
    <s v="Greater China"/>
    <s v="No"/>
    <m/>
    <m/>
    <m/>
    <m/>
  </r>
  <r>
    <x v="158"/>
    <n v="67483"/>
    <s v="Golden Jaguar"/>
    <s v="www.goldenjaguar.com"/>
    <d v="2011-07-26T00:00:00"/>
    <n v="2011"/>
    <x v="2"/>
    <s v="250.00 USD"/>
    <n v="250"/>
    <n v="177.03"/>
    <s v="Apax Partners"/>
    <d v="2015-06-06T00:00:00"/>
    <x v="7"/>
    <s v="253.40 HKD"/>
    <n v="32.68"/>
    <n v="28.98"/>
    <s v="Carnival Group International Holdings Limited"/>
    <x v="4"/>
    <s v="Restaurants"/>
    <s v="Restaurants"/>
    <m/>
    <s v="China"/>
    <s v="Greater China"/>
    <s v="No"/>
    <m/>
    <m/>
    <s v="Alex Pellegrini, Irene Liu, Richard Zhang"/>
    <m/>
  </r>
  <r>
    <x v="159"/>
    <n v="30200"/>
    <s v="Gome Electrical Appliances Holding Ltd."/>
    <s v="www.gome.com.hk"/>
    <d v="2009-06-22T00:00:00"/>
    <n v="2009"/>
    <x v="4"/>
    <s v="418.00 USD"/>
    <n v="418"/>
    <n v="298.33"/>
    <s v="Bain Capital"/>
    <d v="2014-07-01T00:00:00"/>
    <x v="2"/>
    <s v="130.00 USD"/>
    <n v="130"/>
    <n v="95.56"/>
    <m/>
    <x v="4"/>
    <s v="Retail"/>
    <s v="Consumer Electronics Stores"/>
    <m/>
    <s v="China"/>
    <s v="Greater China"/>
    <s v="Yes"/>
    <m/>
    <m/>
    <s v="Jonathan Jia Zhu"/>
    <m/>
  </r>
  <r>
    <x v="159"/>
    <n v="30200"/>
    <s v="Gome Electrical Appliances Holding Ltd."/>
    <s v="www.gome.com.hk"/>
    <d v="2009-06-22T00:00:00"/>
    <n v="2009"/>
    <x v="4"/>
    <s v="418.00 USD"/>
    <n v="418"/>
    <n v="298.33"/>
    <s v="Bain Capital"/>
    <d v="2015-01-22T00:00:00"/>
    <x v="2"/>
    <s v="137.00 USD"/>
    <n v="137"/>
    <n v="116.3"/>
    <m/>
    <x v="4"/>
    <s v="Retail"/>
    <s v="Consumer Electronics Stores"/>
    <m/>
    <s v="China"/>
    <s v="Greater China"/>
    <s v="No"/>
    <m/>
    <m/>
    <s v="Jonathan Jia Zhu"/>
    <m/>
  </r>
  <r>
    <x v="160"/>
    <n v="31686"/>
    <s v="Goodbaby Group"/>
    <s v="www.goodbaby.com"/>
    <d v="2006-02-06T00:00:00"/>
    <n v="2006"/>
    <x v="2"/>
    <s v="122.50 USD"/>
    <n v="122.5"/>
    <n v="103.45"/>
    <s v="PAG Asia Capital"/>
    <d v="2010-11-24T00:00:00"/>
    <x v="0"/>
    <s v="1470.00 HKD"/>
    <n v="189.64"/>
    <n v="138.04"/>
    <m/>
    <x v="4"/>
    <s v="Consumer Products"/>
    <s v="Consumer Products, Information Services, Social Networking &amp; Communication Platform"/>
    <m/>
    <s v="China"/>
    <s v="Greater China"/>
    <s v="No"/>
    <n v="6"/>
    <n v="40"/>
    <s v="Christopher &quot;Chris&quot; Gradel"/>
    <m/>
  </r>
  <r>
    <x v="161"/>
    <n v="201597"/>
    <s v="Gopath Molecular"/>
    <m/>
    <d v="2015-09-01T00:00:00"/>
    <n v="2015"/>
    <x v="1"/>
    <m/>
    <m/>
    <m/>
    <s v="Grand Yangtze Capital"/>
    <d v="2015-10-16T00:00:00"/>
    <x v="3"/>
    <s v="9.00 CNY"/>
    <n v="1.42"/>
    <n v="1.24"/>
    <s v="Hengkang Medical Group"/>
    <x v="0"/>
    <s v="Biotechnology"/>
    <s v="Genetics &amp; Gene Therapy"/>
    <m/>
    <s v="China"/>
    <s v="Greater China"/>
    <s v="Yes"/>
    <m/>
    <m/>
    <m/>
    <m/>
  </r>
  <r>
    <x v="162"/>
    <n v="63853"/>
    <s v="Greatview Aseptic  Packaging Co., Ltd."/>
    <s v="www.tralinpak.com"/>
    <d v="2006-09-13T00:00:00"/>
    <n v="2006"/>
    <x v="2"/>
    <s v="40.00 USD"/>
    <n v="40"/>
    <n v="31.53"/>
    <s v="Bain Capital"/>
    <d v="2012-04-24T00:00:00"/>
    <x v="2"/>
    <s v="222.80 HKD"/>
    <n v="28.7"/>
    <n v="21.83"/>
    <m/>
    <x v="3"/>
    <s v="Logistics"/>
    <s v="Packaging"/>
    <m/>
    <s v="China"/>
    <s v="Greater China"/>
    <s v="Yes"/>
    <m/>
    <m/>
    <m/>
    <m/>
  </r>
  <r>
    <x v="162"/>
    <n v="63853"/>
    <s v="Greatview Aseptic  Packaging Co., Ltd."/>
    <s v="www.tralinpak.com"/>
    <d v="2006-09-13T00:00:00"/>
    <n v="2006"/>
    <x v="2"/>
    <s v="40.00 USD"/>
    <n v="40"/>
    <n v="31.53"/>
    <s v="Bain Capital"/>
    <d v="2013-02-20T00:00:00"/>
    <x v="2"/>
    <s v="533.50 HKD"/>
    <n v="68.790000000000006"/>
    <n v="51.4"/>
    <m/>
    <x v="3"/>
    <s v="Logistics"/>
    <s v="Packaging"/>
    <m/>
    <s v="China"/>
    <s v="Greater China"/>
    <s v="Yes"/>
    <m/>
    <m/>
    <m/>
    <m/>
  </r>
  <r>
    <x v="163"/>
    <n v="63853"/>
    <s v="Greatview Aseptic  Packaging Co., Ltd."/>
    <s v="www.tralinpak.com"/>
    <d v="2005-06-06T00:00:00"/>
    <n v="2005"/>
    <x v="2"/>
    <s v="20.00 USD"/>
    <n v="20"/>
    <n v="16.53"/>
    <s v="CDH Investments"/>
    <d v="2010-12-09T00:00:00"/>
    <x v="0"/>
    <s v="1433.00 HKD"/>
    <n v="184.25"/>
    <n v="138.94"/>
    <m/>
    <x v="3"/>
    <s v="Logistics"/>
    <s v="Packaging"/>
    <m/>
    <s v="China"/>
    <s v="Greater China"/>
    <s v="Yes"/>
    <m/>
    <m/>
    <m/>
    <m/>
  </r>
  <r>
    <x v="163"/>
    <n v="63853"/>
    <s v="Greatview Aseptic  Packaging Co., Ltd."/>
    <s v="www.tralinpak.com"/>
    <d v="2005-06-06T00:00:00"/>
    <n v="2005"/>
    <x v="2"/>
    <s v="20.00 USD"/>
    <n v="20"/>
    <n v="16.53"/>
    <s v="CDH Investments"/>
    <d v="2012-04-27T00:00:00"/>
    <x v="2"/>
    <s v="168.60 HKD"/>
    <n v="21.71"/>
    <n v="16.52"/>
    <m/>
    <x v="3"/>
    <s v="Logistics"/>
    <s v="Packaging"/>
    <m/>
    <s v="China"/>
    <s v="Greater China"/>
    <s v="Yes"/>
    <m/>
    <m/>
    <m/>
    <m/>
  </r>
  <r>
    <x v="164"/>
    <n v="38233"/>
    <s v="Greentown China Holdings Ltd."/>
    <s v="www.greentownchina.com"/>
    <d v="2006-07-13T00:00:00"/>
    <n v="2006"/>
    <x v="4"/>
    <m/>
    <m/>
    <m/>
    <s v="Warburg Pincus"/>
    <d v="2009-08-09T00:00:00"/>
    <x v="2"/>
    <s v="56.78 HKD"/>
    <n v="7.33"/>
    <n v="5.14"/>
    <m/>
    <x v="9"/>
    <s v="Property"/>
    <s v="Property"/>
    <m/>
    <s v="China"/>
    <s v="Greater China"/>
    <s v="Yes"/>
    <m/>
    <m/>
    <m/>
    <m/>
  </r>
  <r>
    <x v="164"/>
    <n v="38233"/>
    <s v="Greentown China Holdings Ltd."/>
    <s v="www.greentownchina.com"/>
    <d v="2006-07-13T00:00:00"/>
    <n v="2006"/>
    <x v="4"/>
    <m/>
    <m/>
    <m/>
    <s v="Warburg Pincus"/>
    <d v="2012-11-08T00:00:00"/>
    <x v="2"/>
    <s v="54.00 USD"/>
    <n v="54"/>
    <n v="42.49"/>
    <m/>
    <x v="9"/>
    <s v="Property"/>
    <s v="Property"/>
    <m/>
    <s v="China"/>
    <s v="Greater China"/>
    <s v="No"/>
    <m/>
    <m/>
    <m/>
    <m/>
  </r>
  <r>
    <x v="165"/>
    <n v="39792"/>
    <s v="GSE Investment Corporation"/>
    <m/>
    <d v="2009-12-01T00:00:00"/>
    <n v="2009"/>
    <x v="2"/>
    <s v="180.00 USD"/>
    <n v="180"/>
    <n v="120.11"/>
    <s v="MBK Partners"/>
    <d v="2014-12-24T00:00:00"/>
    <x v="7"/>
    <m/>
    <m/>
    <m/>
    <s v="Beijing Enterprises Group Company"/>
    <x v="2"/>
    <s v="Utilities"/>
    <s v="Waste Management, Water and Sewer Utilities"/>
    <m/>
    <s v="China"/>
    <s v="Greater China"/>
    <s v="No"/>
    <m/>
    <m/>
    <m/>
    <m/>
  </r>
  <r>
    <x v="166"/>
    <n v="34317"/>
    <s v="Guan Sheng Yuan"/>
    <s v="www.gsygroup.com"/>
    <d v="2008-05-23T00:00:00"/>
    <n v="2008"/>
    <x v="2"/>
    <s v="73.00 USD"/>
    <n v="73"/>
    <n v="46.36"/>
    <s v="CITIC Capital"/>
    <d v="2012-01-30T00:00:00"/>
    <x v="7"/>
    <m/>
    <m/>
    <m/>
    <s v="Shanghai Maling Aquarius"/>
    <x v="10"/>
    <s v="Food"/>
    <s v="Food"/>
    <m/>
    <s v="China"/>
    <s v="Greater China"/>
    <s v="No"/>
    <m/>
    <m/>
    <m/>
    <m/>
  </r>
  <r>
    <x v="167"/>
    <n v="155221"/>
    <s v="Guangdong Guangle Packaging Materials"/>
    <s v="www.gdguangle.cn"/>
    <d v="2007-05-16T00:00:00"/>
    <n v="2013"/>
    <x v="1"/>
    <s v="23.10 CNY"/>
    <n v="3.03"/>
    <n v="2.2400000000000002"/>
    <s v="JD Capital"/>
    <d v="2010-12-01T00:00:00"/>
    <x v="2"/>
    <s v="40.00 CNY"/>
    <n v="5.99"/>
    <n v="4.5199999999999996"/>
    <m/>
    <x v="3"/>
    <s v="Manufacturing"/>
    <s v="Manufacturing"/>
    <m/>
    <s v="China"/>
    <s v="Greater China"/>
    <s v="No"/>
    <m/>
    <m/>
    <m/>
    <m/>
  </r>
  <r>
    <x v="168"/>
    <n v="154959"/>
    <s v="Guangdong Haid Group Co., Limited"/>
    <s v="www.haid.cn"/>
    <d v="2006-10-25T00:00:00"/>
    <n v="2006"/>
    <x v="1"/>
    <s v="96.00 CNY"/>
    <n v="12.15"/>
    <n v="9.57"/>
    <s v="CDH Investments"/>
    <d v="2009-11-27T00:00:00"/>
    <x v="0"/>
    <s v="1568.00 CNY"/>
    <n v="229.63"/>
    <n v="153.22999999999999"/>
    <m/>
    <x v="10"/>
    <s v="Agriculture"/>
    <s v="Agriculture Technologies, Chemicals, Farm Support Services"/>
    <m/>
    <s v="China"/>
    <s v="Greater China"/>
    <s v="Yes"/>
    <m/>
    <m/>
    <m/>
    <m/>
  </r>
  <r>
    <x v="168"/>
    <n v="154959"/>
    <s v="Guangdong Haid Group Co., Limited"/>
    <s v="www.haid.cn"/>
    <d v="2006-10-25T00:00:00"/>
    <n v="2006"/>
    <x v="1"/>
    <s v="96.00 CNY"/>
    <n v="12.15"/>
    <n v="9.57"/>
    <s v="CDH Investments"/>
    <d v="2013-05-06T00:00:00"/>
    <x v="2"/>
    <m/>
    <m/>
    <m/>
    <m/>
    <x v="10"/>
    <s v="Agriculture"/>
    <s v="Agriculture Technologies, Chemicals, Farm Support Services"/>
    <m/>
    <s v="China"/>
    <s v="Greater China"/>
    <s v="Yes"/>
    <m/>
    <m/>
    <m/>
    <m/>
  </r>
  <r>
    <x v="168"/>
    <n v="154959"/>
    <s v="Guangdong Haid Group Co., Limited"/>
    <s v="www.haid.cn"/>
    <d v="2006-10-25T00:00:00"/>
    <n v="2006"/>
    <x v="1"/>
    <s v="96.00 CNY"/>
    <n v="12.15"/>
    <n v="9.57"/>
    <s v="CDH Investments"/>
    <d v="2014-01-24T00:00:00"/>
    <x v="2"/>
    <m/>
    <m/>
    <m/>
    <m/>
    <x v="10"/>
    <s v="Agriculture"/>
    <s v="Agriculture Technologies, Chemicals, Farm Support Services"/>
    <m/>
    <s v="China"/>
    <s v="Greater China"/>
    <s v="Yes"/>
    <m/>
    <m/>
    <m/>
    <m/>
  </r>
  <r>
    <x v="169"/>
    <n v="125107"/>
    <s v="Guangdong Hongda Blasting"/>
    <s v="www.hdbp.com"/>
    <d v="2010-09-28T00:00:00"/>
    <n v="2010"/>
    <x v="1"/>
    <s v="50.00 CNY"/>
    <n v="7.39"/>
    <n v="5.75"/>
    <s v="China Science &amp; Merchants Capital Management, Zhejiang Silicon Paradise Asset Management Group"/>
    <d v="2012-06-12T00:00:00"/>
    <x v="0"/>
    <s v="792.00 CNY"/>
    <n v="125.08"/>
    <n v="99.43"/>
    <m/>
    <x v="3"/>
    <s v="Industrial"/>
    <s v="Construction, Engineering"/>
    <m/>
    <s v="China"/>
    <s v="Greater China"/>
    <s v="Yes"/>
    <m/>
    <m/>
    <m/>
    <m/>
  </r>
  <r>
    <x v="170"/>
    <n v="161869"/>
    <s v="Guangdong Maydos Building Materials"/>
    <s v="www.maydospaint.net"/>
    <d v="2012-06-01T00:00:00"/>
    <n v="2012"/>
    <x v="1"/>
    <m/>
    <m/>
    <m/>
    <s v="JD Capital"/>
    <d v="2014-11-27T00:00:00"/>
    <x v="0"/>
    <m/>
    <m/>
    <m/>
    <m/>
    <x v="6"/>
    <s v="Chemicals"/>
    <s v="Adhesives &amp; Sealants, Construction"/>
    <m/>
    <s v="China"/>
    <s v="Greater China"/>
    <s v="Yes"/>
    <m/>
    <m/>
    <m/>
    <m/>
  </r>
  <r>
    <x v="171"/>
    <n v="166756"/>
    <s v="Guangdong Qtone Education Co., Ltd."/>
    <s v="www.qtone.cn"/>
    <d v="2011-03-01T00:00:00"/>
    <n v="2011"/>
    <x v="1"/>
    <s v="50.00 CNY"/>
    <n v="7.6"/>
    <n v="5.55"/>
    <s v="BOC Yuecai Private Equity"/>
    <d v="2014-01-21T00:00:00"/>
    <x v="0"/>
    <s v="494.00 CNY"/>
    <n v="81.03"/>
    <n v="59.28"/>
    <m/>
    <x v="8"/>
    <s v="Software"/>
    <s v="Education &amp; Training Software, Information Services"/>
    <m/>
    <s v="China"/>
    <s v="Greater China"/>
    <s v="Yes"/>
    <m/>
    <m/>
    <m/>
    <m/>
  </r>
  <r>
    <x v="172"/>
    <n v="125668"/>
    <s v="Guangdong Yantang Dairy"/>
    <s v="www.yantangmilk.com"/>
    <d v="2010-12-07T00:00:00"/>
    <n v="2010"/>
    <x v="1"/>
    <m/>
    <m/>
    <m/>
    <s v="China Science &amp; Merchants Capital Management, Guangdong Zhanjiang Reclamation Group, Guangdong Zhongyuan Qinggong, Guangzhou Long-term Investment Asset Management"/>
    <d v="2014-12-05T00:00:00"/>
    <x v="0"/>
    <s v="398.60 CNY"/>
    <n v="65.069999999999993"/>
    <n v="52.23"/>
    <m/>
    <x v="10"/>
    <s v="Food"/>
    <s v="Dairy Products"/>
    <m/>
    <s v="China"/>
    <s v="Greater China"/>
    <s v="Yes"/>
    <m/>
    <m/>
    <m/>
    <m/>
  </r>
  <r>
    <x v="173"/>
    <n v="161049"/>
    <s v="Guangxi Fenglin Wood Industry Group"/>
    <s v="www.fenglingroup.com"/>
    <d v="2008-09-01T00:00:00"/>
    <n v="2008"/>
    <x v="1"/>
    <s v="150.00 CNY"/>
    <n v="21.87"/>
    <n v="15.53"/>
    <s v="Goldstone Investment"/>
    <d v="2011-09-29T00:00:00"/>
    <x v="0"/>
    <s v="820.00 CNY"/>
    <n v="128.53"/>
    <n v="93.71"/>
    <m/>
    <x v="6"/>
    <s v="Timber"/>
    <s v="Furniture Manufacturing, Timber"/>
    <m/>
    <s v="China"/>
    <s v="Greater China"/>
    <s v="Yes"/>
    <m/>
    <m/>
    <m/>
    <m/>
  </r>
  <r>
    <x v="173"/>
    <n v="161049"/>
    <s v="Guangxi Fenglin Wood Industry Group"/>
    <s v="www.fenglingroup.com"/>
    <d v="2008-09-01T00:00:00"/>
    <n v="2008"/>
    <x v="1"/>
    <s v="150.00 CNY"/>
    <n v="21.87"/>
    <n v="15.53"/>
    <s v="Goldstone Investment"/>
    <d v="2012-11-13T00:00:00"/>
    <x v="2"/>
    <m/>
    <m/>
    <m/>
    <m/>
    <x v="6"/>
    <s v="Timber"/>
    <s v="Furniture Manufacturing, Timber"/>
    <m/>
    <s v="China"/>
    <s v="Greater China"/>
    <s v="Yes"/>
    <m/>
    <m/>
    <m/>
    <m/>
  </r>
  <r>
    <x v="173"/>
    <n v="161049"/>
    <s v="Guangxi Fenglin Wood Industry Group"/>
    <s v="www.fenglingroup.com"/>
    <d v="2008-09-01T00:00:00"/>
    <n v="2008"/>
    <x v="1"/>
    <s v="150.00 CNY"/>
    <n v="21.87"/>
    <n v="15.53"/>
    <s v="Goldstone Investment"/>
    <d v="2012-11-20T00:00:00"/>
    <x v="2"/>
    <s v="50.00 CNY"/>
    <n v="7.95"/>
    <n v="6.25"/>
    <m/>
    <x v="6"/>
    <s v="Timber"/>
    <s v="Furniture Manufacturing, Timber"/>
    <m/>
    <s v="China"/>
    <s v="Greater China"/>
    <s v="Yes"/>
    <m/>
    <m/>
    <m/>
    <m/>
  </r>
  <r>
    <x v="174"/>
    <n v="161230"/>
    <s v="Guangxi Nancheng Department Store"/>
    <s v="www.gxncbh.com"/>
    <d v="2007-06-01T00:00:00"/>
    <n v="2013"/>
    <x v="1"/>
    <s v="34.13 CNY"/>
    <n v="4.4800000000000004"/>
    <n v="3.32"/>
    <s v="Cowin Capital"/>
    <d v="2015-02-05T00:00:00"/>
    <x v="7"/>
    <s v="91.00 CNY"/>
    <n v="14.8"/>
    <n v="13"/>
    <s v="Better Life Commercial Chain Store"/>
    <x v="4"/>
    <s v="Retail"/>
    <s v="Supermarkets &amp; Grocery Stores"/>
    <m/>
    <s v="China"/>
    <s v="Greater China"/>
    <s v="No"/>
    <m/>
    <m/>
    <m/>
    <m/>
  </r>
  <r>
    <x v="175"/>
    <n v="189815"/>
    <s v="Guangxi Nanning Waterworks Co., Ltd"/>
    <s v="www.gxlcwater.com"/>
    <d v="2012-03-13T00:00:00"/>
    <n v="2012"/>
    <x v="1"/>
    <s v="80.40 CNY"/>
    <n v="12.69"/>
    <n v="9.67"/>
    <s v="Carlyle Group, Fosun International"/>
    <d v="2015-06-12T00:00:00"/>
    <x v="0"/>
    <m/>
    <m/>
    <m/>
    <m/>
    <x v="7"/>
    <s v="Environmental Services"/>
    <s v="Environmental Services, Water Purification and Recycling"/>
    <m/>
    <s v="China"/>
    <s v="Greater China"/>
    <s v="Yes"/>
    <m/>
    <m/>
    <m/>
    <m/>
  </r>
  <r>
    <x v="176"/>
    <n v="156578"/>
    <s v="Guangzhou Devotion Thermal Technology Co., Ltd"/>
    <s v="www.devotiongroup.com"/>
    <d v="2010-01-05T00:00:00"/>
    <n v="2010"/>
    <x v="1"/>
    <s v="60.00 CNY"/>
    <n v="8.7799999999999994"/>
    <n v="6.22"/>
    <s v="Green Pine Capital Partners"/>
    <d v="2012-07-10T00:00:00"/>
    <x v="0"/>
    <s v="486.60 CNY"/>
    <n v="77.05"/>
    <n v="62.86"/>
    <m/>
    <x v="7"/>
    <s v="Clean Technology"/>
    <s v="Biofuels"/>
    <m/>
    <s v="China"/>
    <s v="Greater China"/>
    <s v="Yes"/>
    <m/>
    <m/>
    <m/>
    <m/>
  </r>
  <r>
    <x v="177"/>
    <n v="156578"/>
    <s v="Guangzhou Devotion Thermal Technology Co., Ltd"/>
    <s v="www.devotiongroup.com"/>
    <d v="2010-06-03T00:00:00"/>
    <n v="2010"/>
    <x v="1"/>
    <s v="10.00 CNY"/>
    <n v="1.46"/>
    <n v="1.18"/>
    <s v="Green Pine Capital Partners"/>
    <d v="2012-07-13T00:00:00"/>
    <x v="0"/>
    <s v="486.60 CNY"/>
    <n v="77.05"/>
    <n v="62.86"/>
    <m/>
    <x v="7"/>
    <s v="Clean Technology"/>
    <s v="Biofuels"/>
    <m/>
    <s v="China"/>
    <s v="Greater China"/>
    <s v="Yes"/>
    <m/>
    <m/>
    <m/>
    <m/>
  </r>
  <r>
    <x v="178"/>
    <n v="149280"/>
    <s v="Guangzhou Tinci Materials Technology Co., Ltd"/>
    <s v="www.tinci.com"/>
    <d v="2010-09-08T00:00:00"/>
    <n v="2010"/>
    <x v="1"/>
    <s v="43.18 CNY"/>
    <n v="6.38"/>
    <n v="4.97"/>
    <s v="Guosen Securities (HK) Asset Management"/>
    <d v="2014-01-23T00:00:00"/>
    <x v="0"/>
    <s v="411.30 CNY"/>
    <n v="67.47"/>
    <n v="49.36"/>
    <m/>
    <x v="6"/>
    <s v="Chemicals"/>
    <s v="Chemicals"/>
    <m/>
    <s v="China"/>
    <s v="Greater China"/>
    <s v="Yes"/>
    <m/>
    <m/>
    <m/>
    <m/>
  </r>
  <r>
    <x v="178"/>
    <n v="149280"/>
    <s v="Guangzhou Tinci Materials Technology Co., Ltd"/>
    <s v="www.tinci.com"/>
    <d v="2010-09-08T00:00:00"/>
    <n v="2010"/>
    <x v="1"/>
    <s v="43.18 CNY"/>
    <n v="6.38"/>
    <n v="4.97"/>
    <s v="Guosen Securities (HK) Asset Management"/>
    <d v="2016-12-21T00:00:00"/>
    <x v="2"/>
    <s v="725.00 CNY"/>
    <n v="104.56"/>
    <n v="99.89"/>
    <m/>
    <x v="6"/>
    <s v="Chemicals"/>
    <s v="Chemicals"/>
    <m/>
    <s v="China"/>
    <s v="Greater China"/>
    <s v="Yes"/>
    <m/>
    <m/>
    <m/>
    <m/>
  </r>
  <r>
    <x v="179"/>
    <n v="150052"/>
    <s v="Guilin Guanglu Measuring Instrument Co. Ltd"/>
    <s v="www.guanglu.com.cn"/>
    <d v="2006-09-22T00:00:00"/>
    <n v="2006"/>
    <x v="1"/>
    <s v="6.00 CNY"/>
    <n v="0.76"/>
    <n v="0.6"/>
    <s v="China Merchants Technology Holdings"/>
    <d v="2007-10-12T00:00:00"/>
    <x v="0"/>
    <m/>
    <m/>
    <m/>
    <m/>
    <x v="0"/>
    <s v="Healthcare"/>
    <s v="Consumer Products, Medical Devices"/>
    <m/>
    <s v="China"/>
    <s v="Greater China"/>
    <s v="Yes"/>
    <m/>
    <m/>
    <m/>
    <m/>
  </r>
  <r>
    <x v="180"/>
    <n v="149965"/>
    <s v="H&amp;R Century Pictures"/>
    <s v="www.hrcp.cn"/>
    <d v="2012-12-01T00:00:00"/>
    <n v="2012"/>
    <x v="1"/>
    <s v="314.50 CNY"/>
    <n v="49.98"/>
    <n v="38.549999999999997"/>
    <s v="BOCI Private Equity, Golden Future, GP Capital, Ningbo Borun Venture Capital"/>
    <d v="2014-07-18T00:00:00"/>
    <x v="7"/>
    <s v="442.00 CNY"/>
    <n v="71.64"/>
    <n v="52.66"/>
    <s v="Taiya Shoes Co., Ltd"/>
    <x v="1"/>
    <s v="Media"/>
    <s v="Television Broadcasting and Programming"/>
    <m/>
    <s v="China"/>
    <s v="Greater China"/>
    <s v="No"/>
    <m/>
    <m/>
    <m/>
    <m/>
  </r>
  <r>
    <x v="181"/>
    <n v="134738"/>
    <s v="Haichang Holdings"/>
    <s v="www.haichanggroup.cn"/>
    <d v="2009-12-01T00:00:00"/>
    <n v="2009"/>
    <x v="1"/>
    <s v="87.90 USD"/>
    <n v="87.9"/>
    <n v="58.66"/>
    <s v="ORIX Corporation"/>
    <d v="2012-05-01T00:00:00"/>
    <x v="3"/>
    <s v="80.50 USD"/>
    <n v="80.5"/>
    <n v="62.34"/>
    <s v="Hony Capital"/>
    <x v="4"/>
    <s v="Leisure"/>
    <s v="Amusement Parks &amp; Arcades"/>
    <m/>
    <s v="China"/>
    <s v="Greater China"/>
    <s v="Yes"/>
    <m/>
    <m/>
    <m/>
    <m/>
  </r>
  <r>
    <x v="181"/>
    <n v="134738"/>
    <s v="Haichang Holdings"/>
    <s v="www.haichanggroup.cn"/>
    <d v="2009-12-01T00:00:00"/>
    <n v="2009"/>
    <x v="1"/>
    <s v="87.90 USD"/>
    <n v="87.9"/>
    <n v="58.66"/>
    <s v="ORIX Corporation"/>
    <d v="2014-03-10T00:00:00"/>
    <x v="0"/>
    <s v="2450.00 HKD"/>
    <n v="315.42"/>
    <n v="226.82"/>
    <m/>
    <x v="4"/>
    <s v="Leisure"/>
    <s v="Amusement Parks &amp; Arcades"/>
    <m/>
    <s v="China"/>
    <s v="Greater China"/>
    <s v="Yes"/>
    <m/>
    <m/>
    <m/>
    <m/>
  </r>
  <r>
    <x v="182"/>
    <n v="67948"/>
    <s v="Haier Electronics Group Co Ltd"/>
    <s v="www.haier-elec.com.hk"/>
    <d v="2011-08-02T00:00:00"/>
    <n v="2011"/>
    <x v="4"/>
    <s v="194.00 USD"/>
    <n v="194"/>
    <n v="136.58000000000001"/>
    <s v="Carlyle Group"/>
    <d v="2014-01-20T00:00:00"/>
    <x v="2"/>
    <s v="2208.70 HKD"/>
    <n v="284.82"/>
    <n v="208.37"/>
    <m/>
    <x v="3"/>
    <s v="Manufacturing"/>
    <s v="Household Appliance Manufacture"/>
    <m/>
    <s v="Hong Kong"/>
    <s v="Greater China"/>
    <s v="Yes"/>
    <m/>
    <m/>
    <s v="Janine Feng, Yi Yang"/>
    <m/>
  </r>
  <r>
    <x v="182"/>
    <n v="67948"/>
    <s v="Haier Electronics Group Co Ltd"/>
    <s v="www.haier-elec.com.hk"/>
    <d v="2011-08-02T00:00:00"/>
    <n v="2011"/>
    <x v="4"/>
    <s v="194.00 USD"/>
    <n v="194"/>
    <n v="136.58000000000001"/>
    <s v="Carlyle Group"/>
    <d v="2015-04-16T00:00:00"/>
    <x v="2"/>
    <s v="3290.00 HKD"/>
    <n v="424.42"/>
    <n v="396.32"/>
    <m/>
    <x v="3"/>
    <s v="Manufacturing"/>
    <s v="Household Appliance Manufacture"/>
    <m/>
    <s v="Hong Kong"/>
    <s v="Greater China"/>
    <s v="No"/>
    <m/>
    <m/>
    <s v="Janine Feng, Yi Yang"/>
    <m/>
  </r>
  <r>
    <x v="183"/>
    <n v="147534"/>
    <s v="Haihong Hydraulic"/>
    <s v="www.cn-hydraulic.com"/>
    <d v="2008-06-01T00:00:00"/>
    <n v="2008"/>
    <x v="1"/>
    <s v="98.00 CNY"/>
    <n v="14.29"/>
    <n v="9.07"/>
    <s v="Principle Capital"/>
    <d v="2012-06-01T00:00:00"/>
    <x v="1"/>
    <s v="115.50 CNY"/>
    <n v="18.239999999999998"/>
    <n v="14.5"/>
    <m/>
    <x v="3"/>
    <s v="Manufacturing"/>
    <s v="Manufacturing"/>
    <m/>
    <s v="China"/>
    <s v="Greater China"/>
    <s v="No"/>
    <m/>
    <m/>
    <m/>
    <m/>
  </r>
  <r>
    <x v="184"/>
    <n v="136522"/>
    <s v="Haikui Seafood AG"/>
    <s v="www.haikui.com.cn"/>
    <d v="2007-09-01T00:00:00"/>
    <n v="2013"/>
    <x v="1"/>
    <s v="11.00 USD"/>
    <n v="11"/>
    <n v="7.74"/>
    <s v="CMIA Capital Partners, Zana Capital"/>
    <d v="2012-05-11T00:00:00"/>
    <x v="0"/>
    <s v="3.20 EUR"/>
    <n v="4.13"/>
    <n v="3.2"/>
    <m/>
    <x v="10"/>
    <s v="Food"/>
    <s v="Fishing &amp; Seafood"/>
    <m/>
    <s v="China"/>
    <s v="Greater China"/>
    <s v="Yes"/>
    <m/>
    <m/>
    <s v="Hock Eng Chan"/>
    <s v="Hock Eng Chan"/>
  </r>
  <r>
    <x v="185"/>
    <n v="177662"/>
    <s v="Hainan Rubber Group"/>
    <s v="www.hirub.cn"/>
    <d v="2009-07-01T00:00:00"/>
    <n v="2009"/>
    <x v="1"/>
    <s v="60.00 CNY"/>
    <n v="8.77"/>
    <n v="6.27"/>
    <s v="Grand Yangtze Capital"/>
    <d v="2011-01-05T00:00:00"/>
    <x v="0"/>
    <s v="4708.00 CNY"/>
    <n v="711.76"/>
    <n v="546.70000000000005"/>
    <m/>
    <x v="6"/>
    <s v="Materials"/>
    <s v="Rubber &amp; Plastics"/>
    <m/>
    <s v="China"/>
    <s v="Greater China"/>
    <s v="Yes"/>
    <m/>
    <m/>
    <m/>
    <m/>
  </r>
  <r>
    <x v="186"/>
    <n v="76829"/>
    <s v="Haitong Securities Co."/>
    <s v="www.htsec.com"/>
    <d v="2012-04-16T00:00:00"/>
    <n v="2012"/>
    <x v="4"/>
    <s v="2327.37 HKD"/>
    <n v="299.75"/>
    <n v="228.02"/>
    <s v="PAG Asia Capital"/>
    <d v="2013-02-07T00:00:00"/>
    <x v="2"/>
    <s v="1160.00 HKD"/>
    <n v="149.57"/>
    <n v="111.76"/>
    <m/>
    <x v="5"/>
    <s v="Financial Services"/>
    <s v="Investment Banking, Securities Brokers"/>
    <m/>
    <s v="China"/>
    <s v="Greater China"/>
    <s v="Yes"/>
    <m/>
    <m/>
    <m/>
    <m/>
  </r>
  <r>
    <x v="186"/>
    <n v="76829"/>
    <s v="Haitong Securities Co."/>
    <s v="www.htsec.com"/>
    <d v="2012-04-16T00:00:00"/>
    <n v="2012"/>
    <x v="4"/>
    <s v="2327.37 HKD"/>
    <n v="299.75"/>
    <n v="228.02"/>
    <s v="PAG Asia Capital"/>
    <d v="2014-07-29T00:00:00"/>
    <x v="2"/>
    <s v="1700.00 HKD"/>
    <n v="219.31"/>
    <n v="163.76"/>
    <m/>
    <x v="5"/>
    <s v="Financial Services"/>
    <s v="Investment Banking, Securities Brokers"/>
    <m/>
    <s v="China"/>
    <s v="Greater China"/>
    <s v="No"/>
    <m/>
    <m/>
    <m/>
    <m/>
  </r>
  <r>
    <x v="187"/>
    <n v="134435"/>
    <s v="Hand Enterprise Solutions Co., Ltd"/>
    <s v="www.hand-china.com"/>
    <d v="2007-06-01T00:00:00"/>
    <n v="2013"/>
    <x v="1"/>
    <s v="3.00 USD"/>
    <n v="3"/>
    <n v="2.2200000000000002"/>
    <s v="OWW Capital Partners"/>
    <d v="2011-02-01T00:00:00"/>
    <x v="0"/>
    <m/>
    <m/>
    <m/>
    <m/>
    <x v="5"/>
    <s v="Business Services"/>
    <s v="Consulting Services"/>
    <m/>
    <s v="China"/>
    <s v="Greater China"/>
    <s v="Yes"/>
    <m/>
    <m/>
    <m/>
    <m/>
  </r>
  <r>
    <x v="187"/>
    <n v="134435"/>
    <s v="Hand Enterprise Solutions Co., Ltd"/>
    <s v="www.hand-china.com"/>
    <d v="2007-06-01T00:00:00"/>
    <n v="2013"/>
    <x v="1"/>
    <s v="3.00 USD"/>
    <n v="3"/>
    <n v="2.2200000000000002"/>
    <s v="OWW Capital Partners"/>
    <d v="2013-07-01T00:00:00"/>
    <x v="2"/>
    <s v="28.70 USD"/>
    <n v="28.7"/>
    <n v="22.38"/>
    <m/>
    <x v="5"/>
    <s v="Business Services"/>
    <s v="Consulting Services"/>
    <m/>
    <s v="China"/>
    <s v="Greater China"/>
    <s v="No"/>
    <n v="9.5"/>
    <m/>
    <m/>
    <m/>
  </r>
  <r>
    <x v="188"/>
    <n v="156086"/>
    <s v="Hangzhou Cable Co., Ltd"/>
    <s v="www.hzcables.com"/>
    <d v="2011-04-27T00:00:00"/>
    <n v="2011"/>
    <x v="1"/>
    <s v="80.00 CNY"/>
    <n v="12.22"/>
    <n v="8.4600000000000009"/>
    <s v="Ping An Caizhi Investment Management"/>
    <d v="2015-02-17T00:00:00"/>
    <x v="0"/>
    <s v="621.50 CNY"/>
    <n v="101.1"/>
    <n v="88.81"/>
    <m/>
    <x v="1"/>
    <s v="Telecoms"/>
    <s v="Manufacturing, Telecoms Equipment"/>
    <m/>
    <s v="China"/>
    <s v="Greater China"/>
    <s v="Yes"/>
    <m/>
    <m/>
    <m/>
    <m/>
  </r>
  <r>
    <x v="189"/>
    <n v="47908"/>
    <s v="Hanwha Solarone"/>
    <s v="www.hanwha-solarone.com"/>
    <d v="2006-06-01T00:00:00"/>
    <n v="2006"/>
    <x v="1"/>
    <s v="53.00 USD"/>
    <n v="53"/>
    <n v="41.47"/>
    <s v="Citi Venture Capital International, Good Energies Inc., Hony Capital, Legend Capital"/>
    <d v="2010-08-03T00:00:00"/>
    <x v="7"/>
    <s v="370.00 USD"/>
    <n v="370"/>
    <n v="285.05"/>
    <s v="Hanwha Chemical"/>
    <x v="7"/>
    <s v="Clean Technology"/>
    <m/>
    <m/>
    <s v="China"/>
    <s v="Greater China"/>
    <s v="No"/>
    <m/>
    <m/>
    <s v="Linan Zhu, Xihong Deng"/>
    <s v="Xihong Deng"/>
  </r>
  <r>
    <x v="190"/>
    <n v="155143"/>
    <s v="Harbin Coslight Storage Battery Co., Ltd"/>
    <s v="www.cncoslight.com"/>
    <d v="2007-04-01T00:00:00"/>
    <n v="2013"/>
    <x v="1"/>
    <s v="27.89 CNY"/>
    <n v="3.61"/>
    <n v="2.7"/>
    <s v="JD Capital"/>
    <d v="2010-11-01T00:00:00"/>
    <x v="2"/>
    <s v="37.48 CNY"/>
    <n v="5.65"/>
    <n v="4.1100000000000003"/>
    <m/>
    <x v="8"/>
    <s v="Electronics"/>
    <s v="Electronics, Manufacturing, Telecoms Equipment"/>
    <m/>
    <s v="China"/>
    <s v="Greater China"/>
    <s v="No"/>
    <m/>
    <m/>
    <m/>
    <m/>
  </r>
  <r>
    <x v="191"/>
    <n v="216986"/>
    <s v="Harmonicare Medical Holdings"/>
    <s v="www.hemeiyl.com"/>
    <d v="2008-06-01T00:00:00"/>
    <n v="2008"/>
    <x v="1"/>
    <s v="282.00 CNY"/>
    <n v="41.11"/>
    <n v="26.11"/>
    <s v="CDH Investments"/>
    <d v="2015-07-02T00:00:00"/>
    <x v="0"/>
    <s v="1590.00 HKD"/>
    <n v="205.11"/>
    <n v="185.25"/>
    <m/>
    <x v="0"/>
    <s v="Healthcare"/>
    <s v="Hospitals"/>
    <m/>
    <s v="China"/>
    <s v="Greater China"/>
    <s v="Yes"/>
    <m/>
    <m/>
    <m/>
    <m/>
  </r>
  <r>
    <x v="191"/>
    <n v="216986"/>
    <s v="Harmonicare Medical Holdings"/>
    <s v="www.hemeiyl.com"/>
    <d v="2008-06-01T00:00:00"/>
    <n v="2008"/>
    <x v="1"/>
    <s v="282.00 CNY"/>
    <n v="41.11"/>
    <n v="26.11"/>
    <s v="CDH Investments"/>
    <d v="2016-11-18T00:00:00"/>
    <x v="2"/>
    <s v="514.00 HKD"/>
    <n v="66.260000000000005"/>
    <n v="61.97"/>
    <s v="Taikang Life"/>
    <x v="0"/>
    <s v="Healthcare"/>
    <s v="Hospitals"/>
    <m/>
    <s v="China"/>
    <s v="Greater China"/>
    <s v="No"/>
    <m/>
    <m/>
    <m/>
    <m/>
  </r>
  <r>
    <x v="192"/>
    <n v="216986"/>
    <s v="Harmonicare Medical Holdings"/>
    <s v="www.hemeiyl.com"/>
    <d v="2010-06-01T00:00:00"/>
    <n v="2010"/>
    <x v="1"/>
    <s v="237.10 CNY"/>
    <n v="34.72"/>
    <n v="27.95"/>
    <s v="CCB International Asset Management"/>
    <d v="2016-11-18T00:00:00"/>
    <x v="2"/>
    <s v="300.84 HKD"/>
    <n v="38.78"/>
    <n v="36.270000000000003"/>
    <s v="Taikang Life"/>
    <x v="0"/>
    <s v="Healthcare"/>
    <s v="Hospitals"/>
    <m/>
    <s v="China"/>
    <s v="Greater China"/>
    <s v="No"/>
    <m/>
    <m/>
    <m/>
    <m/>
  </r>
  <r>
    <x v="193"/>
    <n v="75370"/>
    <s v="HCP Holdings"/>
    <s v="www.hcpackaging.co.uk"/>
    <d v="2012-07-26T00:00:00"/>
    <n v="2012"/>
    <x v="2"/>
    <s v="500.00 USD"/>
    <n v="500"/>
    <n v="407.9"/>
    <s v="TPG"/>
    <d v="2015-12-16T00:00:00"/>
    <x v="3"/>
    <s v="775.00 USD"/>
    <n v="775"/>
    <n v="714.32"/>
    <s v="Baring Private Equity Asia"/>
    <x v="4"/>
    <s v="Consumer Products"/>
    <s v="Packaging, Perfumes, Cosmetics &amp; Toiletries, Personal Care Products Manufacturing"/>
    <m/>
    <s v="China"/>
    <s v="Greater China"/>
    <s v="No"/>
    <m/>
    <m/>
    <s v="Stephen Peel"/>
    <m/>
  </r>
  <r>
    <x v="194"/>
    <n v="140790"/>
    <s v="Henan Mingtai Aluminium Industrial Co., Ltd"/>
    <s v="www.hngymt.com"/>
    <d v="2009-12-18T00:00:00"/>
    <n v="2009"/>
    <x v="1"/>
    <s v="93.60 CNY"/>
    <n v="13.71"/>
    <n v="9.15"/>
    <s v="Ailikesi Investment, Hengrui Venture Capital, Shenzhen Capital Group"/>
    <d v="2011-09-19T00:00:00"/>
    <x v="0"/>
    <s v="1200.00 CNY"/>
    <n v="186.78"/>
    <n v="136.94999999999999"/>
    <m/>
    <x v="3"/>
    <s v="Manufacturing"/>
    <s v="Steel &amp; Metal Manufacturing, Steel &amp; Metals"/>
    <m/>
    <s v="China"/>
    <s v="Greater China"/>
    <s v="Yes"/>
    <m/>
    <m/>
    <m/>
    <m/>
  </r>
  <r>
    <x v="195"/>
    <n v="165633"/>
    <s v="Henan Xindaxin Materials Co., Ltd"/>
    <s v="www.xindaxin.cn"/>
    <d v="2007-11-29T00:00:00"/>
    <n v="2013"/>
    <x v="1"/>
    <s v="20.00 CNY"/>
    <n v="2.74"/>
    <n v="1.88"/>
    <s v="Cowin Capital"/>
    <d v="2010-06-25T00:00:00"/>
    <x v="0"/>
    <s v="1519.00 CNY"/>
    <n v="223.99"/>
    <n v="178.05"/>
    <m/>
    <x v="6"/>
    <s v="Materials"/>
    <s v="Materials, Semiconductors"/>
    <m/>
    <s v="China"/>
    <s v="Greater China"/>
    <s v="Yes"/>
    <m/>
    <m/>
    <m/>
    <m/>
  </r>
  <r>
    <x v="196"/>
    <n v="125206"/>
    <s v="Henan Zhongyuan Chemical Co., Ltd"/>
    <s v="www.zyhx.cc"/>
    <d v="2011-06-24T00:00:00"/>
    <n v="2011"/>
    <x v="1"/>
    <s v="90.00 CNY"/>
    <n v="13.87"/>
    <n v="9.61"/>
    <s v="Trustbridge Partners"/>
    <d v="2013-07-18T00:00:00"/>
    <x v="7"/>
    <s v="630.00 CNY"/>
    <n v="101.74"/>
    <n v="79.33"/>
    <s v="Inner Mongolia Berun Group"/>
    <x v="6"/>
    <s v="Chemicals"/>
    <s v="Chemicals"/>
    <m/>
    <s v="China"/>
    <s v="Greater China"/>
    <s v="No"/>
    <m/>
    <m/>
    <m/>
    <m/>
  </r>
  <r>
    <x v="197"/>
    <n v="125206"/>
    <s v="Henan Zhongyuan Chemical Co., Ltd"/>
    <s v="www.zyhx.cc"/>
    <d v="2008-04-28T00:00:00"/>
    <n v="2008"/>
    <x v="1"/>
    <s v="90.14 CNY"/>
    <n v="12.86"/>
    <n v="8.1199999999999992"/>
    <s v="Kunlun Fund"/>
    <d v="2008-05-15T00:00:00"/>
    <x v="1"/>
    <s v="90.14 CNY"/>
    <n v="12.86"/>
    <n v="8.1199999999999992"/>
    <m/>
    <x v="6"/>
    <s v="Chemicals"/>
    <s v="Chemicals"/>
    <m/>
    <s v="China"/>
    <s v="Greater China"/>
    <s v="No"/>
    <m/>
    <m/>
    <m/>
    <m/>
  </r>
  <r>
    <x v="198"/>
    <n v="33844"/>
    <s v="Hidili Industry International Development Ltd."/>
    <s v="www.hidili.com.cn"/>
    <d v="2006-09-01T00:00:00"/>
    <n v="2006"/>
    <x v="1"/>
    <s v="50.00 USD"/>
    <n v="50"/>
    <n v="39.409999999999997"/>
    <s v="Baring Private Equity Asia"/>
    <d v="2007-09-21T00:00:00"/>
    <x v="0"/>
    <s v="528.00 USD"/>
    <n v="528"/>
    <n v="371.33"/>
    <m/>
    <x v="6"/>
    <s v="Mining"/>
    <s v="Coal &amp; Lignite Mining"/>
    <m/>
    <s v="China"/>
    <s v="Greater China"/>
    <s v="Yes"/>
    <m/>
    <m/>
    <m/>
    <m/>
  </r>
  <r>
    <x v="198"/>
    <n v="33844"/>
    <s v="Hidili Industry International Development Ltd."/>
    <s v="www.hidili.com.cn"/>
    <d v="2006-09-01T00:00:00"/>
    <n v="2006"/>
    <x v="1"/>
    <s v="50.00 USD"/>
    <n v="50"/>
    <n v="39.409999999999997"/>
    <s v="Baring Private Equity Asia"/>
    <d v="2007-10-01T00:00:00"/>
    <x v="2"/>
    <s v="3150.00 HKD"/>
    <n v="405.46"/>
    <n v="285.16000000000003"/>
    <m/>
    <x v="6"/>
    <s v="Mining"/>
    <s v="Coal &amp; Lignite Mining"/>
    <m/>
    <s v="China"/>
    <s v="Greater China"/>
    <s v="No"/>
    <m/>
    <m/>
    <m/>
    <m/>
  </r>
  <r>
    <x v="199"/>
    <n v="40107"/>
    <s v="Hill &amp; Associates"/>
    <s v="www.hill-assoc.com"/>
    <d v="2005-05-17T00:00:00"/>
    <n v="2005"/>
    <x v="3"/>
    <m/>
    <m/>
    <m/>
    <s v="Navis Capital Partners"/>
    <d v="2008-02-20T00:00:00"/>
    <x v="7"/>
    <m/>
    <m/>
    <m/>
    <s v="Consilio"/>
    <x v="5"/>
    <s v="Business Services"/>
    <s v="Business Services"/>
    <m/>
    <s v="Hong Kong"/>
    <s v="Greater China"/>
    <s v="Yes"/>
    <m/>
    <m/>
    <s v="Nicholas Bloy, Rodney Muse"/>
    <m/>
  </r>
  <r>
    <x v="199"/>
    <n v="40107"/>
    <s v="Hill &amp; Associates"/>
    <s v="www.hill-assoc.com"/>
    <d v="2005-05-17T00:00:00"/>
    <n v="2005"/>
    <x v="3"/>
    <m/>
    <m/>
    <m/>
    <s v="Navis Capital Partners"/>
    <d v="2009-11-30T00:00:00"/>
    <x v="7"/>
    <s v="8.00 USD"/>
    <n v="8"/>
    <n v="5.34"/>
    <s v="G4S Plc"/>
    <x v="5"/>
    <s v="Business Services"/>
    <s v="Business Services"/>
    <m/>
    <s v="Hong Kong"/>
    <s v="Greater China"/>
    <s v="No"/>
    <m/>
    <m/>
    <s v="Nicholas Bloy, Rodney Muse"/>
    <m/>
  </r>
  <r>
    <x v="200"/>
    <n v="147354"/>
    <s v="Hisoar Pharmaceutical"/>
    <s v="www.hisoar.com"/>
    <d v="2003-12-25T00:00:00"/>
    <n v="2003"/>
    <x v="1"/>
    <s v="27.00 CNY"/>
    <n v="3.26"/>
    <n v="2.59"/>
    <s v="Principle Capital"/>
    <d v="2008-01-12T00:00:00"/>
    <x v="2"/>
    <m/>
    <m/>
    <m/>
    <m/>
    <x v="0"/>
    <s v="Pharmaceuticals"/>
    <s v="Pharmaceuticals"/>
    <m/>
    <s v="China"/>
    <s v="Greater China"/>
    <s v="Yes"/>
    <m/>
    <m/>
    <m/>
    <m/>
  </r>
  <r>
    <x v="200"/>
    <n v="147354"/>
    <s v="Hisoar Pharmaceutical"/>
    <s v="www.hisoar.com"/>
    <d v="2003-12-25T00:00:00"/>
    <n v="2003"/>
    <x v="1"/>
    <s v="27.00 CNY"/>
    <n v="3.26"/>
    <n v="2.59"/>
    <s v="Principle Capital"/>
    <d v="2010-11-09T00:00:00"/>
    <x v="2"/>
    <m/>
    <m/>
    <m/>
    <m/>
    <x v="0"/>
    <s v="Pharmaceuticals"/>
    <s v="Pharmaceuticals"/>
    <m/>
    <s v="China"/>
    <s v="Greater China"/>
    <s v="Yes"/>
    <m/>
    <m/>
    <m/>
    <m/>
  </r>
  <r>
    <x v="200"/>
    <n v="147354"/>
    <s v="Hisoar Pharmaceutical"/>
    <s v="www.hisoar.com"/>
    <d v="2003-12-25T00:00:00"/>
    <n v="2003"/>
    <x v="1"/>
    <s v="27.00 CNY"/>
    <n v="3.26"/>
    <n v="2.59"/>
    <s v="Principle Capital"/>
    <d v="2012-06-01T00:00:00"/>
    <x v="2"/>
    <m/>
    <m/>
    <m/>
    <m/>
    <x v="0"/>
    <s v="Pharmaceuticals"/>
    <s v="Pharmaceuticals"/>
    <m/>
    <s v="China"/>
    <s v="Greater China"/>
    <s v="No"/>
    <m/>
    <m/>
    <m/>
    <m/>
  </r>
  <r>
    <x v="201"/>
    <n v="108574"/>
    <s v="HMV Hong Kong and Singapore"/>
    <s v="www.hmv.com.hk"/>
    <d v="2013-02-28T00:00:00"/>
    <n v="2013"/>
    <x v="2"/>
    <m/>
    <m/>
    <m/>
    <s v="AID Partners"/>
    <d v="2016-03-01T00:00:00"/>
    <x v="3"/>
    <s v="9.00 USD"/>
    <n v="9"/>
    <n v="8.2899999999999991"/>
    <s v="World Innovation Lab"/>
    <x v="4"/>
    <s v="Retail"/>
    <s v="Music &amp; Entertainment Stores"/>
    <m/>
    <s v="Hong Kong"/>
    <s v="Greater China"/>
    <s v="Yes"/>
    <m/>
    <m/>
    <m/>
    <m/>
  </r>
  <r>
    <x v="201"/>
    <n v="108574"/>
    <s v="HMV Hong Kong and Singapore"/>
    <s v="www.hmv.com.hk"/>
    <d v="2013-02-28T00:00:00"/>
    <n v="2013"/>
    <x v="2"/>
    <m/>
    <m/>
    <m/>
    <s v="AID Partners"/>
    <d v="2016-03-16T00:00:00"/>
    <x v="6"/>
    <s v="408.10 HKD"/>
    <n v="52.6"/>
    <n v="46.68"/>
    <s v="China 3D Digital Entertainment"/>
    <x v="4"/>
    <s v="Retail"/>
    <s v="Music &amp; Entertainment Stores"/>
    <m/>
    <s v="Hong Kong"/>
    <s v="Greater China"/>
    <s v="Yes"/>
    <m/>
    <m/>
    <m/>
    <m/>
  </r>
  <r>
    <x v="202"/>
    <n v="48082"/>
    <s v="HNA Airport Holding"/>
    <s v="www.hnagroup.com"/>
    <d v="2007-12-13T00:00:00"/>
    <n v="2013"/>
    <x v="2"/>
    <s v="70.00 USD"/>
    <n v="70"/>
    <n v="47.94"/>
    <s v="ARC Capital Partners, PAG Asia Capital"/>
    <d v="2011-04-13T00:00:00"/>
    <x v="7"/>
    <m/>
    <m/>
    <m/>
    <m/>
    <x v="3"/>
    <s v="Industrial"/>
    <s v="Airlines and Air Travel"/>
    <m/>
    <s v="China"/>
    <s v="Greater China"/>
    <s v="No"/>
    <m/>
    <m/>
    <m/>
    <m/>
  </r>
  <r>
    <x v="203"/>
    <n v="85571"/>
    <s v="Hong Kong Broadband Network"/>
    <s v="www.ctihk.com"/>
    <d v="2012-04-11T00:00:00"/>
    <n v="2012"/>
    <x v="0"/>
    <s v="5100.00 HKD"/>
    <n v="656.85"/>
    <n v="499.67"/>
    <s v="CVC Capital Partners"/>
    <d v="2012-08-01T00:00:00"/>
    <x v="3"/>
    <s v="69.00 USD"/>
    <n v="69"/>
    <n v="56.16"/>
    <s v="AlpInvest Partners, GIC"/>
    <x v="1"/>
    <s v="Telecoms"/>
    <s v="Telecoms Services"/>
    <m/>
    <s v="Hong Kong"/>
    <s v="Greater China"/>
    <s v="Yes"/>
    <m/>
    <m/>
    <s v="Roy Kuan"/>
    <m/>
  </r>
  <r>
    <x v="203"/>
    <n v="85571"/>
    <s v="Hong Kong Broadband Network"/>
    <s v="www.ctihk.com"/>
    <d v="2012-04-11T00:00:00"/>
    <n v="2012"/>
    <x v="0"/>
    <s v="5100.00 HKD"/>
    <n v="656.85"/>
    <n v="499.67"/>
    <s v="CVC Capital Partners"/>
    <d v="2015-03-05T00:00:00"/>
    <x v="0"/>
    <s v="5800.00 HKD"/>
    <n v="747.11"/>
    <n v="702.74"/>
    <m/>
    <x v="1"/>
    <s v="Telecoms"/>
    <s v="Telecoms Services"/>
    <m/>
    <s v="Hong Kong"/>
    <s v="Greater China"/>
    <s v="Yes"/>
    <m/>
    <m/>
    <s v="Roy Kuan"/>
    <m/>
  </r>
  <r>
    <x v="203"/>
    <n v="85571"/>
    <s v="Hong Kong Broadband Network"/>
    <s v="www.ctihk.com"/>
    <d v="2012-04-11T00:00:00"/>
    <n v="2012"/>
    <x v="0"/>
    <s v="5100.00 HKD"/>
    <n v="656.85"/>
    <n v="499.67"/>
    <s v="CVC Capital Partners"/>
    <d v="2015-09-24T00:00:00"/>
    <x v="2"/>
    <s v="679.00 HKD"/>
    <n v="87.61"/>
    <n v="78.13"/>
    <m/>
    <x v="1"/>
    <s v="Telecoms"/>
    <s v="Telecoms Services"/>
    <m/>
    <s v="Hong Kong"/>
    <s v="Greater China"/>
    <s v="No"/>
    <n v="3.5"/>
    <m/>
    <s v="Roy Kuan"/>
    <m/>
  </r>
  <r>
    <x v="204"/>
    <n v="60318"/>
    <s v="HongHua Co. Ltd."/>
    <s v="www.hhcp.com.cn"/>
    <d v="2006-12-01T00:00:00"/>
    <n v="2006"/>
    <x v="1"/>
    <s v="23.50 USD"/>
    <n v="23.5"/>
    <n v="17.809999999999999"/>
    <s v="Carlyle Group, iD TechVentures, Riverstone Holdings"/>
    <d v="2008-03-07T00:00:00"/>
    <x v="0"/>
    <s v="3200.00 HKD"/>
    <n v="411.21"/>
    <n v="260.18"/>
    <m/>
    <x v="3"/>
    <s v="Manufacturing"/>
    <s v="Machine Tool Manufacture, Oil and Gas Field Services"/>
    <m/>
    <s v="China"/>
    <s v="Greater China"/>
    <s v="Yes"/>
    <m/>
    <m/>
    <m/>
    <m/>
  </r>
  <r>
    <x v="205"/>
    <n v="161873"/>
    <s v="Hongtu Logistics"/>
    <s v="www.hongtu56.com"/>
    <d v="2012-06-01T00:00:00"/>
    <n v="2012"/>
    <x v="1"/>
    <m/>
    <m/>
    <m/>
    <s v="JD Capital"/>
    <d v="2015-01-05T00:00:00"/>
    <x v="0"/>
    <m/>
    <m/>
    <m/>
    <m/>
    <x v="8"/>
    <s v="Software"/>
    <s v="Logistics Software"/>
    <m/>
    <s v="China"/>
    <s v="Greater China"/>
    <s v="Yes"/>
    <m/>
    <m/>
    <m/>
    <m/>
  </r>
  <r>
    <x v="206"/>
    <n v="44851"/>
    <s v="Hongwei Technologies"/>
    <s v="www.hongweikj.com"/>
    <d v="2007-04-28T00:00:00"/>
    <n v="2013"/>
    <x v="4"/>
    <s v="2.40 USD"/>
    <n v="2.4"/>
    <n v="1.79"/>
    <s v="Tembusu Partners"/>
    <d v="2014-03-30T00:00:00"/>
    <x v="7"/>
    <m/>
    <m/>
    <m/>
    <s v="Singapore Cancer Centre Pte. Ltd."/>
    <x v="3"/>
    <s v="Industrial"/>
    <s v="Consumer Products, Industrial, Technology, Textiles"/>
    <m/>
    <s v="China"/>
    <s v="Greater China"/>
    <s v="No"/>
    <m/>
    <m/>
    <s v="Andy Lim"/>
    <m/>
  </r>
  <r>
    <x v="207"/>
    <n v="32584"/>
    <s v="Honiton Energy Group"/>
    <s v="www.honitonenergy.com"/>
    <d v="2008-07-07T00:00:00"/>
    <n v="2008"/>
    <x v="2"/>
    <m/>
    <m/>
    <m/>
    <s v="Arcapita Investment Management"/>
    <d v="2015-05-07T00:00:00"/>
    <x v="7"/>
    <m/>
    <m/>
    <m/>
    <s v="SunEdison LLC"/>
    <x v="7"/>
    <s v="Renewable Energy"/>
    <s v="Wind Power"/>
    <m/>
    <s v="China"/>
    <s v="Greater China"/>
    <s v="Yes"/>
    <m/>
    <m/>
    <s v="Asim Zafar, Atif Abdulmalik"/>
    <m/>
  </r>
  <r>
    <x v="208"/>
    <n v="32588"/>
    <s v="Hsu Fu Chi"/>
    <s v="www.hsufuchifoods.com"/>
    <d v="2009-11-02T00:00:00"/>
    <n v="2009"/>
    <x v="4"/>
    <s v="135.00 USD"/>
    <n v="135"/>
    <n v="90.69"/>
    <s v="Baring Private Equity Asia"/>
    <d v="2011-07-11T00:00:00"/>
    <x v="7"/>
    <s v="577.50 SGD"/>
    <n v="471.7"/>
    <n v="334.01"/>
    <s v="Nestlé S.A."/>
    <x v="10"/>
    <s v="Food"/>
    <s v="Bakery Products, Snack Foods"/>
    <m/>
    <s v="China"/>
    <s v="Greater China"/>
    <s v="No"/>
    <m/>
    <m/>
    <m/>
    <m/>
  </r>
  <r>
    <x v="209"/>
    <n v="155786"/>
    <s v="HuaDian Heavy Industries Co., Ltd."/>
    <s v="www.hhi.com.cn"/>
    <d v="2011-04-21T00:00:00"/>
    <n v="2011"/>
    <x v="1"/>
    <s v="258.30 CNY"/>
    <n v="39.450000000000003"/>
    <n v="27.3"/>
    <s v="CITIC Private Equity Funds Management"/>
    <d v="2014-12-11T00:00:00"/>
    <x v="0"/>
    <s v="1500.00 CNY"/>
    <n v="244.87"/>
    <n v="196.56"/>
    <m/>
    <x v="3"/>
    <s v="Engineering"/>
    <s v="Engineering, Industrial, Software, Technology"/>
    <m/>
    <s v="China"/>
    <s v="Greater China"/>
    <s v="Yes"/>
    <m/>
    <m/>
    <m/>
    <m/>
  </r>
  <r>
    <x v="210"/>
    <n v="149823"/>
    <s v="Huaneng Renewables Corporation Limited"/>
    <s v="www.hnr.com.cn"/>
    <d v="2011-05-23T00:00:00"/>
    <n v="2011"/>
    <x v="4"/>
    <s v="275.00 USD"/>
    <n v="275"/>
    <n v="191.73"/>
    <s v="Bank of China Group Investment, China Chengtong Holdings Group Ltd, CSR Corp, GE Capital, Equity, Standard Chartered Private Equity, State Grid Corporation of China, Temasek Holdings, WL Ross &amp; Co"/>
    <d v="2013-07-18T00:00:00"/>
    <x v="2"/>
    <s v="435.40 HKD"/>
    <n v="56.14"/>
    <n v="43.78"/>
    <m/>
    <x v="7"/>
    <s v="Renewable Energy"/>
    <s v="Solar Power, Wind Power"/>
    <m/>
    <s v="China"/>
    <s v="Greater China"/>
    <s v="Yes"/>
    <m/>
    <m/>
    <m/>
    <m/>
  </r>
  <r>
    <x v="211"/>
    <n v="140793"/>
    <s v="Hubei Dinglong Chemical"/>
    <s v="www.dinglongchem.com"/>
    <d v="2007-12-31T00:00:00"/>
    <n v="2013"/>
    <x v="1"/>
    <m/>
    <m/>
    <m/>
    <s v="China BaoAn Group, China Venture Capital, Hubei Provincial High Technology Industry Investment, Shenzhen Capital Group, Wuhan Technology Venture Capital"/>
    <d v="2010-02-11T00:00:00"/>
    <x v="0"/>
    <s v="458.25 CNY"/>
    <n v="67.040000000000006"/>
    <n v="49.2"/>
    <m/>
    <x v="6"/>
    <s v="Chemicals"/>
    <s v="Chemicals"/>
    <m/>
    <s v="China"/>
    <s v="Greater China"/>
    <s v="Yes"/>
    <m/>
    <m/>
    <s v="Min Liu, Nian Sheng Lee, Zheng Xia"/>
    <s v="Min Liu, Nian Sheng Lee, Zheng Xia"/>
  </r>
  <r>
    <x v="211"/>
    <n v="140793"/>
    <s v="Hubei Dinglong Chemical"/>
    <s v="www.dinglongchem.com"/>
    <d v="2007-12-31T00:00:00"/>
    <n v="2013"/>
    <x v="1"/>
    <m/>
    <m/>
    <m/>
    <s v="China BaoAn Group, China Venture Capital, Hubei Provincial High Technology Industry Investment, Shenzhen Capital Group, Wuhan Technology Venture Capital"/>
    <d v="2011-03-14T00:00:00"/>
    <x v="2"/>
    <s v="11.60 CNY"/>
    <n v="1.76"/>
    <n v="1.26"/>
    <m/>
    <x v="6"/>
    <s v="Chemicals"/>
    <s v="Chemicals"/>
    <m/>
    <s v="China"/>
    <s v="Greater China"/>
    <s v="Yes"/>
    <m/>
    <m/>
    <s v="Min Liu, Nian Sheng Lee, Zheng Xia"/>
    <s v="Min Liu, Nian Sheng Lee, Zheng Xia"/>
  </r>
  <r>
    <x v="211"/>
    <n v="140793"/>
    <s v="Hubei Dinglong Chemical"/>
    <s v="www.dinglongchem.com"/>
    <d v="2007-12-31T00:00:00"/>
    <n v="2013"/>
    <x v="1"/>
    <m/>
    <m/>
    <m/>
    <s v="China BaoAn Group, China Venture Capital, Hubei Provincial High Technology Industry Investment, Shenzhen Capital Group, Wuhan Technology Venture Capital"/>
    <d v="2011-06-09T00:00:00"/>
    <x v="2"/>
    <s v="41.67 CNY"/>
    <n v="6.42"/>
    <n v="4.45"/>
    <m/>
    <x v="6"/>
    <s v="Chemicals"/>
    <s v="Chemicals"/>
    <m/>
    <s v="China"/>
    <s v="Greater China"/>
    <s v="Yes"/>
    <m/>
    <m/>
    <s v="Min Liu, Nian Sheng Lee, Zheng Xia"/>
    <s v="Min Liu, Nian Sheng Lee, Zheng Xia"/>
  </r>
  <r>
    <x v="211"/>
    <n v="140793"/>
    <s v="Hubei Dinglong Chemical"/>
    <s v="www.dinglongchem.com"/>
    <d v="2007-12-31T00:00:00"/>
    <n v="2013"/>
    <x v="1"/>
    <m/>
    <m/>
    <m/>
    <s v="China BaoAn Group, China Venture Capital, Hubei Provincial High Technology Industry Investment, Shenzhen Capital Group, Wuhan Technology Venture Capital"/>
    <d v="2012-09-20T00:00:00"/>
    <x v="2"/>
    <m/>
    <m/>
    <m/>
    <m/>
    <x v="6"/>
    <s v="Chemicals"/>
    <s v="Chemicals"/>
    <m/>
    <s v="China"/>
    <s v="Greater China"/>
    <s v="Yes"/>
    <m/>
    <m/>
    <s v="Min Liu, Nian Sheng Lee, Zheng Xia"/>
    <s v="Min Liu, Nian Sheng Lee, Zheng Xia"/>
  </r>
  <r>
    <x v="212"/>
    <n v="140793"/>
    <s v="Hubei Dinglong Chemical"/>
    <s v="www.dinglongchem.com"/>
    <d v="2011-06-15T00:00:00"/>
    <n v="2011"/>
    <x v="4"/>
    <m/>
    <m/>
    <m/>
    <s v="Hubei Provincial High Technology Industry Investment"/>
    <d v="2012-09-20T00:00:00"/>
    <x v="2"/>
    <s v="7.89 CNY"/>
    <n v="1.24"/>
    <n v="0.97"/>
    <m/>
    <x v="6"/>
    <s v="Chemicals"/>
    <s v="Chemicals"/>
    <m/>
    <s v="China"/>
    <s v="Greater China"/>
    <s v="Yes"/>
    <m/>
    <m/>
    <m/>
    <m/>
  </r>
  <r>
    <x v="213"/>
    <n v="40256"/>
    <s v="Hui Lau Shan"/>
    <s v="www.hkhls.com"/>
    <d v="2007-07-01T00:00:00"/>
    <n v="2013"/>
    <x v="2"/>
    <s v="26.20 USD"/>
    <n v="26.2"/>
    <n v="19.38"/>
    <s v="Navis Capital Partners"/>
    <d v="2015-06-01T00:00:00"/>
    <x v="7"/>
    <m/>
    <m/>
    <m/>
    <s v="Huang Ji Huang"/>
    <x v="4"/>
    <s v="Restaurants"/>
    <s v="Coffee Shops, Food, Restaurants"/>
    <m/>
    <s v="Hong Kong"/>
    <s v="Greater China"/>
    <s v="No"/>
    <m/>
    <m/>
    <m/>
    <m/>
  </r>
  <r>
    <x v="214"/>
    <n v="48085"/>
    <s v="Huiyin"/>
    <s v="www.hyjd.com"/>
    <d v="2007-11-23T00:00:00"/>
    <n v="2013"/>
    <x v="2"/>
    <m/>
    <m/>
    <m/>
    <s v="ARC Capital Partners"/>
    <d v="2013-01-03T00:00:00"/>
    <x v="1"/>
    <s v="8.30 USD"/>
    <n v="8.3000000000000007"/>
    <n v="6.22"/>
    <m/>
    <x v="4"/>
    <s v="Consumer Products"/>
    <s v="Consumer Electronics Stores, Consumer Services, Household Appliances"/>
    <m/>
    <s v="China"/>
    <s v="Greater China"/>
    <s v="No"/>
    <m/>
    <m/>
    <m/>
    <m/>
  </r>
  <r>
    <x v="215"/>
    <n v="31143"/>
    <s v="Huiyuan Juice"/>
    <s v="www.huiyuan.com.cn"/>
    <d v="2006-06-06T00:00:00"/>
    <n v="2006"/>
    <x v="1"/>
    <s v="65.00 USD"/>
    <n v="65"/>
    <n v="50.86"/>
    <s v="Warburg Pincus"/>
    <d v="2009-06-11T00:00:00"/>
    <x v="2"/>
    <m/>
    <m/>
    <m/>
    <m/>
    <x v="10"/>
    <s v="Beverages"/>
    <s v="Beverage Manufacture and Bottling"/>
    <m/>
    <s v="China"/>
    <s v="Greater China"/>
    <s v="No"/>
    <m/>
    <m/>
    <m/>
    <m/>
  </r>
  <r>
    <x v="216"/>
    <n v="31143"/>
    <s v="Huiyuan Juice"/>
    <s v="www.huiyuan.com.cn"/>
    <d v="2010-07-28T00:00:00"/>
    <n v="2010"/>
    <x v="4"/>
    <s v="258.00 HKD"/>
    <n v="33.19"/>
    <n v="26.38"/>
    <s v="SAIF Partners"/>
    <d v="2014-03-24T00:00:00"/>
    <x v="2"/>
    <s v="150.00 HKD"/>
    <n v="19.309999999999999"/>
    <n v="13.89"/>
    <s v="Temasek Holdings"/>
    <x v="10"/>
    <s v="Beverages"/>
    <s v="Beverage Manufacture and Bottling"/>
    <m/>
    <s v="China"/>
    <s v="Greater China"/>
    <s v="Yes"/>
    <m/>
    <m/>
    <s v="Andrew Yan, Daniel Yang, Kenneth Lee, Scott Cai"/>
    <m/>
  </r>
  <r>
    <x v="217"/>
    <n v="161480"/>
    <s v="Hunan Aihua Group Co., Ltd"/>
    <s v="www.aihuaglobal.com"/>
    <d v="2010-10-20T00:00:00"/>
    <n v="2010"/>
    <x v="1"/>
    <s v="50.00 CNY"/>
    <n v="7.49"/>
    <n v="5.38"/>
    <s v="Ping An Caizhi Investment Management"/>
    <d v="2015-05-15T00:00:00"/>
    <x v="0"/>
    <s v="1037.00 CNY"/>
    <n v="169.68"/>
    <n v="149.06"/>
    <m/>
    <x v="3"/>
    <s v="Manufacturing"/>
    <s v="Household Appliance Manufacture, Steel &amp; Metal Manufacturing"/>
    <m/>
    <s v="China"/>
    <s v="Greater China"/>
    <s v="Yes"/>
    <m/>
    <m/>
    <m/>
    <m/>
  </r>
  <r>
    <x v="218"/>
    <n v="169167"/>
    <s v="Hunan Tianrun Chemical Development"/>
    <m/>
    <d v="2001-06-01T00:00:00"/>
    <n v="2001"/>
    <x v="1"/>
    <m/>
    <m/>
    <m/>
    <s v="Richland Equities"/>
    <d v="2008-02-01T00:00:00"/>
    <x v="1"/>
    <m/>
    <m/>
    <m/>
    <m/>
    <x v="6"/>
    <s v="Chemicals"/>
    <s v="Agricultural Chemicals"/>
    <m/>
    <s v="China"/>
    <s v="Greater China"/>
    <s v="No"/>
    <m/>
    <m/>
    <m/>
    <m/>
  </r>
  <r>
    <x v="219"/>
    <n v="30266"/>
    <s v="Hung Hing Printing Group"/>
    <s v="www.hhop.com.hk"/>
    <d v="2008-07-08T00:00:00"/>
    <n v="2008"/>
    <x v="4"/>
    <s v="873.50 HKD"/>
    <n v="112.03"/>
    <n v="71.14"/>
    <s v="CVC Capital Partners"/>
    <d v="2011-04-18T00:00:00"/>
    <x v="7"/>
    <s v="1430.00 HKD"/>
    <n v="184.06"/>
    <n v="127.37"/>
    <s v="Rengo Co."/>
    <x v="3"/>
    <s v="Industrial"/>
    <s v="Packaging"/>
    <m/>
    <s v="Hong Kong"/>
    <s v="Greater China"/>
    <s v="Yes"/>
    <m/>
    <m/>
    <m/>
    <m/>
  </r>
  <r>
    <x v="220"/>
    <n v="125306"/>
    <s v="Hydoo"/>
    <s v="www.hydoo.com.cn"/>
    <d v="2011-07-05T00:00:00"/>
    <n v="2011"/>
    <x v="1"/>
    <s v="80.00 USD"/>
    <n v="80"/>
    <n v="56.65"/>
    <s v="Hony Capital"/>
    <d v="2013-10-31T00:00:00"/>
    <x v="0"/>
    <s v="1651.20 HKD"/>
    <n v="212.98"/>
    <n v="159.16"/>
    <m/>
    <x v="9"/>
    <s v="Property"/>
    <s v="Logistics, Property"/>
    <m/>
    <s v="China"/>
    <s v="Greater China"/>
    <s v="Yes"/>
    <m/>
    <m/>
    <m/>
    <m/>
  </r>
  <r>
    <x v="221"/>
    <n v="137976"/>
    <s v="IMAX's China Unit"/>
    <s v="www.imax.cn"/>
    <d v="2014-04-08T00:00:00"/>
    <n v="2014"/>
    <x v="2"/>
    <s v="80.00 USD"/>
    <n v="80"/>
    <n v="57.62"/>
    <s v="China Media Capital, FountainVest Partners"/>
    <d v="2015-10-01T00:00:00"/>
    <x v="0"/>
    <s v="1920.00 HKD"/>
    <n v="247.73"/>
    <n v="220.92"/>
    <m/>
    <x v="4"/>
    <s v="Entertainment"/>
    <s v="Cinemas"/>
    <m/>
    <s v="China"/>
    <s v="Greater China"/>
    <s v="Yes"/>
    <m/>
    <m/>
    <s v="Li Rui Gang"/>
    <s v="Li Rui Gang"/>
  </r>
  <r>
    <x v="221"/>
    <n v="137976"/>
    <s v="IMAX's China Unit"/>
    <s v="www.imax.cn"/>
    <d v="2014-04-08T00:00:00"/>
    <n v="2014"/>
    <x v="2"/>
    <s v="80.00 USD"/>
    <n v="80"/>
    <n v="57.62"/>
    <s v="China Media Capital, FountainVest Partners"/>
    <d v="2016-03-23T00:00:00"/>
    <x v="2"/>
    <s v="1000.00 HKD"/>
    <n v="128.88"/>
    <n v="115.37"/>
    <m/>
    <x v="4"/>
    <s v="Entertainment"/>
    <s v="Cinemas"/>
    <m/>
    <s v="China"/>
    <s v="Greater China"/>
    <s v="Yes"/>
    <m/>
    <m/>
    <s v="Li Rui Gang"/>
    <s v="Li Rui Gang"/>
  </r>
  <r>
    <x v="221"/>
    <n v="137976"/>
    <s v="IMAX's China Unit"/>
    <s v="www.imax.cn"/>
    <d v="2014-04-08T00:00:00"/>
    <n v="2014"/>
    <x v="2"/>
    <s v="80.00 USD"/>
    <n v="80"/>
    <n v="57.62"/>
    <s v="China Media Capital, FountainVest Partners"/>
    <d v="2017-04-06T00:00:00"/>
    <x v="2"/>
    <s v="836.00 HKD"/>
    <n v="107.61"/>
    <n v="101.37"/>
    <m/>
    <x v="4"/>
    <s v="Entertainment"/>
    <s v="Cinemas"/>
    <m/>
    <s v="China"/>
    <s v="Greater China"/>
    <s v="No"/>
    <m/>
    <m/>
    <s v="Li Rui Gang"/>
    <s v="Li Rui Gang"/>
  </r>
  <r>
    <x v="222"/>
    <n v="75817"/>
    <s v="Industrial &amp; Commercial Bank of China"/>
    <s v="www.icbc.com.cn"/>
    <d v="2006-04-01T00:00:00"/>
    <n v="2006"/>
    <x v="2"/>
    <s v="20905.00 CNY"/>
    <n v="2607.6799999999998"/>
    <n v="2148.1799999999998"/>
    <s v="Goldman Sachs, Goldman Sachs Merchant Banking Division"/>
    <d v="2009-06-01T00:00:00"/>
    <x v="2"/>
    <s v="2000.00 USD"/>
    <n v="2000"/>
    <n v="1427.4"/>
    <m/>
    <x v="5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n v="2006"/>
    <x v="2"/>
    <s v="20905.00 CNY"/>
    <n v="2607.6799999999998"/>
    <n v="2148.1799999999998"/>
    <s v="Goldman Sachs, Goldman Sachs Merchant Banking Division"/>
    <d v="2010-09-01T00:00:00"/>
    <x v="2"/>
    <s v="2250.00 USD"/>
    <n v="2250"/>
    <n v="1753.2"/>
    <m/>
    <x v="5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n v="2006"/>
    <x v="2"/>
    <s v="20905.00 CNY"/>
    <n v="2607.6799999999998"/>
    <n v="2148.1799999999998"/>
    <s v="Goldman Sachs, Goldman Sachs Merchant Banking Division"/>
    <d v="2011-11-10T00:00:00"/>
    <x v="2"/>
    <s v="1100.00 USD"/>
    <n v="1100"/>
    <n v="799.92"/>
    <m/>
    <x v="5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n v="2006"/>
    <x v="2"/>
    <s v="20905.00 CNY"/>
    <n v="2607.6799999999998"/>
    <n v="2148.1799999999998"/>
    <s v="Goldman Sachs, Goldman Sachs Merchant Banking Division"/>
    <d v="2012-04-16T00:00:00"/>
    <x v="2"/>
    <s v="2500.00 USD"/>
    <n v="2500"/>
    <n v="1901.75"/>
    <s v="Temasek Holdings"/>
    <x v="5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n v="2006"/>
    <x v="2"/>
    <s v="20905.00 CNY"/>
    <n v="2607.6799999999998"/>
    <n v="2148.1799999999998"/>
    <s v="Goldman Sachs, Goldman Sachs Merchant Banking Division"/>
    <d v="2013-01-28T00:00:00"/>
    <x v="2"/>
    <s v="1000.00 USD"/>
    <n v="1000"/>
    <n v="749.6"/>
    <m/>
    <x v="5"/>
    <s v="Financial Services"/>
    <s v="Banks"/>
    <m/>
    <s v="China"/>
    <s v="Greater China"/>
    <s v="Yes"/>
    <m/>
    <m/>
    <m/>
    <m/>
  </r>
  <r>
    <x v="222"/>
    <n v="75817"/>
    <s v="Industrial &amp; Commercial Bank of China"/>
    <s v="www.icbc.com.cn"/>
    <d v="2006-04-01T00:00:00"/>
    <n v="2006"/>
    <x v="2"/>
    <s v="20905.00 CNY"/>
    <n v="2607.6799999999998"/>
    <n v="2148.1799999999998"/>
    <s v="Goldman Sachs, Goldman Sachs Merchant Banking Division"/>
    <d v="2013-05-21T00:00:00"/>
    <x v="2"/>
    <s v="8690.00 HKD"/>
    <n v="1119.5899999999999"/>
    <n v="862.19"/>
    <m/>
    <x v="5"/>
    <s v="Financial Services"/>
    <s v="Banks"/>
    <m/>
    <s v="China"/>
    <s v="Greater China"/>
    <s v="No"/>
    <m/>
    <m/>
    <m/>
    <m/>
  </r>
  <r>
    <x v="223"/>
    <n v="202814"/>
    <s v="InfoCon"/>
    <s v="www.infecon.cn"/>
    <d v="2014-01-01T00:00:00"/>
    <n v="2014"/>
    <x v="1"/>
    <s v="12.00 CNY"/>
    <n v="1.97"/>
    <n v="1.44"/>
    <s v="Grand Yangtze Capital"/>
    <d v="2016-04-07T00:00:00"/>
    <x v="0"/>
    <m/>
    <m/>
    <m/>
    <m/>
    <x v="8"/>
    <s v="Software"/>
    <s v="Healthcare IT, Medical Software"/>
    <m/>
    <s v="China"/>
    <s v="Greater China"/>
    <s v="No"/>
    <m/>
    <m/>
    <m/>
    <m/>
  </r>
  <r>
    <x v="224"/>
    <n v="26868"/>
    <s v="Inpac International"/>
    <s v="www.inpac.com.cn"/>
    <d v="2006-10-12T00:00:00"/>
    <n v="2006"/>
    <x v="1"/>
    <s v="17.71 USD"/>
    <n v="17.71"/>
    <n v="13.96"/>
    <s v="Actis"/>
    <d v="2011-07-28T00:00:00"/>
    <x v="7"/>
    <m/>
    <m/>
    <m/>
    <s v="Stora Enso"/>
    <x v="3"/>
    <s v="Logistics"/>
    <s v="Packaging"/>
    <m/>
    <s v="China"/>
    <s v="Greater China"/>
    <s v="No"/>
    <m/>
    <m/>
    <m/>
    <m/>
  </r>
  <r>
    <x v="225"/>
    <n v="25963"/>
    <s v="International Mining Machinery Limited"/>
    <m/>
    <d v="2006-06-13T00:00:00"/>
    <n v="2006"/>
    <x v="2"/>
    <m/>
    <m/>
    <m/>
    <s v="The Jordan Company"/>
    <d v="2010-02-08T00:00:00"/>
    <x v="0"/>
    <s v="2540.00 HKD"/>
    <n v="326.83"/>
    <n v="239.86"/>
    <m/>
    <x v="6"/>
    <s v="Mining"/>
    <s v="Coal &amp; Lignite Mining"/>
    <m/>
    <s v="China"/>
    <s v="Greater China"/>
    <s v="Yes"/>
    <m/>
    <m/>
    <s v="Thomas Quinn"/>
    <m/>
  </r>
  <r>
    <x v="225"/>
    <n v="25963"/>
    <s v="International Mining Machinery Limited"/>
    <m/>
    <d v="2006-06-13T00:00:00"/>
    <n v="2006"/>
    <x v="2"/>
    <m/>
    <m/>
    <m/>
    <s v="The Jordan Company"/>
    <d v="2010-10-18T00:00:00"/>
    <x v="2"/>
    <s v="151.00 USD"/>
    <n v="151"/>
    <n v="108.45"/>
    <m/>
    <x v="6"/>
    <s v="Mining"/>
    <s v="Coal &amp; Lignite Mining"/>
    <m/>
    <s v="China"/>
    <s v="Greater China"/>
    <s v="Yes"/>
    <m/>
    <m/>
    <s v="Thomas Quinn"/>
    <m/>
  </r>
  <r>
    <x v="225"/>
    <n v="25963"/>
    <s v="International Mining Machinery Limited"/>
    <m/>
    <d v="2006-06-13T00:00:00"/>
    <n v="2006"/>
    <x v="2"/>
    <m/>
    <m/>
    <m/>
    <s v="The Jordan Company"/>
    <d v="2011-07-15T00:00:00"/>
    <x v="7"/>
    <s v="4545.80 HKD"/>
    <n v="583.9"/>
    <n v="413.46"/>
    <s v="Joy Global"/>
    <x v="6"/>
    <s v="Mining"/>
    <s v="Coal &amp; Lignite Mining"/>
    <m/>
    <s v="China"/>
    <s v="Greater China"/>
    <s v="No"/>
    <m/>
    <m/>
    <s v="Thomas Quinn"/>
    <m/>
  </r>
  <r>
    <x v="226"/>
    <n v="38338"/>
    <s v="Intime"/>
    <s v="www.intime.com.cn"/>
    <d v="2005-06-01T00:00:00"/>
    <n v="2005"/>
    <x v="1"/>
    <m/>
    <m/>
    <m/>
    <s v="Warburg Pincus"/>
    <d v="2010-08-25T00:00:00"/>
    <x v="2"/>
    <s v="113.00 USD"/>
    <n v="113"/>
    <n v="87.06"/>
    <m/>
    <x v="4"/>
    <s v="Retail"/>
    <s v="Department Stores"/>
    <m/>
    <s v="China"/>
    <s v="Greater China"/>
    <s v="Yes"/>
    <m/>
    <m/>
    <m/>
    <m/>
  </r>
  <r>
    <x v="226"/>
    <n v="38338"/>
    <s v="Intime"/>
    <s v="www.intime.com.cn"/>
    <d v="2005-06-01T00:00:00"/>
    <n v="2005"/>
    <x v="1"/>
    <m/>
    <m/>
    <m/>
    <s v="Warburg Pincus"/>
    <d v="2012-12-31T00:00:00"/>
    <x v="2"/>
    <m/>
    <m/>
    <m/>
    <m/>
    <x v="4"/>
    <s v="Retail"/>
    <s v="Department Stores"/>
    <m/>
    <s v="China"/>
    <s v="Greater China"/>
    <s v="No"/>
    <m/>
    <m/>
    <m/>
    <m/>
  </r>
  <r>
    <x v="227"/>
    <n v="155546"/>
    <s v="Jangho Group Co., Ltd."/>
    <s v="www.jangho.com"/>
    <d v="2009-07-20T00:00:00"/>
    <n v="2009"/>
    <x v="1"/>
    <s v="240.00 CNY"/>
    <n v="35.07"/>
    <n v="25.1"/>
    <s v="CITIC Private Equity Funds Management"/>
    <d v="2011-08-18T00:00:00"/>
    <x v="0"/>
    <m/>
    <m/>
    <m/>
    <m/>
    <x v="3"/>
    <s v="Manufacturing"/>
    <s v="Construction, Manufacturing"/>
    <m/>
    <s v="China"/>
    <s v="Greater China"/>
    <s v="Yes"/>
    <m/>
    <m/>
    <m/>
    <m/>
  </r>
  <r>
    <x v="227"/>
    <n v="155546"/>
    <s v="Jangho Group Co., Ltd."/>
    <s v="www.jangho.com"/>
    <d v="2009-07-20T00:00:00"/>
    <n v="2009"/>
    <x v="1"/>
    <s v="240.00 CNY"/>
    <n v="35.07"/>
    <n v="25.1"/>
    <s v="CITIC Private Equity Funds Management"/>
    <d v="2012-09-10T00:00:00"/>
    <x v="2"/>
    <m/>
    <m/>
    <m/>
    <m/>
    <x v="3"/>
    <s v="Manufacturing"/>
    <s v="Construction, Manufacturing"/>
    <m/>
    <s v="China"/>
    <s v="Greater China"/>
    <s v="Yes"/>
    <m/>
    <m/>
    <m/>
    <m/>
  </r>
  <r>
    <x v="227"/>
    <n v="155546"/>
    <s v="Jangho Group Co., Ltd."/>
    <s v="www.jangho.com"/>
    <d v="2009-07-20T00:00:00"/>
    <n v="2009"/>
    <x v="1"/>
    <s v="240.00 CNY"/>
    <n v="35.07"/>
    <n v="25.1"/>
    <s v="CITIC Private Equity Funds Management"/>
    <d v="2013-12-03T00:00:00"/>
    <x v="2"/>
    <m/>
    <m/>
    <m/>
    <m/>
    <x v="3"/>
    <s v="Manufacturing"/>
    <s v="Construction, Manufacturing"/>
    <m/>
    <s v="China"/>
    <s v="Greater China"/>
    <s v="Yes"/>
    <m/>
    <m/>
    <m/>
    <m/>
  </r>
  <r>
    <x v="228"/>
    <n v="39125"/>
    <s v="Japan Home Centre"/>
    <s v="www.japanhome.com.hk"/>
    <d v="2010-03-22T00:00:00"/>
    <n v="2010"/>
    <x v="2"/>
    <s v="224.00 HKD"/>
    <n v="28.86"/>
    <n v="21.34"/>
    <s v="EQT"/>
    <d v="2013-09-27T00:00:00"/>
    <x v="0"/>
    <s v="2020.00 HKD"/>
    <n v="260.5"/>
    <n v="195.79"/>
    <m/>
    <x v="4"/>
    <s v="Retail"/>
    <s v="Consumer Products, Retail"/>
    <m/>
    <s v="Hong Kong"/>
    <s v="Greater China"/>
    <s v="Yes"/>
    <m/>
    <m/>
    <s v="Fredrik Åtting"/>
    <m/>
  </r>
  <r>
    <x v="228"/>
    <n v="39125"/>
    <s v="Japan Home Centre"/>
    <s v="www.japanhome.com.hk"/>
    <d v="2010-03-22T00:00:00"/>
    <n v="2010"/>
    <x v="2"/>
    <s v="224.00 HKD"/>
    <n v="28.86"/>
    <n v="21.34"/>
    <s v="EQT"/>
    <d v="2014-06-01T00:00:00"/>
    <x v="2"/>
    <m/>
    <m/>
    <m/>
    <m/>
    <x v="4"/>
    <s v="Retail"/>
    <s v="Consumer Products, Retail"/>
    <m/>
    <s v="Hong Kong"/>
    <s v="Greater China"/>
    <s v="Yes"/>
    <m/>
    <m/>
    <s v="Fredrik Åtting"/>
    <m/>
  </r>
  <r>
    <x v="228"/>
    <n v="39125"/>
    <s v="Japan Home Centre"/>
    <s v="www.japanhome.com.hk"/>
    <d v="2010-03-22T00:00:00"/>
    <n v="2010"/>
    <x v="2"/>
    <s v="224.00 HKD"/>
    <n v="28.86"/>
    <n v="21.34"/>
    <s v="EQT"/>
    <d v="2016-12-01T00:00:00"/>
    <x v="1"/>
    <m/>
    <m/>
    <m/>
    <m/>
    <x v="4"/>
    <s v="Retail"/>
    <s v="Consumer Products, Retail"/>
    <m/>
    <s v="Hong Kong"/>
    <s v="Greater China"/>
    <s v="No"/>
    <m/>
    <m/>
    <s v="Fredrik Åtting"/>
    <m/>
  </r>
  <r>
    <x v="229"/>
    <n v="44952"/>
    <s v="Jiadeli Supermarket Company"/>
    <m/>
    <d v="2007-02-14T00:00:00"/>
    <n v="2013"/>
    <x v="2"/>
    <s v="62.20 USD"/>
    <n v="62.2"/>
    <n v="47.13"/>
    <s v="ARC Capital Partners"/>
    <d v="2010-10-11T00:00:00"/>
    <x v="7"/>
    <s v="159.10 USD"/>
    <n v="159.1"/>
    <n v="114.27"/>
    <m/>
    <x v="4"/>
    <s v="Retail"/>
    <s v="Supermarkets &amp; Grocery Stores"/>
    <m/>
    <s v="China"/>
    <s v="Greater China"/>
    <s v="No"/>
    <n v="1.9"/>
    <n v="25.7"/>
    <m/>
    <m/>
  </r>
  <r>
    <x v="230"/>
    <n v="189173"/>
    <s v="Jiajia Food Group Co., Ltd"/>
    <s v="www.jiajiagroup.com"/>
    <d v="2010-08-24T00:00:00"/>
    <n v="2010"/>
    <x v="1"/>
    <s v="182.16 CNY"/>
    <n v="26.85"/>
    <n v="20.69"/>
    <s v="Harvest Capital"/>
    <d v="2012-01-06T00:00:00"/>
    <x v="0"/>
    <m/>
    <m/>
    <m/>
    <m/>
    <x v="10"/>
    <s v="Food"/>
    <s v="Food"/>
    <m/>
    <s v="China"/>
    <s v="Greater China"/>
    <s v="Yes"/>
    <m/>
    <m/>
    <m/>
    <m/>
  </r>
  <r>
    <x v="230"/>
    <n v="189173"/>
    <s v="Jiajia Food Group Co., Ltd"/>
    <s v="www.jiajiagroup.com"/>
    <d v="2010-08-24T00:00:00"/>
    <n v="2010"/>
    <x v="1"/>
    <s v="182.16 CNY"/>
    <n v="26.85"/>
    <n v="20.69"/>
    <s v="Harvest Capital"/>
    <d v="2014-10-13T00:00:00"/>
    <x v="2"/>
    <s v="316.00 CNY"/>
    <n v="51.49"/>
    <n v="40.78"/>
    <m/>
    <x v="10"/>
    <s v="Food"/>
    <s v="Food"/>
    <m/>
    <s v="China"/>
    <s v="Greater China"/>
    <s v="Yes"/>
    <m/>
    <m/>
    <m/>
    <m/>
  </r>
  <r>
    <x v="231"/>
    <n v="170331"/>
    <s v="Jian Zhuang Ye"/>
    <m/>
    <d v="2013-07-15T00:00:00"/>
    <n v="2013"/>
    <x v="1"/>
    <s v="60.00 CNY"/>
    <n v="9.69"/>
    <n v="7.55"/>
    <s v="Shanghai Real Power Capital"/>
    <d v="2015-04-01T00:00:00"/>
    <x v="0"/>
    <m/>
    <m/>
    <m/>
    <m/>
    <x v="3"/>
    <s v="Construction"/>
    <s v="Construction"/>
    <m/>
    <s v="China"/>
    <s v="Greater China"/>
    <s v="Yes"/>
    <m/>
    <m/>
    <m/>
    <m/>
  </r>
  <r>
    <x v="232"/>
    <n v="35452"/>
    <s v="Jiangsi Shunda Group"/>
    <s v="www.shundasolar.com"/>
    <d v="2007-05-08T00:00:00"/>
    <n v="2013"/>
    <x v="1"/>
    <s v="40.00 USD"/>
    <n v="40"/>
    <n v="29.91"/>
    <s v="Actis"/>
    <d v="2008-05-01T00:00:00"/>
    <x v="7"/>
    <m/>
    <m/>
    <m/>
    <s v="Suntech Power"/>
    <x v="7"/>
    <s v="Renewable Energy"/>
    <s v="Renewable Energy, Technology"/>
    <m/>
    <s v="China"/>
    <s v="Greater China"/>
    <s v="No"/>
    <m/>
    <m/>
    <s v="Benjamin Cheng"/>
    <m/>
  </r>
  <r>
    <x v="233"/>
    <n v="174321"/>
    <s v="Jiangsu Flag Chemical Industry Co., Ltd"/>
    <s v="www.flagchem.com"/>
    <d v="2010-07-28T00:00:00"/>
    <n v="2010"/>
    <x v="1"/>
    <s v="36.00 CNY"/>
    <n v="5.31"/>
    <n v="4.22"/>
    <s v="JD Capital"/>
    <d v="2014-10-28T00:00:00"/>
    <x v="0"/>
    <m/>
    <m/>
    <m/>
    <m/>
    <x v="6"/>
    <s v="Chemicals"/>
    <s v="Agricultural Chemicals"/>
    <m/>
    <s v="China"/>
    <s v="Greater China"/>
    <s v="Yes"/>
    <m/>
    <m/>
    <m/>
    <m/>
  </r>
  <r>
    <x v="233"/>
    <n v="174321"/>
    <s v="Jiangsu Flag Chemical Industry Co., Ltd"/>
    <s v="www.flagchem.com"/>
    <d v="2010-07-28T00:00:00"/>
    <n v="2010"/>
    <x v="1"/>
    <s v="36.00 CNY"/>
    <n v="5.31"/>
    <n v="4.22"/>
    <s v="JD Capital"/>
    <d v="2016-08-22T00:00:00"/>
    <x v="0"/>
    <m/>
    <m/>
    <m/>
    <m/>
    <x v="6"/>
    <s v="Chemicals"/>
    <s v="Agricultural Chemicals"/>
    <m/>
    <s v="China"/>
    <s v="Greater China"/>
    <s v="No"/>
    <m/>
    <m/>
    <m/>
    <m/>
  </r>
  <r>
    <x v="234"/>
    <n v="169198"/>
    <s v="Jiangsu New Yuancheng Cable"/>
    <s v="www.yccable.cn"/>
    <d v="2010-09-23T00:00:00"/>
    <n v="2010"/>
    <x v="1"/>
    <s v="25.90 CNY"/>
    <n v="3.83"/>
    <n v="2.98"/>
    <s v="Richland Equities"/>
    <d v="2012-08-08T00:00:00"/>
    <x v="0"/>
    <s v="680.00 CNY"/>
    <n v="107.31"/>
    <n v="87.34"/>
    <m/>
    <x v="3"/>
    <s v="Manufacturing"/>
    <s v="Manufacturing, Power"/>
    <m/>
    <s v="China"/>
    <s v="Greater China"/>
    <s v="Yes"/>
    <m/>
    <m/>
    <m/>
    <m/>
  </r>
  <r>
    <x v="235"/>
    <n v="160823"/>
    <s v="Jiangsu Pacific Quartz Co., Ltd."/>
    <s v="www.quartzpacific.com"/>
    <d v="2010-12-16T00:00:00"/>
    <n v="2010"/>
    <x v="1"/>
    <m/>
    <m/>
    <m/>
    <s v="DHR Investment, Goldstone Investment"/>
    <d v="2014-10-31T00:00:00"/>
    <x v="0"/>
    <s v="360.90 CNY"/>
    <n v="58.72"/>
    <n v="47.24"/>
    <m/>
    <x v="6"/>
    <s v="Mining"/>
    <s v="Mining &amp; Quarrying of Nonmetallic Minerals"/>
    <m/>
    <s v="China"/>
    <s v="Greater China"/>
    <s v="Yes"/>
    <m/>
    <m/>
    <m/>
    <m/>
  </r>
  <r>
    <x v="236"/>
    <n v="34077"/>
    <s v="Jiangsu Sinorgchem"/>
    <s v="www.sinorgchem.com"/>
    <d v="2008-07-07T00:00:00"/>
    <n v="2008"/>
    <x v="1"/>
    <s v="87.00 USD"/>
    <n v="87"/>
    <n v="55.25"/>
    <s v="Carlyle Group"/>
    <d v="2012-07-04T00:00:00"/>
    <x v="7"/>
    <m/>
    <m/>
    <m/>
    <s v="Sinochem International"/>
    <x v="3"/>
    <s v="Manufacturing"/>
    <s v="Manufacturing, Rubber &amp; Plastics"/>
    <m/>
    <s v="China"/>
    <s v="Greater China"/>
    <s v="No"/>
    <m/>
    <m/>
    <s v="Robert Coxon, Yi Luo"/>
    <m/>
  </r>
  <r>
    <x v="237"/>
    <n v="125067"/>
    <s v="Jiangsu Sunrain Solar Energy"/>
    <s v="www.sunrain.com"/>
    <d v="2010-06-30T00:00:00"/>
    <n v="2010"/>
    <x v="1"/>
    <s v="385.00 CNY"/>
    <n v="56.77"/>
    <n v="45.13"/>
    <s v="China Science &amp; Merchants Capital Management, GF Xinde Investment Management, Principle Capital"/>
    <d v="2012-05-21T00:00:00"/>
    <x v="0"/>
    <s v="2150.00 CNY"/>
    <n v="339.22"/>
    <n v="262.69"/>
    <m/>
    <x v="2"/>
    <s v="Energy"/>
    <s v="Heating Equipment &amp; Products, Solar Power, Solar Thermal"/>
    <m/>
    <s v="China"/>
    <s v="Greater China"/>
    <s v="Yes"/>
    <m/>
    <m/>
    <m/>
    <m/>
  </r>
  <r>
    <x v="238"/>
    <n v="166873"/>
    <s v="Jiangsu T.Y. Environmental Energy Co., Ltd"/>
    <s v="www.tyhbny.com"/>
    <d v="2013-03-01T00:00:00"/>
    <n v="2013"/>
    <x v="1"/>
    <s v="335.00 CNY"/>
    <n v="53.35"/>
    <n v="41.02"/>
    <s v="ABC Capital"/>
    <d v="2014-05-05T00:00:00"/>
    <x v="7"/>
    <m/>
    <m/>
    <m/>
    <m/>
    <x v="7"/>
    <s v="Clean Technology"/>
    <s v="Clean Technology, Environmental Services"/>
    <m/>
    <s v="China"/>
    <s v="Greater China"/>
    <s v="No"/>
    <m/>
    <m/>
    <m/>
    <m/>
  </r>
  <r>
    <x v="239"/>
    <n v="160712"/>
    <s v="Jiangxi Fushine Pharmaceutical Co., Ltd"/>
    <s v="www.fuxiangpharm.com"/>
    <d v="2012-11-13T00:00:00"/>
    <n v="2012"/>
    <x v="1"/>
    <s v="24.00 CNY"/>
    <n v="3.81"/>
    <n v="3"/>
    <s v="JD Capital"/>
    <d v="2015-12-22T00:00:00"/>
    <x v="0"/>
    <m/>
    <m/>
    <m/>
    <m/>
    <x v="0"/>
    <s v="Pharmaceuticals"/>
    <s v="Pharmaceutical Development, Pharmaceutical Manufacturing"/>
    <m/>
    <s v="China"/>
    <s v="Greater China"/>
    <s v="Yes"/>
    <m/>
    <m/>
    <m/>
    <m/>
  </r>
  <r>
    <x v="240"/>
    <n v="125240"/>
    <s v="Jiangxi Hengda Hi-Tech Co., Ltd"/>
    <s v="www.heng-da.com"/>
    <d v="2010-03-29T00:00:00"/>
    <n v="2010"/>
    <x v="1"/>
    <s v="36.75 CNY"/>
    <n v="5.38"/>
    <n v="3.97"/>
    <s v="China Science &amp; Merchants Capital Management, Fortune Venture Capital, Shenzhen Hetai Growth Venture Capital"/>
    <d v="2011-06-21T00:00:00"/>
    <x v="0"/>
    <s v="400.00 CNY"/>
    <n v="61.65"/>
    <n v="42.69"/>
    <m/>
    <x v="6"/>
    <s v="Materials"/>
    <m/>
    <m/>
    <s v="China"/>
    <s v="Greater China"/>
    <s v="Yes"/>
    <m/>
    <m/>
    <m/>
    <m/>
  </r>
  <r>
    <x v="241"/>
    <n v="160637"/>
    <s v="Jiangyin Tianjiang Pharmaceutical Co.,"/>
    <s v="www.tianjiang.com"/>
    <d v="2011-09-01T00:00:00"/>
    <n v="2011"/>
    <x v="2"/>
    <s v="613.20 CNY"/>
    <n v="95.45"/>
    <n v="69.98"/>
    <s v="China International Capital Corporation Private Equity"/>
    <d v="2015-01-29T00:00:00"/>
    <x v="7"/>
    <s v="1340.00 USD"/>
    <n v="1340"/>
    <n v="1137.53"/>
    <s v="China Traditional Chinese Medicine"/>
    <x v="0"/>
    <s v="Pharmaceuticals"/>
    <s v="Medical Research, Pharmaceutical Development, Pharmaceutical Manufacturing"/>
    <m/>
    <s v="China"/>
    <s v="Greater China"/>
    <s v="No"/>
    <m/>
    <m/>
    <m/>
    <m/>
  </r>
  <r>
    <x v="242"/>
    <n v="141648"/>
    <s v="Jinan Worldwide Auto-Accessory Limited"/>
    <s v="www.jaaw.com"/>
    <d v="2005-06-15T00:00:00"/>
    <n v="2005"/>
    <x v="2"/>
    <m/>
    <m/>
    <m/>
    <s v="Hony Capital"/>
    <d v="2009-11-01T00:00:00"/>
    <x v="1"/>
    <m/>
    <m/>
    <m/>
    <m/>
    <x v="3"/>
    <s v="Manufacturing"/>
    <s v="Automobile and Parts Manufacturing, Manufacturing"/>
    <m/>
    <s v="China"/>
    <s v="Greater China"/>
    <s v="No"/>
    <m/>
    <m/>
    <m/>
    <m/>
  </r>
  <r>
    <x v="243"/>
    <n v="70691"/>
    <s v="Jingyuntong Technology"/>
    <s v="www.jingyuntong.com"/>
    <d v="2009-03-01T00:00:00"/>
    <n v="2009"/>
    <x v="1"/>
    <s v="100.00 CNY"/>
    <n v="14.6"/>
    <n v="11.36"/>
    <s v="Prax Capital"/>
    <d v="2011-09-08T00:00:00"/>
    <x v="0"/>
    <m/>
    <m/>
    <m/>
    <m/>
    <x v="3"/>
    <s v="Industrial"/>
    <s v="Industrial Machinery Manufacturing, Machine Tool Manufacture, Solar Power"/>
    <m/>
    <s v="China"/>
    <s v="Greater China"/>
    <s v="Yes"/>
    <m/>
    <m/>
    <m/>
    <m/>
  </r>
  <r>
    <x v="243"/>
    <n v="70691"/>
    <s v="Jingyuntong Technology"/>
    <s v="www.jingyuntong.com"/>
    <d v="2009-03-01T00:00:00"/>
    <n v="2009"/>
    <x v="1"/>
    <s v="100.00 CNY"/>
    <n v="14.6"/>
    <n v="11.36"/>
    <s v="Prax Capital"/>
    <d v="2013-03-01T00:00:00"/>
    <x v="2"/>
    <m/>
    <m/>
    <m/>
    <m/>
    <x v="3"/>
    <s v="Industrial"/>
    <s v="Industrial Machinery Manufacturing, Machine Tool Manufacture, Solar Power"/>
    <m/>
    <s v="China"/>
    <s v="Greater China"/>
    <s v="Yes"/>
    <m/>
    <m/>
    <m/>
    <m/>
  </r>
  <r>
    <x v="244"/>
    <n v="160974"/>
    <s v="Jinhong Energy"/>
    <s v="www.spjhe.com"/>
    <d v="2007-06-27T00:00:00"/>
    <n v="2013"/>
    <x v="1"/>
    <s v="14.90 USD"/>
    <n v="14.9"/>
    <n v="11.02"/>
    <s v="Cathay Capital Group"/>
    <d v="2012-12-14T00:00:00"/>
    <x v="7"/>
    <m/>
    <m/>
    <m/>
    <m/>
    <x v="2"/>
    <s v="Oil &amp; Gas"/>
    <s v="Natural Gas Production and Distribution, Oil and Gas Field Services, Renewable Energy"/>
    <m/>
    <s v="China"/>
    <s v="Greater China"/>
    <s v="No"/>
    <m/>
    <m/>
    <m/>
    <m/>
  </r>
  <r>
    <x v="245"/>
    <n v="126894"/>
    <s v="Jintian Pharmaceutical Group"/>
    <s v="www.jtyyjt.com"/>
    <d v="2011-09-09T00:00:00"/>
    <n v="2011"/>
    <x v="1"/>
    <s v="84.10 USD"/>
    <n v="84.1"/>
    <n v="61.66"/>
    <s v="CVC Capital Partners"/>
    <d v="2014-10-08T00:00:00"/>
    <x v="2"/>
    <s v="620.00 HKD"/>
    <n v="79.900000000000006"/>
    <n v="63.28"/>
    <m/>
    <x v="0"/>
    <s v="Pharmaceuticals"/>
    <s v="Healthcare, Pharmaceutical Development"/>
    <m/>
    <s v="China"/>
    <s v="Greater China"/>
    <s v="Yes"/>
    <m/>
    <m/>
    <m/>
    <m/>
  </r>
  <r>
    <x v="246"/>
    <n v="126894"/>
    <s v="Jintian Pharmaceutical Group"/>
    <s v="www.jtyyjt.com"/>
    <d v="2011-02-27T00:00:00"/>
    <n v="2011"/>
    <x v="1"/>
    <s v="15.00 USD"/>
    <n v="15"/>
    <n v="10.96"/>
    <s v="SEAVI Advent"/>
    <d v="2013-12-12T00:00:00"/>
    <x v="0"/>
    <s v="1104.00 HKD"/>
    <n v="142.38"/>
    <n v="103.39"/>
    <m/>
    <x v="0"/>
    <s v="Pharmaceuticals"/>
    <s v="Healthcare, Pharmaceutical Development"/>
    <m/>
    <s v="China"/>
    <s v="Greater China"/>
    <s v="Yes"/>
    <m/>
    <m/>
    <m/>
    <m/>
  </r>
  <r>
    <x v="247"/>
    <n v="153899"/>
    <s v="Joeone Co., Ltd"/>
    <s v="www.jiumuwang.com"/>
    <d v="2010-03-23T00:00:00"/>
    <n v="2010"/>
    <x v="1"/>
    <s v="25.00 CNY"/>
    <n v="3.66"/>
    <n v="2.7"/>
    <s v="Goldstone Investment"/>
    <d v="2011-05-30T00:00:00"/>
    <x v="0"/>
    <m/>
    <m/>
    <m/>
    <m/>
    <x v="4"/>
    <s v="Retail"/>
    <s v="Clothes Manufacturing, Clothing Stores"/>
    <m/>
    <s v="China"/>
    <s v="Greater China"/>
    <s v="No"/>
    <m/>
    <m/>
    <m/>
    <m/>
  </r>
  <r>
    <x v="248"/>
    <n v="29262"/>
    <s v="John Hardy"/>
    <s v="www.johnhardy.com"/>
    <d v="2007-10-25T00:00:00"/>
    <n v="2013"/>
    <x v="1"/>
    <s v="30.00 USD"/>
    <n v="30"/>
    <n v="21.1"/>
    <s v="3i"/>
    <d v="2014-07-31T00:00:00"/>
    <x v="3"/>
    <s v="26.00 GBP"/>
    <n v="43.63"/>
    <n v="32.58"/>
    <s v="L Catterton"/>
    <x v="4"/>
    <s v="Consumer Products"/>
    <s v="Consumer Products, Distribution, Manufacturing"/>
    <m/>
    <s v="Hong Kong"/>
    <s v="Greater China"/>
    <s v="No"/>
    <n v="1.9"/>
    <m/>
    <s v="Anna Cheung"/>
    <m/>
  </r>
  <r>
    <x v="249"/>
    <n v="34837"/>
    <s v="Joyon Real Estate"/>
    <s v="www.joyon.cn"/>
    <d v="2007-05-01T00:00:00"/>
    <n v="2013"/>
    <x v="1"/>
    <s v="50.00 USD"/>
    <n v="50"/>
    <n v="37.39"/>
    <s v="3i"/>
    <d v="2013-09-16T00:00:00"/>
    <x v="7"/>
    <m/>
    <m/>
    <m/>
    <s v="Zhejiang Joyon Real Estate Co. Ltd."/>
    <x v="9"/>
    <s v="Property"/>
    <s v="Hotels and Offices, Property"/>
    <m/>
    <s v="China"/>
    <s v="Greater China"/>
    <s v="No"/>
    <n v="1.9"/>
    <m/>
    <m/>
    <m/>
  </r>
  <r>
    <x v="250"/>
    <n v="167563"/>
    <s v="Juneyao Airlines"/>
    <s v="www.juneyaoair.com"/>
    <d v="2011-08-15T00:00:00"/>
    <n v="2011"/>
    <x v="1"/>
    <s v="400.00 CNY"/>
    <n v="62.55"/>
    <n v="44.04"/>
    <s v="Stone Capital"/>
    <d v="2015-05-27T00:00:00"/>
    <x v="0"/>
    <s v="760.24 CNY"/>
    <n v="124.08"/>
    <n v="113.67"/>
    <m/>
    <x v="3"/>
    <s v="Transportation"/>
    <s v="Airlines and Air Travel"/>
    <m/>
    <s v="China"/>
    <s v="Greater China"/>
    <s v="Yes"/>
    <m/>
    <m/>
    <m/>
    <m/>
  </r>
  <r>
    <x v="251"/>
    <n v="44866"/>
    <s v="Jushi Group"/>
    <s v="www.jushi.com"/>
    <d v="2007-01-09T00:00:00"/>
    <n v="2013"/>
    <x v="2"/>
    <m/>
    <m/>
    <m/>
    <s v="Hony Capital"/>
    <d v="2010-04-07T00:00:00"/>
    <x v="7"/>
    <s v="400.00 USD"/>
    <n v="400"/>
    <n v="298.39999999999998"/>
    <s v="China Fiberglass Company"/>
    <x v="3"/>
    <s v="Manufacturing"/>
    <s v="Glass &amp; Fibre Optic Manufacturing"/>
    <m/>
    <s v="China"/>
    <s v="Greater China"/>
    <s v="No"/>
    <m/>
    <m/>
    <m/>
    <m/>
  </r>
  <r>
    <x v="252"/>
    <n v="161867"/>
    <s v="Kamtat Lighting"/>
    <s v="www.kamtatlighting.com"/>
    <d v="2013-06-01T00:00:00"/>
    <n v="2013"/>
    <x v="1"/>
    <m/>
    <m/>
    <m/>
    <s v="JD Capital"/>
    <d v="2014-11-12T00:00:00"/>
    <x v="0"/>
    <m/>
    <m/>
    <m/>
    <m/>
    <x v="8"/>
    <s v="Electronics"/>
    <s v="Electronics, Household Appliances"/>
    <m/>
    <s v="China"/>
    <s v="Greater China"/>
    <s v="Yes"/>
    <m/>
    <m/>
    <m/>
    <m/>
  </r>
  <r>
    <x v="253"/>
    <n v="147784"/>
    <s v="Kangda International Environment"/>
    <s v="www.kangdaep.com"/>
    <d v="2012-06-01T00:00:00"/>
    <n v="2012"/>
    <x v="1"/>
    <s v="95.00 USD"/>
    <n v="95"/>
    <n v="75.52"/>
    <s v="Baring Private Equity Asia"/>
    <d v="2014-06-16T00:00:00"/>
    <x v="0"/>
    <s v="1400.00 HKD"/>
    <n v="180.6"/>
    <n v="133.43"/>
    <m/>
    <x v="7"/>
    <s v="Clean Technology"/>
    <s v="Waste Management, Water Purification and Recycling"/>
    <m/>
    <s v="China"/>
    <s v="Greater China"/>
    <s v="Yes"/>
    <m/>
    <m/>
    <m/>
    <m/>
  </r>
  <r>
    <x v="254"/>
    <n v="32940"/>
    <s v="Kbro Co"/>
    <s v="ww.kbro.com.tw"/>
    <d v="2006-07-01T00:00:00"/>
    <n v="2006"/>
    <x v="2"/>
    <s v="1300.00 USD"/>
    <n v="1300"/>
    <n v="1017.29"/>
    <s v="Carlyle Group"/>
    <d v="2010-11-18T00:00:00"/>
    <x v="7"/>
    <s v="1300.00 USD"/>
    <n v="1300"/>
    <n v="946.27"/>
    <m/>
    <x v="1"/>
    <s v="Media"/>
    <s v="Television Broadcasting and Programming"/>
    <m/>
    <s v="Taiwan"/>
    <s v="Greater China"/>
    <s v="No"/>
    <m/>
    <m/>
    <s v="Alex Ying, Gregory Zeluck"/>
    <m/>
  </r>
  <r>
    <x v="255"/>
    <n v="47903"/>
    <s v="Kebao Boloni Group"/>
    <s v="www.boloniglobal.com"/>
    <d v="2005-03-01T00:00:00"/>
    <n v="2005"/>
    <x v="1"/>
    <s v="6.50 USD"/>
    <n v="6.5"/>
    <n v="5.01"/>
    <s v="Hony Capital, Legend Capital"/>
    <d v="2007-12-26T00:00:00"/>
    <x v="7"/>
    <s v="18.00 USD"/>
    <n v="18"/>
    <n v="12.33"/>
    <s v="Morgan Stanley"/>
    <x v="4"/>
    <s v="Consumer Products"/>
    <s v="Household Appliances"/>
    <m/>
    <s v="China"/>
    <s v="Greater China"/>
    <s v="Yes"/>
    <m/>
    <m/>
    <s v="John Zhao, Nengguang Wang"/>
    <m/>
  </r>
  <r>
    <x v="256"/>
    <n v="94780"/>
    <s v="Kelti Daily Product Co. Ltd."/>
    <s v="www.kelti.com.cn"/>
    <d v="2007-09-24T00:00:00"/>
    <n v="2013"/>
    <x v="1"/>
    <s v="20.00 USD"/>
    <n v="20"/>
    <n v="14.07"/>
    <s v="Prax Capital"/>
    <d v="2013-11-27T00:00:00"/>
    <x v="0"/>
    <m/>
    <m/>
    <m/>
    <m/>
    <x v="4"/>
    <s v="Consumer Services"/>
    <s v="Consumer Services"/>
    <m/>
    <s v="China"/>
    <s v="Greater China"/>
    <s v="Yes"/>
    <m/>
    <m/>
    <m/>
    <m/>
  </r>
  <r>
    <x v="256"/>
    <n v="94780"/>
    <s v="Kelti Daily Product Co. Ltd."/>
    <s v="www.kelti.com.cn"/>
    <d v="2007-09-24T00:00:00"/>
    <n v="2013"/>
    <x v="1"/>
    <s v="20.00 USD"/>
    <n v="20"/>
    <n v="14.07"/>
    <s v="Prax Capital"/>
    <d v="2015-10-01T00:00:00"/>
    <x v="2"/>
    <m/>
    <m/>
    <m/>
    <m/>
    <x v="4"/>
    <s v="Consumer Services"/>
    <s v="Consumer Services"/>
    <m/>
    <s v="China"/>
    <s v="Greater China"/>
    <s v="No"/>
    <n v="3"/>
    <m/>
    <m/>
    <m/>
  </r>
  <r>
    <x v="257"/>
    <n v="148644"/>
    <s v="King Koil Shanghai Sleep System Co., Ltd"/>
    <s v="www.kingkoil.com.cn"/>
    <d v="2014-06-01T00:00:00"/>
    <n v="2014"/>
    <x v="2"/>
    <m/>
    <m/>
    <m/>
    <s v="CITIC Capital"/>
    <d v="2016-11-01T00:00:00"/>
    <x v="3"/>
    <m/>
    <m/>
    <m/>
    <s v="Advent International"/>
    <x v="3"/>
    <s v="Manufacturing"/>
    <s v="Consumer Products, Furniture Manufacturing, Home Centres and Hardware Stores"/>
    <m/>
    <s v="China"/>
    <s v="Greater China"/>
    <s v="No"/>
    <m/>
    <m/>
    <s v="Yichen Zhang"/>
    <m/>
  </r>
  <r>
    <x v="258"/>
    <n v="170632"/>
    <s v="Kingston Financial Group"/>
    <s v="www.kfg.kingston.com.hk"/>
    <d v="2012-11-26T00:00:00"/>
    <n v="2012"/>
    <x v="4"/>
    <m/>
    <m/>
    <m/>
    <s v="SBI Ven Capital"/>
    <d v="2013-06-28T00:00:00"/>
    <x v="1"/>
    <m/>
    <m/>
    <m/>
    <m/>
    <x v="5"/>
    <s v="Financial Services"/>
    <s v="Finance and Insurance Sector, Gambling, Hotels, Investment Banking, Securities Brokers"/>
    <m/>
    <s v="Hong Kong"/>
    <s v="Greater China"/>
    <s v="Yes"/>
    <m/>
    <m/>
    <m/>
    <m/>
  </r>
  <r>
    <x v="259"/>
    <n v="155539"/>
    <s v="Kuaijishan Shaoxing Rice Wine Co., Ltd."/>
    <s v="www.kuaijishanwine.com"/>
    <d v="2009-06-24T00:00:00"/>
    <n v="2009"/>
    <x v="1"/>
    <s v="180.00 CNY"/>
    <n v="26.3"/>
    <n v="18.77"/>
    <s v="CITIC Private Equity Funds Management"/>
    <d v="2014-08-25T00:00:00"/>
    <x v="0"/>
    <s v="443.00 CNY"/>
    <n v="71.959999999999994"/>
    <n v="53.73"/>
    <m/>
    <x v="10"/>
    <s v="Beverages"/>
    <s v="Alcohol Distributors, Alcohol Production"/>
    <m/>
    <s v="China"/>
    <s v="Greater China"/>
    <s v="Yes"/>
    <m/>
    <m/>
    <m/>
    <m/>
  </r>
  <r>
    <x v="260"/>
    <n v="117255"/>
    <s v="Kungfu Catering Management Co., Ltd"/>
    <s v="www.zkungfu.com"/>
    <d v="2007-10-27T00:00:00"/>
    <n v="2013"/>
    <x v="1"/>
    <s v="40.05 USD"/>
    <n v="40.049999999999997"/>
    <n v="28.17"/>
    <s v="Capital Today"/>
    <d v="2012-06-01T00:00:00"/>
    <x v="1"/>
    <s v="16.05 USD"/>
    <n v="16.05"/>
    <n v="12.76"/>
    <m/>
    <x v="4"/>
    <s v="Restaurants"/>
    <s v="Restaurants"/>
    <m/>
    <s v="China"/>
    <s v="Greater China"/>
    <s v="No"/>
    <n v="1.67"/>
    <m/>
    <m/>
    <m/>
  </r>
  <r>
    <x v="261"/>
    <n v="155097"/>
    <s v="Lancy Co., Ltd"/>
    <s v="www.lancygroup.com"/>
    <d v="2010-07-23T00:00:00"/>
    <n v="2010"/>
    <x v="1"/>
    <s v="140.00 CNY"/>
    <n v="20.64"/>
    <n v="16.41"/>
    <s v="JD Capital"/>
    <d v="2011-08-30T00:00:00"/>
    <x v="0"/>
    <s v="1750.00 CNY"/>
    <n v="272.39"/>
    <n v="199.72"/>
    <m/>
    <x v="4"/>
    <s v="Retail"/>
    <s v="Clothes Manufacturing, Clothing Stores"/>
    <m/>
    <s v="China"/>
    <s v="Greater China"/>
    <s v="Yes"/>
    <m/>
    <m/>
    <m/>
    <m/>
  </r>
  <r>
    <x v="262"/>
    <n v="31297"/>
    <s v="Landwind"/>
    <s v="www.landwindmedical.com"/>
    <d v="2007-06-01T00:00:00"/>
    <n v="2013"/>
    <x v="2"/>
    <s v="127.00 SGD"/>
    <n v="83.01"/>
    <n v="61.4"/>
    <s v="Citi Venture Capital International"/>
    <d v="2009-10-21T00:00:00"/>
    <x v="7"/>
    <s v="100.00 USD"/>
    <n v="100"/>
    <n v="67.180000000000007"/>
    <s v="Avenue Capital Group"/>
    <x v="0"/>
    <s v="Medical Instruments"/>
    <s v="Medical Devices, Medical Equipment Distributors"/>
    <m/>
    <s v="China"/>
    <s v="Greater China"/>
    <s v="No"/>
    <m/>
    <m/>
    <m/>
    <m/>
  </r>
  <r>
    <x v="263"/>
    <n v="156181"/>
    <s v="Lanzhou LS Heavy Equipment Co., Ltd."/>
    <s v="www.lshec.com"/>
    <d v="2009-11-20T00:00:00"/>
    <n v="2009"/>
    <x v="1"/>
    <s v="105.51 CNY"/>
    <n v="15.45"/>
    <n v="10.31"/>
    <s v="Goldstone Investment"/>
    <d v="2014-10-09T00:00:00"/>
    <x v="0"/>
    <s v="168.00 CNY"/>
    <n v="27.38"/>
    <n v="21.68"/>
    <m/>
    <x v="3"/>
    <s v="Manufacturing"/>
    <s v="Industrial Machinery Manufacturing, Machine Tool Manufacture, Steel &amp; Metal Manufacturing"/>
    <m/>
    <s v="China"/>
    <s v="Greater China"/>
    <s v="Yes"/>
    <m/>
    <m/>
    <m/>
    <m/>
  </r>
  <r>
    <x v="264"/>
    <n v="35357"/>
    <s v="LaoBaiXing"/>
    <s v="www.lbxdrugs.com"/>
    <d v="2008-09-30T00:00:00"/>
    <n v="2008"/>
    <x v="2"/>
    <s v="80.00 USD"/>
    <n v="80"/>
    <n v="56.81"/>
    <s v="EQT"/>
    <d v="2015-04-23T00:00:00"/>
    <x v="0"/>
    <s v="1010.00 CNY"/>
    <n v="164.98"/>
    <n v="153.51"/>
    <m/>
    <x v="0"/>
    <s v="Pharmaceuticals"/>
    <s v="Pharmaceuticals"/>
    <m/>
    <s v="China"/>
    <s v="Greater China"/>
    <s v="Yes"/>
    <m/>
    <m/>
    <s v="Winnie Fok"/>
    <m/>
  </r>
  <r>
    <x v="265"/>
    <n v="32948"/>
    <s v="Lenovo Group"/>
    <s v="www.lenovo.com"/>
    <d v="2005-05-17T00:00:00"/>
    <n v="2005"/>
    <x v="4"/>
    <s v="350.00 USD"/>
    <n v="350"/>
    <n v="289.3"/>
    <s v="General Atlantic, TPG"/>
    <d v="2007-11-12T00:00:00"/>
    <x v="2"/>
    <s v="372.00 USD"/>
    <n v="372"/>
    <n v="261.62"/>
    <m/>
    <x v="8"/>
    <s v="IT"/>
    <s v="Distribution, IT, Manufacturing"/>
    <m/>
    <s v="Hong Kong"/>
    <s v="Greater China"/>
    <s v="Yes"/>
    <m/>
    <m/>
    <s v="James Coulter, Weijian Shan, William Grabe"/>
    <s v="James Coulter, Weijian Shan, William Grabe"/>
  </r>
  <r>
    <x v="265"/>
    <n v="32948"/>
    <s v="Lenovo Group"/>
    <s v="www.lenovo.com"/>
    <d v="2005-05-17T00:00:00"/>
    <n v="2005"/>
    <x v="4"/>
    <s v="350.00 USD"/>
    <n v="350"/>
    <n v="289.3"/>
    <s v="General Atlantic, TPG"/>
    <d v="2009-09-05T00:00:00"/>
    <x v="2"/>
    <s v="133.00 USD"/>
    <n v="133"/>
    <n v="91.26"/>
    <m/>
    <x v="8"/>
    <s v="IT"/>
    <s v="Distribution, IT, Manufacturing"/>
    <m/>
    <s v="Hong Kong"/>
    <s v="Greater China"/>
    <s v="Yes"/>
    <m/>
    <m/>
    <s v="James Coulter, Weijian Shan, William Grabe"/>
    <s v="James Coulter, Weijian Shan, William Grabe"/>
  </r>
  <r>
    <x v="265"/>
    <n v="32948"/>
    <s v="Lenovo Group"/>
    <s v="www.lenovo.com"/>
    <d v="2005-05-17T00:00:00"/>
    <n v="2005"/>
    <x v="4"/>
    <s v="350.00 USD"/>
    <n v="350"/>
    <n v="289.3"/>
    <s v="General Atlantic, TPG"/>
    <d v="2010-11-16T00:00:00"/>
    <x v="2"/>
    <s v="1538.80 HKD"/>
    <n v="198.52"/>
    <n v="144.5"/>
    <m/>
    <x v="8"/>
    <s v="IT"/>
    <s v="Distribution, IT, Manufacturing"/>
    <m/>
    <s v="Hong Kong"/>
    <s v="Greater China"/>
    <s v="No"/>
    <m/>
    <m/>
    <s v="James Coulter, Weijian Shan, William Grabe"/>
    <s v="James Coulter, Weijian Shan, William Grabe"/>
  </r>
  <r>
    <x v="266"/>
    <n v="32798"/>
    <s v="Lenovo Mobile"/>
    <s v="www.lenovomobile.com"/>
    <d v="2008-06-01T00:00:00"/>
    <n v="2008"/>
    <x v="2"/>
    <s v="45.00 USD"/>
    <n v="45"/>
    <n v="28.58"/>
    <s v="Hony Capital"/>
    <d v="2009-12-02T00:00:00"/>
    <x v="7"/>
    <s v="200.00 USD"/>
    <n v="200"/>
    <n v="133.46"/>
    <m/>
    <x v="8"/>
    <s v="Technology"/>
    <s v="Technology"/>
    <m/>
    <s v="China"/>
    <s v="Greater China"/>
    <s v="No"/>
    <m/>
    <m/>
    <m/>
    <m/>
  </r>
  <r>
    <x v="267"/>
    <n v="38452"/>
    <s v="Lepu"/>
    <s v="www.lepumedical.com"/>
    <d v="2006-11-01T00:00:00"/>
    <n v="2006"/>
    <x v="1"/>
    <s v="86.90 CNY"/>
    <n v="10.99"/>
    <n v="8.67"/>
    <s v="Warburg Pincus"/>
    <d v="2009-10-30T00:00:00"/>
    <x v="0"/>
    <s v="1189.00 CNY"/>
    <n v="173.96"/>
    <n v="116.86"/>
    <m/>
    <x v="0"/>
    <s v="Healthcare"/>
    <s v="Medical Equipment Distributors"/>
    <m/>
    <s v="China"/>
    <s v="Greater China"/>
    <s v="Yes"/>
    <m/>
    <m/>
    <m/>
    <m/>
  </r>
  <r>
    <x v="268"/>
    <n v="99248"/>
    <s v="Leshi Internet Information and Technology Corp., Beijing"/>
    <s v="www.letv.com"/>
    <d v="2015-10-30T00:00:00"/>
    <n v="2015"/>
    <x v="4"/>
    <s v="3200.00 CNY"/>
    <n v="502.59"/>
    <n v="459.22"/>
    <s v="China Bridge Capital"/>
    <d v="2017-03-09T00:00:00"/>
    <x v="2"/>
    <s v="639.00 CNY"/>
    <n v="92.47"/>
    <n v="86.67"/>
    <m/>
    <x v="8"/>
    <s v="Internet"/>
    <s v="Automobile and Parts Manufacturing, Entertainment, Household Appliance Manufacture, Internet, Television Broadcasting and Programming"/>
    <m/>
    <s v="China"/>
    <s v="Greater China"/>
    <s v="Yes"/>
    <m/>
    <m/>
    <m/>
    <m/>
  </r>
  <r>
    <x v="269"/>
    <n v="157713"/>
    <s v="Liaoning Oxiranchem Inc."/>
    <s v="www.oxiranchem.com"/>
    <d v="2009-06-01T00:00:00"/>
    <n v="2009"/>
    <x v="1"/>
    <s v="55.52 CNY"/>
    <n v="8.11"/>
    <n v="5.79"/>
    <s v="Cowin Capital"/>
    <d v="2010-05-20T00:00:00"/>
    <x v="0"/>
    <s v="2295.00 CNY"/>
    <n v="336.05"/>
    <n v="270.58999999999997"/>
    <m/>
    <x v="6"/>
    <s v="Chemicals"/>
    <s v="Chemicals"/>
    <m/>
    <s v="China"/>
    <s v="Greater China"/>
    <s v="Yes"/>
    <m/>
    <m/>
    <m/>
    <m/>
  </r>
  <r>
    <x v="270"/>
    <n v="30302"/>
    <s v="Little Sheep Group"/>
    <s v="www.littlesheep.com"/>
    <d v="2006-06-01T00:00:00"/>
    <n v="2006"/>
    <x v="1"/>
    <m/>
    <m/>
    <m/>
    <s v="3i, Prax Capital"/>
    <d v="2008-06-12T00:00:00"/>
    <x v="0"/>
    <s v="779.70 HKD"/>
    <n v="100"/>
    <n v="63.5"/>
    <m/>
    <x v="4"/>
    <s v="Restaurants"/>
    <s v="Restaurants"/>
    <m/>
    <s v="China"/>
    <s v="Greater China"/>
    <s v="Yes"/>
    <m/>
    <m/>
    <s v="Justin Maltz"/>
    <m/>
  </r>
  <r>
    <x v="270"/>
    <n v="30302"/>
    <s v="Little Sheep Group"/>
    <s v="www.littlesheep.com"/>
    <d v="2006-06-01T00:00:00"/>
    <n v="2006"/>
    <x v="1"/>
    <m/>
    <m/>
    <m/>
    <s v="3i, Prax Capital"/>
    <d v="2009-03-25T00:00:00"/>
    <x v="7"/>
    <s v="63.00 USD"/>
    <n v="63"/>
    <n v="48.74"/>
    <s v="Yum! Brands, Inc."/>
    <x v="4"/>
    <s v="Restaurants"/>
    <s v="Restaurants"/>
    <m/>
    <s v="China"/>
    <s v="Greater China"/>
    <s v="No"/>
    <m/>
    <m/>
    <s v="Justin Maltz"/>
    <m/>
  </r>
  <r>
    <x v="271"/>
    <n v="39773"/>
    <s v="Luye Pharma Group"/>
    <s v="www.luye.cn"/>
    <d v="2008-04-01T00:00:00"/>
    <n v="2008"/>
    <x v="2"/>
    <m/>
    <m/>
    <m/>
    <s v="MBK Partners"/>
    <d v="2012-02-28T00:00:00"/>
    <x v="3"/>
    <s v="140.00 USD"/>
    <n v="140"/>
    <n v="106.72"/>
    <s v="CDH Investments, CITIC Private Equity Funds Management, New Horizon Capital"/>
    <x v="0"/>
    <s v="Pharmaceuticals"/>
    <s v="Medical Research, Pharmaceutical Development, Pharmaceutical Manufacturing"/>
    <m/>
    <s v="China"/>
    <s v="Greater China"/>
    <s v="No"/>
    <m/>
    <m/>
    <s v="Kuo-Chuan Kung"/>
    <s v="Kuo-Chuan Kung"/>
  </r>
  <r>
    <x v="272"/>
    <n v="39773"/>
    <s v="Luye Pharma Group"/>
    <s v="www.luye.cn"/>
    <d v="2012-01-28T00:00:00"/>
    <n v="2012"/>
    <x v="0"/>
    <s v="328.70 USD"/>
    <n v="328.7"/>
    <n v="258.16000000000003"/>
    <s v="Ardian, CDH Investments, CITIC Private Equity Funds Management, New Horizon Capital"/>
    <d v="2014-07-03T00:00:00"/>
    <x v="0"/>
    <s v="5921.67 HKD"/>
    <n v="764.07"/>
    <n v="561.66999999999996"/>
    <m/>
    <x v="0"/>
    <s v="Pharmaceuticals"/>
    <s v="Medical Research, Pharmaceutical Development, Pharmaceutical Manufacturing"/>
    <m/>
    <s v="China"/>
    <s v="Greater China"/>
    <s v="Yes"/>
    <m/>
    <m/>
    <m/>
    <m/>
  </r>
  <r>
    <x v="272"/>
    <n v="39773"/>
    <s v="Luye Pharma Group"/>
    <s v="www.luye.cn"/>
    <d v="2012-01-28T00:00:00"/>
    <n v="2012"/>
    <x v="0"/>
    <s v="328.70 USD"/>
    <n v="328.7"/>
    <n v="258.16000000000003"/>
    <s v="Ardian, CDH Investments, CITIC Private Equity Funds Management, New Horizon Capital"/>
    <d v="2015-01-15T00:00:00"/>
    <x v="2"/>
    <s v="775.80 HKD"/>
    <n v="100.05"/>
    <n v="84.93"/>
    <m/>
    <x v="0"/>
    <s v="Pharmaceuticals"/>
    <s v="Medical Research, Pharmaceutical Development, Pharmaceutical Manufacturing"/>
    <m/>
    <s v="China"/>
    <s v="Greater China"/>
    <s v="Yes"/>
    <m/>
    <m/>
    <m/>
    <m/>
  </r>
  <r>
    <x v="272"/>
    <n v="39773"/>
    <s v="Luye Pharma Group"/>
    <s v="www.luye.cn"/>
    <d v="2012-01-28T00:00:00"/>
    <n v="2012"/>
    <x v="0"/>
    <s v="328.70 USD"/>
    <n v="328.7"/>
    <n v="258.16000000000003"/>
    <s v="Ardian, CDH Investments, CITIC Private Equity Funds Management, New Horizon Capital"/>
    <d v="2016-05-13T00:00:00"/>
    <x v="2"/>
    <s v="709.00 HKD"/>
    <n v="91.37"/>
    <n v="80.11"/>
    <m/>
    <x v="0"/>
    <s v="Pharmaceuticals"/>
    <s v="Medical Research, Pharmaceutical Development, Pharmaceutical Manufacturing"/>
    <m/>
    <s v="China"/>
    <s v="Greater China"/>
    <s v="Yes"/>
    <m/>
    <m/>
    <m/>
    <m/>
  </r>
  <r>
    <x v="273"/>
    <n v="28576"/>
    <s v="Ma Anshan Modern Farming"/>
    <s v="www.xiandaimuye.com"/>
    <d v="2008-12-01T00:00:00"/>
    <n v="2008"/>
    <x v="1"/>
    <s v="150.00 USD"/>
    <n v="150"/>
    <n v="112.1"/>
    <s v="KKR"/>
    <d v="2010-11-22T00:00:00"/>
    <x v="0"/>
    <s v="3500.00 HKD"/>
    <n v="451.53"/>
    <n v="328.67"/>
    <m/>
    <x v="10"/>
    <s v="Agriculture"/>
    <s v="Agriculture Livestock Production"/>
    <m/>
    <s v="China"/>
    <s v="Greater China"/>
    <s v="Yes"/>
    <m/>
    <m/>
    <s v="David Liu"/>
    <m/>
  </r>
  <r>
    <x v="273"/>
    <n v="28576"/>
    <s v="Ma Anshan Modern Farming"/>
    <s v="www.xiandaimuye.com"/>
    <d v="2008-12-01T00:00:00"/>
    <n v="2008"/>
    <x v="1"/>
    <s v="150.00 USD"/>
    <n v="150"/>
    <n v="112.1"/>
    <s v="KKR"/>
    <d v="2013-05-08T00:00:00"/>
    <x v="7"/>
    <s v="409.00 USD"/>
    <n v="409"/>
    <n v="314.97000000000003"/>
    <s v="China Mengniu Dairy Company Limited"/>
    <x v="10"/>
    <s v="Agriculture"/>
    <s v="Agriculture Livestock Production"/>
    <m/>
    <s v="China"/>
    <s v="Greater China"/>
    <s v="No"/>
    <m/>
    <m/>
    <s v="David Liu"/>
    <m/>
  </r>
  <r>
    <x v="274"/>
    <n v="81266"/>
    <s v="Magic Holdings International Limited"/>
    <s v="www.magicholdings.co"/>
    <d v="2012-01-20T00:00:00"/>
    <n v="2012"/>
    <x v="4"/>
    <s v="451.00 HKD"/>
    <n v="58.06"/>
    <n v="45.6"/>
    <s v="Baring Private Equity Asia"/>
    <d v="2013-08-16T00:00:00"/>
    <x v="7"/>
    <s v="1307.74 HKD"/>
    <n v="168.61"/>
    <n v="126.42"/>
    <s v="L'Oreal"/>
    <x v="4"/>
    <s v="Consumer Products"/>
    <s v="Perfumes, Cosmetics &amp; Toiletries, Personal Care Products Manufacturing"/>
    <m/>
    <s v="China"/>
    <s v="Greater China"/>
    <s v="No"/>
    <m/>
    <m/>
    <m/>
    <m/>
  </r>
  <r>
    <x v="275"/>
    <n v="149285"/>
    <s v="Maiquer Group Co., Ltd"/>
    <s v="www.maiquer.com"/>
    <d v="2011-06-30T00:00:00"/>
    <n v="2011"/>
    <x v="1"/>
    <s v="41.23 CNY"/>
    <n v="6.37"/>
    <n v="4.51"/>
    <s v="Huarong Yufu Capital"/>
    <d v="2014-01-28T00:00:00"/>
    <x v="0"/>
    <s v="581.20 CNY"/>
    <n v="95.34"/>
    <n v="69.75"/>
    <m/>
    <x v="10"/>
    <s v="Food"/>
    <s v="Bakery Products, Dairy Products"/>
    <m/>
    <s v="China"/>
    <s v="Greater China"/>
    <s v="Yes"/>
    <m/>
    <m/>
    <m/>
    <m/>
  </r>
  <r>
    <x v="276"/>
    <n v="92761"/>
    <s v="Mandarin Hotel Holdings"/>
    <m/>
    <d v="2012-07-05T00:00:00"/>
    <n v="2012"/>
    <x v="2"/>
    <m/>
    <m/>
    <m/>
    <s v="Carlyle Group"/>
    <d v="2017-02-28T00:00:00"/>
    <x v="7"/>
    <s v="531.00 USD"/>
    <n v="531"/>
    <n v="502.94"/>
    <s v="Hanting Hotels"/>
    <x v="4"/>
    <s v="Leisure"/>
    <s v="Hotels"/>
    <m/>
    <s v="China"/>
    <s v="Greater China"/>
    <s v="No"/>
    <m/>
    <m/>
    <s v="Eric Zhang"/>
    <m/>
  </r>
  <r>
    <x v="277"/>
    <n v="37617"/>
    <s v="Mecox Lane International Mail Order"/>
    <s v="www.m18.com"/>
    <d v="2008-03-03T00:00:00"/>
    <n v="2008"/>
    <x v="2"/>
    <s v="80.00 USD"/>
    <n v="80"/>
    <n v="50.62"/>
    <s v="Sequoia Capital"/>
    <d v="2010-10-26T00:00:00"/>
    <x v="0"/>
    <s v="129.00 USD"/>
    <n v="129"/>
    <n v="92.65"/>
    <m/>
    <x v="8"/>
    <s v="Internet"/>
    <s v="Clothing Stores, e-Commerce, Toy &amp; Hobby Stores"/>
    <m/>
    <s v="China"/>
    <s v="Greater China"/>
    <s v="Yes"/>
    <m/>
    <m/>
    <s v="Neil Shen"/>
    <s v="Neil Shen"/>
  </r>
  <r>
    <x v="277"/>
    <n v="37617"/>
    <s v="Mecox Lane International Mail Order"/>
    <s v="www.m18.com"/>
    <d v="2008-03-03T00:00:00"/>
    <n v="2008"/>
    <x v="2"/>
    <s v="80.00 USD"/>
    <n v="80"/>
    <n v="50.62"/>
    <s v="Sequoia Capital"/>
    <d v="2011-03-09T00:00:00"/>
    <x v="2"/>
    <m/>
    <m/>
    <m/>
    <s v="China Dongxiang, SINA Corporation"/>
    <x v="8"/>
    <s v="Internet"/>
    <s v="Clothing Stores, e-Commerce, Toy &amp; Hobby Stores"/>
    <m/>
    <s v="China"/>
    <s v="Greater China"/>
    <s v="No"/>
    <m/>
    <m/>
    <s v="Neil Shen"/>
    <s v="Neil Shen"/>
  </r>
  <r>
    <x v="278"/>
    <n v="37626"/>
    <s v="Meihua Monosodium Glutamate Group"/>
    <s v="www.meihuagrp.com"/>
    <d v="2008-03-18T00:00:00"/>
    <n v="2008"/>
    <x v="1"/>
    <s v="195.00 USD"/>
    <n v="195"/>
    <n v="123.38"/>
    <s v="CDH Investments, New Horizon Capital"/>
    <d v="2010-12-24T00:00:00"/>
    <x v="7"/>
    <m/>
    <m/>
    <m/>
    <s v="Wuzhou Minovo"/>
    <x v="10"/>
    <s v="Agriculture"/>
    <s v="Agriculture Crop Production, Food"/>
    <m/>
    <s v="China"/>
    <s v="Greater China"/>
    <s v="No"/>
    <m/>
    <m/>
    <m/>
    <m/>
  </r>
  <r>
    <x v="279"/>
    <n v="95884"/>
    <s v="Meinian Onehealth"/>
    <m/>
    <d v="2012-08-15T00:00:00"/>
    <n v="2012"/>
    <x v="2"/>
    <s v="230.00 CNY"/>
    <n v="36.299999999999997"/>
    <n v="29.54"/>
    <s v="Carlyle Group"/>
    <d v="2015-03-30T00:00:00"/>
    <x v="6"/>
    <m/>
    <m/>
    <m/>
    <s v="Jiangsu Sanyou Group Co., Ltd."/>
    <x v="0"/>
    <s v="Healthcare"/>
    <s v="Disease Diagnosis, Health &amp; Wellbeing Centres, Hospitals"/>
    <m/>
    <s v="China"/>
    <s v="Greater China"/>
    <s v="Yes"/>
    <m/>
    <m/>
    <s v="Janine Feng"/>
    <m/>
  </r>
  <r>
    <x v="280"/>
    <n v="164836"/>
    <s v="MI Energy"/>
    <s v="www.mienergy.com.cn"/>
    <d v="2009-07-09T00:00:00"/>
    <n v="2009"/>
    <x v="1"/>
    <s v="50.00 USD"/>
    <n v="50"/>
    <n v="35.78"/>
    <s v="TPG"/>
    <d v="2010-12-07T00:00:00"/>
    <x v="0"/>
    <s v="1300.00 HKD"/>
    <n v="167.15"/>
    <n v="126.05"/>
    <m/>
    <x v="2"/>
    <s v="Oil &amp; Gas"/>
    <s v="Oil and Gas Exploration and Production"/>
    <m/>
    <s v="China"/>
    <s v="Greater China"/>
    <s v="Yes"/>
    <m/>
    <m/>
    <m/>
    <m/>
  </r>
  <r>
    <x v="281"/>
    <n v="105093"/>
    <s v="Micro-tech (Nanjing) Co., Ltd"/>
    <s v="www.micro-tech.cn"/>
    <d v="2012-09-01T00:00:00"/>
    <n v="2012"/>
    <x v="1"/>
    <s v="17.00 USD"/>
    <n v="17"/>
    <n v="13.28"/>
    <s v="Actis"/>
    <d v="2016-12-07T00:00:00"/>
    <x v="3"/>
    <m/>
    <m/>
    <m/>
    <m/>
    <x v="0"/>
    <s v="Healthcare"/>
    <s v="Healthcare, Medical Devices, Medical Equipment Distributors, Medical Technologies"/>
    <m/>
    <s v="China"/>
    <s v="Greater China"/>
    <s v="No"/>
    <m/>
    <m/>
    <s v="Meng Ann Lim"/>
    <m/>
  </r>
  <r>
    <x v="282"/>
    <n v="129952"/>
    <s v="Microport Scientific Corporation"/>
    <s v="www.microport.com.cn"/>
    <d v="2007-06-01T00:00:00"/>
    <n v="2013"/>
    <x v="2"/>
    <m/>
    <m/>
    <m/>
    <s v="Essex Woodlands"/>
    <d v="2010-09-24T00:00:00"/>
    <x v="0"/>
    <m/>
    <m/>
    <m/>
    <m/>
    <x v="0"/>
    <s v="Medical Devices"/>
    <s v="Medical Devices, Medical Equipment Distributors"/>
    <m/>
    <s v="China"/>
    <s v="Greater China"/>
    <s v="No"/>
    <m/>
    <m/>
    <m/>
    <m/>
  </r>
  <r>
    <x v="283"/>
    <n v="161948"/>
    <s v="MLS Co., Ltd"/>
    <s v="www.zsmls.com"/>
    <d v="2010-09-26T00:00:00"/>
    <n v="2010"/>
    <x v="1"/>
    <s v="101.00 CNY"/>
    <n v="14.92"/>
    <n v="11.62"/>
    <s v="Ping An Caizhi Investment Management"/>
    <d v="2015-02-17T00:00:00"/>
    <x v="0"/>
    <s v="956.75 CNY"/>
    <n v="155.63999999999999"/>
    <n v="136.71"/>
    <m/>
    <x v="8"/>
    <s v="Electronics"/>
    <s v="Electronic Components"/>
    <m/>
    <s v="China"/>
    <s v="Greater China"/>
    <s v="Yes"/>
    <m/>
    <m/>
    <m/>
    <m/>
  </r>
  <r>
    <x v="284"/>
    <n v="54306"/>
    <s v="Modern Metal &amp; Precision Holdings"/>
    <m/>
    <d v="2010-12-06T00:00:00"/>
    <n v="2010"/>
    <x v="1"/>
    <m/>
    <m/>
    <m/>
    <s v="EQT"/>
    <d v="2016-06-06T00:00:00"/>
    <x v="3"/>
    <m/>
    <m/>
    <m/>
    <s v="JD Capital"/>
    <x v="3"/>
    <s v="Manufacturing"/>
    <s v="Industrial, Steel &amp; Metal Manufacturing"/>
    <m/>
    <s v="China"/>
    <s v="Greater China"/>
    <s v="No"/>
    <m/>
    <m/>
    <s v="Martin Mok"/>
    <m/>
  </r>
  <r>
    <x v="285"/>
    <n v="149289"/>
    <s v="Muyuan Foodstuff Co., Ltd"/>
    <s v="www.muyuanfoods.com"/>
    <d v="2010-08-12T00:00:00"/>
    <n v="2010"/>
    <x v="1"/>
    <s v="65.04 CNY"/>
    <n v="9.59"/>
    <n v="7.39"/>
    <s v="IFC Asset Management Company"/>
    <d v="2014-01-28T00:00:00"/>
    <x v="0"/>
    <s v="1456.00 CNY"/>
    <n v="238.84"/>
    <n v="174.73"/>
    <m/>
    <x v="10"/>
    <s v="Agriculture"/>
    <s v="Agriculture Livestock Production"/>
    <m/>
    <s v="China"/>
    <s v="Greater China"/>
    <s v="Yes"/>
    <m/>
    <m/>
    <m/>
    <m/>
  </r>
  <r>
    <x v="286"/>
    <n v="147536"/>
    <s v="Mysteel.com"/>
    <s v="www.mysteel.cn"/>
    <d v="2007-06-01T00:00:00"/>
    <n v="2013"/>
    <x v="2"/>
    <s v="36.90 CNY"/>
    <n v="4.8499999999999996"/>
    <n v="3.59"/>
    <s v="Principle Capital"/>
    <d v="2011-06-08T00:00:00"/>
    <x v="0"/>
    <s v="230.00 CNY"/>
    <n v="35.450000000000003"/>
    <n v="24.55"/>
    <m/>
    <x v="8"/>
    <s v="Internet"/>
    <s v="Information Services, Internet, Software, Steel &amp; Metals"/>
    <m/>
    <s v="China"/>
    <s v="Greater China"/>
    <s v="Yes"/>
    <m/>
    <m/>
    <m/>
    <m/>
  </r>
  <r>
    <x v="287"/>
    <n v="112387"/>
    <s v="Nanjing Aotecar"/>
    <s v="www.aotecar.com"/>
    <d v="2007-12-01T00:00:00"/>
    <n v="2013"/>
    <x v="2"/>
    <s v="68.00 USD"/>
    <n v="68"/>
    <n v="46.57"/>
    <s v="CDH Investments, CITIC Capital"/>
    <d v="2013-04-26T00:00:00"/>
    <x v="7"/>
    <m/>
    <m/>
    <m/>
    <m/>
    <x v="3"/>
    <s v="Transportation"/>
    <s v="Automobile and Parts Manufacturing"/>
    <m/>
    <s v="China"/>
    <s v="Greater China"/>
    <s v="No"/>
    <n v="4"/>
    <m/>
    <m/>
    <m/>
  </r>
  <r>
    <x v="288"/>
    <n v="156285"/>
    <s v="Nanjing Sinolife United Company Limited"/>
    <s v="www.zs-united.com"/>
    <d v="2013-03-31T00:00:00"/>
    <n v="2013"/>
    <x v="1"/>
    <s v="50.00 CNY"/>
    <n v="8"/>
    <n v="6.11"/>
    <s v="Fosun Capital"/>
    <d v="2014-01-08T00:00:00"/>
    <x v="0"/>
    <s v="380.50 HKD"/>
    <n v="49.07"/>
    <n v="35.9"/>
    <m/>
    <x v="10"/>
    <s v="Food"/>
    <s v="Manufacturing, Nutritional Supplements"/>
    <m/>
    <s v="China"/>
    <s v="Greater China"/>
    <s v="Yes"/>
    <m/>
    <m/>
    <s v="Chuntao Xu"/>
    <s v="Chuntao Xu"/>
  </r>
  <r>
    <x v="289"/>
    <n v="186667"/>
    <s v="Nano Resources"/>
    <m/>
    <d v="2012-06-01T00:00:00"/>
    <n v="2012"/>
    <x v="2"/>
    <s v="31.80 USD"/>
    <n v="31.8"/>
    <n v="25.28"/>
    <s v="Ascendent Capital Partners"/>
    <d v="2015-06-01T00:00:00"/>
    <x v="7"/>
    <s v="3300.00 CNY"/>
    <n v="538.62"/>
    <n v="493.43"/>
    <s v="Guangdong Kaiping Chunhui"/>
    <x v="3"/>
    <s v="Manufacturing"/>
    <s v="Machine Tool Manufacture, Railroads"/>
    <m/>
    <s v="China"/>
    <s v="Greater China"/>
    <s v="No"/>
    <n v="5"/>
    <m/>
    <m/>
    <m/>
  </r>
  <r>
    <x v="290"/>
    <n v="33129"/>
    <s v="Nantong Rainbow Heavy Industries Co., Ltd."/>
    <s v="www.nantongrhm.com"/>
    <d v="2009-09-01T00:00:00"/>
    <n v="2009"/>
    <x v="1"/>
    <m/>
    <m/>
    <m/>
    <s v="Carlyle Group"/>
    <d v="2011-07-28T00:00:00"/>
    <x v="7"/>
    <s v="30.00 EUR"/>
    <n v="42.61"/>
    <n v="30"/>
    <s v="Cargotec"/>
    <x v="3"/>
    <s v="Industrial"/>
    <s v="Distribution, Industrial Machinery Manufacturing, Manufacturing"/>
    <m/>
    <s v="China"/>
    <s v="Greater China"/>
    <s v="Yes"/>
    <m/>
    <m/>
    <s v="Wayne Tsou"/>
    <m/>
  </r>
  <r>
    <x v="290"/>
    <n v="33129"/>
    <s v="Nantong Rainbow Heavy Industries Co., Ltd."/>
    <s v="www.nantongrhm.com"/>
    <d v="2009-09-01T00:00:00"/>
    <n v="2009"/>
    <x v="1"/>
    <m/>
    <m/>
    <m/>
    <s v="Carlyle Group"/>
    <d v="2015-03-31T00:00:00"/>
    <x v="7"/>
    <m/>
    <m/>
    <m/>
    <s v="Cargotec"/>
    <x v="3"/>
    <s v="Industrial"/>
    <s v="Distribution, Industrial Machinery Manufacturing, Manufacturing"/>
    <m/>
    <s v="China"/>
    <s v="Greater China"/>
    <s v="No"/>
    <m/>
    <m/>
    <s v="Wayne Tsou"/>
    <m/>
  </r>
  <r>
    <x v="291"/>
    <n v="156798"/>
    <s v="Natural Beauty Bio-Technology Limited"/>
    <s v="www.nblife.com"/>
    <d v="2009-10-19T00:00:00"/>
    <n v="2009"/>
    <x v="4"/>
    <s v="820.00 HKD"/>
    <n v="105.8"/>
    <n v="71.08"/>
    <s v="Carlyle Group"/>
    <d v="2015-10-23T00:00:00"/>
    <x v="8"/>
    <s v="565.60 HKD"/>
    <n v="72.98"/>
    <n v="64.78"/>
    <m/>
    <x v="4"/>
    <s v="Consumer Services"/>
    <s v="Consumer Products, Consumer Services"/>
    <m/>
    <s v="China"/>
    <s v="Greater China"/>
    <s v="No"/>
    <m/>
    <m/>
    <m/>
    <m/>
  </r>
  <r>
    <x v="292"/>
    <n v="68520"/>
    <s v="New China Life Insurance Co., Ltd"/>
    <s v="www.newchinalife.com"/>
    <d v="2010-11-30T00:00:00"/>
    <n v="2010"/>
    <x v="1"/>
    <m/>
    <m/>
    <m/>
    <s v="Hony Capital, Standard Chartered Private Equity, Temasek Holdings"/>
    <d v="2011-12-07T00:00:00"/>
    <x v="0"/>
    <s v="1890.00 USD"/>
    <n v="1890"/>
    <n v="1412.59"/>
    <m/>
    <x v="5"/>
    <s v="Insurance"/>
    <s v="Finance and Insurance Sector, Insurance Agencies, Insurance Carriers"/>
    <m/>
    <s v="China"/>
    <s v="Greater China"/>
    <s v="Yes"/>
    <m/>
    <m/>
    <s v="John Zhao"/>
    <s v="John Zhao"/>
  </r>
  <r>
    <x v="293"/>
    <n v="68520"/>
    <s v="New China Life Insurance Co., Ltd"/>
    <s v="www.newchinalife.com"/>
    <d v="2011-11-28T00:00:00"/>
    <n v="2011"/>
    <x v="1"/>
    <s v="100.00 USD"/>
    <n v="100"/>
    <n v="72.72"/>
    <s v="MBK Partners"/>
    <d v="2011-12-07T00:00:00"/>
    <x v="7"/>
    <s v="1890.00 USD"/>
    <n v="1890"/>
    <n v="1412.59"/>
    <m/>
    <x v="5"/>
    <s v="Insurance"/>
    <s v="Finance and Insurance Sector, Insurance Agencies, Insurance Carriers"/>
    <m/>
    <s v="China"/>
    <s v="Greater China"/>
    <s v="Yes"/>
    <m/>
    <m/>
    <m/>
    <m/>
  </r>
  <r>
    <x v="294"/>
    <n v="68520"/>
    <s v="New China Life Insurance Co., Ltd"/>
    <s v="www.newchinalife.com"/>
    <d v="2006-06-01T00:00:00"/>
    <n v="2006"/>
    <x v="1"/>
    <s v="78.00 USD"/>
    <n v="78"/>
    <n v="61.04"/>
    <s v="Primus Financial Holdings"/>
    <d v="2011-06-01T00:00:00"/>
    <x v="1"/>
    <s v="640.00 USD"/>
    <n v="640"/>
    <n v="443.2"/>
    <m/>
    <x v="5"/>
    <s v="Insurance"/>
    <s v="Finance and Insurance Sector, Insurance Agencies, Insurance Carriers"/>
    <m/>
    <s v="China"/>
    <s v="Greater China"/>
    <s v="No"/>
    <m/>
    <m/>
    <m/>
    <m/>
  </r>
  <r>
    <x v="295"/>
    <n v="116311"/>
    <s v="New Focus Auto Tech Holdings Limited"/>
    <s v="www.nfa360.com"/>
    <d v="2011-06-01T00:00:00"/>
    <n v="2011"/>
    <x v="4"/>
    <s v="38.20 USD"/>
    <n v="38.200000000000003"/>
    <n v="26.45"/>
    <s v="STIC Investments"/>
    <d v="2013-06-28T00:00:00"/>
    <x v="8"/>
    <s v="40.00 USD"/>
    <n v="40"/>
    <n v="31.19"/>
    <m/>
    <x v="3"/>
    <s v="Transportation"/>
    <s v="Automobile and Parts Manufacturing, Automobile Repair, Electronic Components, Electronic Components &amp; Semiconductor Wholesalers, Electronic Connectors, Retail"/>
    <m/>
    <s v="China"/>
    <s v="Greater China"/>
    <s v="No"/>
    <m/>
    <m/>
    <m/>
    <m/>
  </r>
  <r>
    <x v="296"/>
    <n v="157032"/>
    <s v="Ningbo Team Pharm Co., Ltd"/>
    <s v="www.teampharm.com"/>
    <d v="2012-02-01T00:00:00"/>
    <n v="2012"/>
    <x v="1"/>
    <s v="28.24 CNY"/>
    <n v="4.47"/>
    <n v="3.39"/>
    <s v="JD Capital"/>
    <d v="2014-11-05T00:00:00"/>
    <x v="7"/>
    <s v="570.00 CNY"/>
    <n v="92.75"/>
    <n v="74.61"/>
    <s v="Fuan Pharmaceutical"/>
    <x v="0"/>
    <s v="Pharmaceuticals"/>
    <s v="Pharmaceuticals"/>
    <m/>
    <s v="China"/>
    <s v="Greater China"/>
    <s v="No"/>
    <m/>
    <m/>
    <m/>
    <m/>
  </r>
  <r>
    <x v="297"/>
    <n v="48092"/>
    <s v="Ningxia Xiajin Dairy"/>
    <s v="www.xiajinmilk.com"/>
    <d v="2007-01-11T00:00:00"/>
    <n v="2013"/>
    <x v="1"/>
    <s v="18.10 USD"/>
    <n v="18.100000000000001"/>
    <n v="13.72"/>
    <s v="ARC Capital Partners, Wumart Stores Inc., YinChuan XinHua Department Store Co. Ltd."/>
    <d v="2014-01-20T00:00:00"/>
    <x v="7"/>
    <s v="30.00 USD"/>
    <n v="30"/>
    <n v="21.95"/>
    <s v="Prospect Link Limited"/>
    <x v="4"/>
    <s v="Consumer Services"/>
    <s v="Consumer Products, Consumer Services"/>
    <m/>
    <s v="China"/>
    <s v="Greater China"/>
    <s v="No"/>
    <n v="1.3"/>
    <m/>
    <m/>
    <m/>
  </r>
  <r>
    <x v="298"/>
    <n v="123926"/>
    <s v="Noah Technology Holdings Limited"/>
    <s v="www.noaheducation.com"/>
    <d v="2004-07-19T00:00:00"/>
    <n v="2004"/>
    <x v="1"/>
    <s v="15.00 USD"/>
    <n v="15"/>
    <n v="12.32"/>
    <s v="Baring Private Equity Asia"/>
    <d v="2007-10-19T00:00:00"/>
    <x v="0"/>
    <s v="137.86 USD"/>
    <n v="137.86000000000001"/>
    <n v="96.95"/>
    <m/>
    <x v="4"/>
    <s v="Education / Training"/>
    <s v="Education &amp; Training Software, Education and Training Services"/>
    <m/>
    <s v="China"/>
    <s v="Greater China"/>
    <s v="Yes"/>
    <m/>
    <m/>
    <s v="Jean Eric Salata"/>
    <m/>
  </r>
  <r>
    <x v="299"/>
    <n v="152921"/>
    <s v="Noble Agri"/>
    <s v="www.nobleagri.com"/>
    <d v="2014-09-30T00:00:00"/>
    <n v="2014"/>
    <x v="2"/>
    <s v="1500.00 USD"/>
    <n v="1500"/>
    <n v="1187.8499999999999"/>
    <s v="China National Cereals, Oils &amp; Foodstuffs Import and Export Corp, Hopu Investment Management, IFC Asset Management Company, Noble Group, Standard Chartered Private Equity, Temasek Holdings"/>
    <d v="2015-12-22T00:00:00"/>
    <x v="7"/>
    <s v="750.00 USD"/>
    <n v="750"/>
    <n v="691.28"/>
    <s v="China National Cereals, Oils &amp; Foodstuffs Import and Export Corp"/>
    <x v="10"/>
    <s v="Agriculture"/>
    <s v="Agribusiness"/>
    <m/>
    <s v="Hong Kong"/>
    <s v="Greater China"/>
    <s v="Yes"/>
    <m/>
    <m/>
    <m/>
    <m/>
  </r>
  <r>
    <x v="300"/>
    <n v="33832"/>
    <s v="Nord Anglia Education"/>
    <s v="www.nordangliaeducation.com"/>
    <d v="2008-09-01T00:00:00"/>
    <n v="2008"/>
    <x v="0"/>
    <s v="190.00 GBP"/>
    <n v="338.28"/>
    <n v="240.24"/>
    <s v="Baring Private Equity Asia"/>
    <d v="2014-03-26T00:00:00"/>
    <x v="0"/>
    <s v="304.00 USD"/>
    <n v="304"/>
    <n v="218.61"/>
    <m/>
    <x v="4"/>
    <s v="Education / Training"/>
    <s v="Education and Training Services, Schools"/>
    <m/>
    <s v="Hong Kong"/>
    <s v="Greater China"/>
    <s v="Yes"/>
    <m/>
    <m/>
    <m/>
    <m/>
  </r>
  <r>
    <x v="300"/>
    <n v="33832"/>
    <s v="Nord Anglia Education"/>
    <s v="www.nordangliaeducation.com"/>
    <d v="2008-09-01T00:00:00"/>
    <n v="2008"/>
    <x v="0"/>
    <s v="190.00 GBP"/>
    <n v="338.28"/>
    <n v="240.24"/>
    <s v="Baring Private Equity Asia"/>
    <d v="2015-06-16T00:00:00"/>
    <x v="2"/>
    <s v="160.80 USD"/>
    <n v="160.80000000000001"/>
    <n v="141.38"/>
    <m/>
    <x v="4"/>
    <s v="Education / Training"/>
    <s v="Education and Training Services, Schools"/>
    <m/>
    <s v="Hong Kong"/>
    <s v="Greater China"/>
    <s v="Yes"/>
    <m/>
    <m/>
    <m/>
    <m/>
  </r>
  <r>
    <x v="300"/>
    <n v="33832"/>
    <s v="Nord Anglia Education"/>
    <s v="www.nordangliaeducation.com"/>
    <d v="2008-09-01T00:00:00"/>
    <n v="2008"/>
    <x v="0"/>
    <s v="190.00 GBP"/>
    <n v="338.28"/>
    <n v="240.24"/>
    <s v="Baring Private Equity Asia"/>
    <d v="2017-04-25T00:00:00"/>
    <x v="3"/>
    <m/>
    <m/>
    <m/>
    <s v="Baring Private Equity Asia, CPP Investment Board"/>
    <x v="4"/>
    <s v="Education / Training"/>
    <s v="Education and Training Services, Schools"/>
    <m/>
    <s v="Hong Kong"/>
    <s v="Greater China"/>
    <s v="Yes"/>
    <m/>
    <m/>
    <m/>
    <m/>
  </r>
  <r>
    <x v="301"/>
    <n v="33832"/>
    <s v="Nord Anglia Education"/>
    <s v="www.nordangliaeducation.com"/>
    <d v="2011-02-03T00:00:00"/>
    <n v="2011"/>
    <x v="1"/>
    <m/>
    <m/>
    <m/>
    <s v="Baring Private Equity Asia, Partners Group"/>
    <d v="2015-06-11T00:00:00"/>
    <x v="2"/>
    <s v="160.80 USD"/>
    <n v="160.80000000000001"/>
    <n v="142.65"/>
    <m/>
    <x v="4"/>
    <s v="Education / Training"/>
    <s v="Education and Training Services, Schools"/>
    <m/>
    <s v="Hong Kong"/>
    <s v="Greater China"/>
    <s v="Yes"/>
    <m/>
    <m/>
    <m/>
    <m/>
  </r>
  <r>
    <x v="302"/>
    <n v="55473"/>
    <s v="Offshore Incorporations HK Ltd."/>
    <s v="www.offshore-inc.com"/>
    <d v="2004-08-01T00:00:00"/>
    <n v="2004"/>
    <x v="2"/>
    <m/>
    <m/>
    <m/>
    <s v="Carlyle Group"/>
    <d v="2011-03-24T00:00:00"/>
    <x v="3"/>
    <m/>
    <m/>
    <m/>
    <s v="IK Investment Partners"/>
    <x v="5"/>
    <s v="Outsourcing"/>
    <s v="BPO Services"/>
    <m/>
    <s v="Hong Kong"/>
    <s v="Greater China"/>
    <s v="No"/>
    <m/>
    <m/>
    <m/>
    <m/>
  </r>
  <r>
    <x v="303"/>
    <n v="55473"/>
    <s v="Offshore Incorporations HK Ltd."/>
    <s v="www.offshore-inc.com"/>
    <d v="2011-03-24T00:00:00"/>
    <n v="2011"/>
    <x v="2"/>
    <s v="350.00 USD"/>
    <n v="350"/>
    <n v="250.57"/>
    <s v="IK Investment Partners"/>
    <d v="2011-03-24T00:00:00"/>
    <x v="6"/>
    <m/>
    <m/>
    <m/>
    <s v="Vistra Group"/>
    <x v="5"/>
    <s v="Outsourcing"/>
    <s v="BPO Services"/>
    <m/>
    <s v="Hong Kong"/>
    <s v="Greater China"/>
    <s v="No"/>
    <m/>
    <m/>
    <s v="Kristiaan Nieuwenburg"/>
    <m/>
  </r>
  <r>
    <x v="304"/>
    <n v="153202"/>
    <s v="ORG Packaging Co., Ltd"/>
    <s v="www.orgpackaging.com"/>
    <d v="2007-12-24T00:00:00"/>
    <n v="2013"/>
    <x v="1"/>
    <s v="40.00 USD"/>
    <n v="40"/>
    <n v="27.39"/>
    <s v="CDIB Capital, Lehman Brothers"/>
    <d v="2010-09-14T00:00:00"/>
    <x v="8"/>
    <s v="29.50 USD"/>
    <n v="29.5"/>
    <n v="22.99"/>
    <m/>
    <x v="3"/>
    <s v="Manufacturing"/>
    <s v="Steel &amp; Metal Manufacturing, Steel &amp; Metals"/>
    <m/>
    <s v="China"/>
    <s v="Greater China"/>
    <s v="Yes"/>
    <m/>
    <m/>
    <m/>
    <m/>
  </r>
  <r>
    <x v="304"/>
    <n v="153202"/>
    <s v="ORG Packaging Co., Ltd"/>
    <s v="www.orgpackaging.com"/>
    <d v="2007-12-24T00:00:00"/>
    <n v="2013"/>
    <x v="1"/>
    <s v="40.00 USD"/>
    <n v="40"/>
    <n v="27.39"/>
    <s v="CDIB Capital, Lehman Brothers"/>
    <d v="2011-10-11T00:00:00"/>
    <x v="0"/>
    <s v="1656.00 CNY"/>
    <n v="259.58"/>
    <n v="189.26"/>
    <m/>
    <x v="3"/>
    <s v="Manufacturing"/>
    <s v="Steel &amp; Metal Manufacturing, Steel &amp; Metals"/>
    <m/>
    <s v="China"/>
    <s v="Greater China"/>
    <s v="Yes"/>
    <m/>
    <m/>
    <m/>
    <m/>
  </r>
  <r>
    <x v="304"/>
    <n v="153202"/>
    <s v="ORG Packaging Co., Ltd"/>
    <s v="www.orgpackaging.com"/>
    <d v="2007-12-24T00:00:00"/>
    <n v="2013"/>
    <x v="1"/>
    <s v="40.00 USD"/>
    <n v="40"/>
    <n v="27.39"/>
    <s v="CDIB Capital, Lehman Brothers"/>
    <d v="2013-10-31T00:00:00"/>
    <x v="2"/>
    <s v="181.70 CNY"/>
    <n v="29.62"/>
    <n v="22.14"/>
    <m/>
    <x v="3"/>
    <s v="Manufacturing"/>
    <s v="Steel &amp; Metal Manufacturing, Steel &amp; Metals"/>
    <m/>
    <s v="China"/>
    <s v="Greater China"/>
    <s v="Yes"/>
    <m/>
    <m/>
    <m/>
    <m/>
  </r>
  <r>
    <x v="305"/>
    <n v="153202"/>
    <s v="ORG Packaging Co., Ltd"/>
    <s v="www.orgpackaging.com"/>
    <d v="2010-09-15T00:00:00"/>
    <n v="2010"/>
    <x v="1"/>
    <s v="12.89 USD"/>
    <n v="12.89"/>
    <n v="10.039999999999999"/>
    <s v="Harvest Capital"/>
    <d v="2013-10-14T00:00:00"/>
    <x v="2"/>
    <s v="57.76 CNY"/>
    <n v="9.41"/>
    <n v="6.95"/>
    <m/>
    <x v="3"/>
    <s v="Manufacturing"/>
    <s v="Steel &amp; Metal Manufacturing, Steel &amp; Metals"/>
    <m/>
    <s v="China"/>
    <s v="Greater China"/>
    <s v="Yes"/>
    <m/>
    <m/>
    <m/>
    <m/>
  </r>
  <r>
    <x v="306"/>
    <n v="156525"/>
    <s v="Orient Home Industrial Co., Ltd"/>
    <s v="www.comagic.com.cn"/>
    <d v="2010-12-01T00:00:00"/>
    <n v="2010"/>
    <x v="2"/>
    <s v="480.00 CNY"/>
    <n v="71.900000000000006"/>
    <n v="54.22"/>
    <s v="ARC Capital Partners"/>
    <d v="2011-12-30T00:00:00"/>
    <x v="7"/>
    <m/>
    <m/>
    <m/>
    <m/>
    <x v="4"/>
    <s v="Retail"/>
    <s v="Home Centres and Hardware Stores"/>
    <m/>
    <s v="China"/>
    <s v="Greater China"/>
    <s v="No"/>
    <m/>
    <m/>
    <m/>
    <m/>
  </r>
  <r>
    <x v="307"/>
    <n v="95623"/>
    <s v="Pactera Technology"/>
    <s v="www.hisoft.com"/>
    <d v="2013-10-17T00:00:00"/>
    <n v="2013"/>
    <x v="0"/>
    <s v="625.00 USD"/>
    <n v="625"/>
    <n v="461.75"/>
    <s v="Blackstone Group, GGV Capital"/>
    <d v="2016-08-29T00:00:00"/>
    <x v="7"/>
    <s v="675.00 USD"/>
    <n v="675"/>
    <n v="598.59"/>
    <s v="HNA Group Company Limited"/>
    <x v="5"/>
    <s v="Outsourcing"/>
    <s v="BPO Services, IT, Offshore IT Services/IT Outsourcing"/>
    <m/>
    <s v="China"/>
    <s v="Greater China"/>
    <s v="No"/>
    <m/>
    <m/>
    <s v="Jeff Richards, Jenny Lee, Ray Hu"/>
    <m/>
  </r>
  <r>
    <x v="308"/>
    <n v="29311"/>
    <s v="PCD Stores"/>
    <s v="www.pcds.com.cn"/>
    <d v="2005-06-01T00:00:00"/>
    <n v="2005"/>
    <x v="1"/>
    <m/>
    <m/>
    <m/>
    <s v="United Capital Partners"/>
    <d v="2009-12-15T00:00:00"/>
    <x v="0"/>
    <s v="377.00 USD"/>
    <n v="377"/>
    <n v="251.57"/>
    <m/>
    <x v="4"/>
    <s v="Retail"/>
    <s v="Department Stores"/>
    <m/>
    <s v="China"/>
    <s v="Greater China"/>
    <s v="Yes"/>
    <m/>
    <m/>
    <m/>
    <m/>
  </r>
  <r>
    <x v="309"/>
    <n v="160217"/>
    <s v="People.cn Co., Ltd"/>
    <s v="www.people.com.cn"/>
    <d v="2010-12-01T00:00:00"/>
    <n v="2010"/>
    <x v="1"/>
    <s v="75.00 CNY"/>
    <n v="11.23"/>
    <n v="8.4700000000000006"/>
    <s v="BOCGI Zheshang Investment Fund Management, Goldstone Investment"/>
    <d v="2012-04-27T00:00:00"/>
    <x v="0"/>
    <s v="1382.20 CNY"/>
    <n v="218.56"/>
    <n v="166.26"/>
    <m/>
    <x v="1"/>
    <s v="Digital Media"/>
    <s v="Digital Media, Internet"/>
    <m/>
    <s v="China"/>
    <s v="Greater China"/>
    <s v="Yes"/>
    <m/>
    <m/>
    <m/>
    <m/>
  </r>
  <r>
    <x v="310"/>
    <n v="76946"/>
    <s v="Phoenix Media"/>
    <s v="www.ppm.cn/htm/eng"/>
    <d v="2008-05-26T00:00:00"/>
    <n v="2008"/>
    <x v="1"/>
    <s v="481.46 CNY"/>
    <n v="70.19"/>
    <n v="44.57"/>
    <s v="Hony Capital"/>
    <d v="2011-11-23T00:00:00"/>
    <x v="0"/>
    <m/>
    <m/>
    <m/>
    <m/>
    <x v="4"/>
    <s v="Publishing"/>
    <s v="Book Publishers, Media, Newspapers and News Organisations"/>
    <m/>
    <s v="China"/>
    <s v="Greater China"/>
    <s v="Yes"/>
    <m/>
    <m/>
    <m/>
    <m/>
  </r>
  <r>
    <x v="310"/>
    <n v="76946"/>
    <s v="Phoenix Media"/>
    <s v="www.ppm.cn/htm/eng"/>
    <d v="2008-05-26T00:00:00"/>
    <n v="2008"/>
    <x v="1"/>
    <s v="481.46 CNY"/>
    <n v="70.19"/>
    <n v="44.57"/>
    <s v="Hony Capital"/>
    <d v="2013-05-27T00:00:00"/>
    <x v="2"/>
    <s v="200.00 CNY"/>
    <n v="32.200000000000003"/>
    <n v="24.8"/>
    <m/>
    <x v="4"/>
    <s v="Publishing"/>
    <s v="Book Publishers, Media, Newspapers and News Organisations"/>
    <m/>
    <s v="China"/>
    <s v="Greater China"/>
    <s v="Yes"/>
    <m/>
    <m/>
    <m/>
    <m/>
  </r>
  <r>
    <x v="310"/>
    <n v="76946"/>
    <s v="Phoenix Media"/>
    <s v="www.ppm.cn/htm/eng"/>
    <d v="2008-05-26T00:00:00"/>
    <n v="2008"/>
    <x v="1"/>
    <s v="481.46 CNY"/>
    <n v="70.19"/>
    <n v="44.57"/>
    <s v="Hony Capital"/>
    <d v="2013-07-12T00:00:00"/>
    <x v="2"/>
    <m/>
    <m/>
    <m/>
    <m/>
    <x v="4"/>
    <s v="Publishing"/>
    <s v="Book Publishers, Media, Newspapers and News Organisations"/>
    <m/>
    <s v="China"/>
    <s v="Greater China"/>
    <s v="No"/>
    <m/>
    <m/>
    <m/>
    <m/>
  </r>
  <r>
    <x v="311"/>
    <n v="42518"/>
    <s v="Ping An Insurance Group"/>
    <s v="www.pingan.com"/>
    <d v="2010-05-04T00:00:00"/>
    <n v="2010"/>
    <x v="5"/>
    <m/>
    <m/>
    <m/>
    <s v="TPG"/>
    <d v="2010-05-14T00:00:00"/>
    <x v="2"/>
    <s v="1250.00 USD"/>
    <n v="1250"/>
    <n v="1006.5"/>
    <m/>
    <x v="5"/>
    <s v="Insurance"/>
    <s v="Insurance Carriers"/>
    <m/>
    <s v="China"/>
    <s v="Greater China"/>
    <s v="Yes"/>
    <m/>
    <m/>
    <m/>
    <m/>
  </r>
  <r>
    <x v="311"/>
    <n v="42518"/>
    <s v="Ping An Insurance Group"/>
    <s v="www.pingan.com"/>
    <d v="2010-05-04T00:00:00"/>
    <n v="2010"/>
    <x v="5"/>
    <m/>
    <m/>
    <m/>
    <s v="TPG"/>
    <d v="2010-09-03T00:00:00"/>
    <x v="2"/>
    <s v="1160.00 USD"/>
    <n v="1160"/>
    <n v="903.87"/>
    <m/>
    <x v="5"/>
    <s v="Insurance"/>
    <s v="Insurance Carriers"/>
    <m/>
    <s v="China"/>
    <s v="Greater China"/>
    <s v="No"/>
    <n v="16"/>
    <m/>
    <m/>
    <m/>
  </r>
  <r>
    <x v="312"/>
    <n v="180172"/>
    <s v="Plastec Technologies, Ltd"/>
    <s v="www.plastec.com.hk"/>
    <d v="2005-06-01T00:00:00"/>
    <n v="2005"/>
    <x v="1"/>
    <m/>
    <m/>
    <m/>
    <s v="Cathay Capital Group"/>
    <d v="2010-12-01T00:00:00"/>
    <x v="6"/>
    <m/>
    <m/>
    <m/>
    <m/>
    <x v="3"/>
    <s v="Manufacturing"/>
    <s v="Plastic and Rubber Manufacturing"/>
    <m/>
    <s v="Hong Kong"/>
    <s v="Greater China"/>
    <s v="No"/>
    <m/>
    <m/>
    <m/>
    <m/>
  </r>
  <r>
    <x v="313"/>
    <n v="26729"/>
    <s v="Plateno Hotel Group"/>
    <s v="www.7daysinn.cn"/>
    <d v="2008-10-16T00:00:00"/>
    <n v="2008"/>
    <x v="1"/>
    <s v="65.00 USD"/>
    <n v="65"/>
    <n v="46.16"/>
    <s v="Actis, Warburg Pincus"/>
    <d v="2009-11-20T00:00:00"/>
    <x v="0"/>
    <s v="111.10 USD"/>
    <n v="111.1"/>
    <n v="74.14"/>
    <m/>
    <x v="4"/>
    <s v="Leisure"/>
    <s v="e-Commerce, Hotels, Hotels and Offices"/>
    <m/>
    <s v="China"/>
    <s v="Greater China"/>
    <s v="Yes"/>
    <m/>
    <m/>
    <s v="Meng Ann Lim"/>
    <m/>
  </r>
  <r>
    <x v="313"/>
    <n v="26729"/>
    <s v="Plateno Hotel Group"/>
    <s v="www.7daysinn.cn"/>
    <d v="2008-10-16T00:00:00"/>
    <n v="2008"/>
    <x v="1"/>
    <s v="65.00 USD"/>
    <n v="65"/>
    <n v="46.16"/>
    <s v="Actis, Warburg Pincus"/>
    <d v="2013-03-01T00:00:00"/>
    <x v="3"/>
    <s v="688.00 USD"/>
    <n v="688"/>
    <n v="529"/>
    <s v="Actis, Carlyle Group, Sequoia Capital"/>
    <x v="4"/>
    <s v="Leisure"/>
    <s v="e-Commerce, Hotels, Hotels and Offices"/>
    <m/>
    <s v="China"/>
    <s v="Greater China"/>
    <s v="No"/>
    <m/>
    <m/>
    <s v="Meng Ann Lim"/>
    <m/>
  </r>
  <r>
    <x v="314"/>
    <n v="26729"/>
    <s v="Plateno Hotel Group"/>
    <s v="www.7daysinn.cn"/>
    <d v="2013-03-01T00:00:00"/>
    <n v="2013"/>
    <x v="0"/>
    <s v="688.00 USD"/>
    <n v="688"/>
    <n v="529"/>
    <s v="Actis, Carlyle Group, Sequoia Capital"/>
    <d v="2015-09-22T00:00:00"/>
    <x v="7"/>
    <s v="8300.00 CNY"/>
    <n v="1298.48"/>
    <n v="1157.98"/>
    <s v="Shanghai Jin Jiang International Hotels"/>
    <x v="4"/>
    <s v="Leisure"/>
    <s v="e-Commerce, Hotels, Hotels and Offices"/>
    <m/>
    <s v="China"/>
    <s v="Greater China"/>
    <s v="No"/>
    <m/>
    <m/>
    <s v="Eric Zhang"/>
    <m/>
  </r>
  <r>
    <x v="315"/>
    <n v="41646"/>
    <s v="Primax Electronics Ltd."/>
    <s v="www.primax.com.tw"/>
    <d v="2007-09-17T00:00:00"/>
    <n v="2013"/>
    <x v="0"/>
    <s v="8600.00 TWD"/>
    <n v="263.24"/>
    <n v="185.13"/>
    <s v="Bank of America Merrill Lynch, FAT Capital Management, H&amp;Q Asia Pacific, NewQuest Capital Partners"/>
    <d v="2012-10-05T00:00:00"/>
    <x v="0"/>
    <m/>
    <m/>
    <m/>
    <m/>
    <x v="4"/>
    <s v="Consumer Services"/>
    <s v="Communications, Computer and Office Equipment Distributors, Electronic Components, Electronic Components &amp; Semiconductor Wholesalers, Office Equipment"/>
    <m/>
    <s v="Taiwan"/>
    <s v="Greater China"/>
    <s v="Yes"/>
    <m/>
    <m/>
    <s v="Jarlon Tsang"/>
    <s v="Jarlon Tsang"/>
  </r>
  <r>
    <x v="315"/>
    <n v="41646"/>
    <s v="Primax Electronics Ltd."/>
    <s v="www.primax.com.tw"/>
    <d v="2007-09-17T00:00:00"/>
    <n v="2013"/>
    <x v="0"/>
    <s v="8600.00 TWD"/>
    <n v="263.24"/>
    <n v="185.13"/>
    <s v="Bank of America Merrill Lynch, FAT Capital Management, H&amp;Q Asia Pacific, NewQuest Capital Partners"/>
    <d v="2014-06-23T00:00:00"/>
    <x v="2"/>
    <s v="4000.00 TWD"/>
    <n v="133.22999999999999"/>
    <n v="98.43"/>
    <m/>
    <x v="4"/>
    <s v="Consumer Services"/>
    <s v="Communications, Computer and Office Equipment Distributors, Electronic Components, Electronic Components &amp; Semiconductor Wholesalers, Office Equipment"/>
    <m/>
    <s v="Taiwan"/>
    <s v="Greater China"/>
    <s v="No"/>
    <m/>
    <m/>
    <s v="Jarlon Tsang"/>
    <s v="Jarlon Tsang"/>
  </r>
  <r>
    <x v="316"/>
    <n v="161120"/>
    <s v="Qingdao Eastsoft Communication Technology Co., Ltd"/>
    <s v="www.eastsoft.com.cn"/>
    <d v="2009-12-28T00:00:00"/>
    <n v="2009"/>
    <x v="1"/>
    <s v="75.00 CNY"/>
    <n v="10.98"/>
    <n v="7.33"/>
    <s v="Cowin Capital, Goldstone Investment"/>
    <d v="2011-02-22T00:00:00"/>
    <x v="0"/>
    <s v="1036.25 CNY"/>
    <n v="157.6"/>
    <n v="115.11"/>
    <m/>
    <x v="8"/>
    <s v="Network"/>
    <s v="Communications, IT Infrastructure, Network, Software"/>
    <m/>
    <s v="China"/>
    <s v="Greater China"/>
    <s v="Yes"/>
    <m/>
    <m/>
    <m/>
    <m/>
  </r>
  <r>
    <x v="316"/>
    <n v="161120"/>
    <s v="Qingdao Eastsoft Communication Technology Co., Ltd"/>
    <s v="www.eastsoft.com.cn"/>
    <d v="2009-12-28T00:00:00"/>
    <n v="2009"/>
    <x v="1"/>
    <s v="75.00 CNY"/>
    <n v="10.98"/>
    <n v="7.33"/>
    <s v="Cowin Capital, Goldstone Investment"/>
    <d v="2015-01-12T00:00:00"/>
    <x v="2"/>
    <s v="245.00 CNY"/>
    <n v="40"/>
    <n v="33.950000000000003"/>
    <m/>
    <x v="8"/>
    <s v="Network"/>
    <s v="Communications, IT Infrastructure, Network, Software"/>
    <m/>
    <s v="China"/>
    <s v="Greater China"/>
    <s v="Yes"/>
    <m/>
    <m/>
    <m/>
    <m/>
  </r>
  <r>
    <x v="317"/>
    <n v="162380"/>
    <s v="Qingdao Wuxiao Group"/>
    <s v="www.wuxiao.cn"/>
    <d v="2010-06-01T00:00:00"/>
    <n v="2010"/>
    <x v="2"/>
    <m/>
    <m/>
    <m/>
    <s v="TR Capital"/>
    <d v="2013-06-01T00:00:00"/>
    <x v="1"/>
    <m/>
    <m/>
    <m/>
    <m/>
    <x v="3"/>
    <s v="Manufacturing"/>
    <s v="Industrial Machinery Manufacturing, Steel &amp; Metal Manufacturing, Telecoms Towers &amp; Infrastructure"/>
    <m/>
    <s v="China"/>
    <s v="Greater China"/>
    <s v="No"/>
    <m/>
    <m/>
    <m/>
    <m/>
  </r>
  <r>
    <x v="318"/>
    <n v="55217"/>
    <s v="Qinyuan Bakery"/>
    <m/>
    <d v="2010-12-20T00:00:00"/>
    <n v="2010"/>
    <x v="2"/>
    <m/>
    <m/>
    <m/>
    <s v="EQT"/>
    <d v="2014-12-09T00:00:00"/>
    <x v="7"/>
    <m/>
    <m/>
    <m/>
    <s v="Swire Pacific"/>
    <x v="10"/>
    <s v="Food"/>
    <s v="Bakery Products"/>
    <m/>
    <s v="China"/>
    <s v="Greater China"/>
    <s v="No"/>
    <m/>
    <m/>
    <s v="Martin Mok"/>
    <m/>
  </r>
  <r>
    <x v="319"/>
    <n v="159015"/>
    <s v="Real Nutriceutical Group Ltd"/>
    <s v="www.ruinian.com.hk"/>
    <d v="2007-06-01T00:00:00"/>
    <n v="2013"/>
    <x v="2"/>
    <m/>
    <m/>
    <m/>
    <s v="Shanghai International Asset Management"/>
    <d v="2010-02-08T00:00:00"/>
    <x v="0"/>
    <m/>
    <m/>
    <m/>
    <m/>
    <x v="10"/>
    <s v="Food"/>
    <s v="Nutritional Supplements"/>
    <m/>
    <s v="Hong Kong"/>
    <s v="Greater China"/>
    <s v="No"/>
    <m/>
    <m/>
    <m/>
    <m/>
  </r>
  <r>
    <x v="320"/>
    <n v="44744"/>
    <s v="RedStar Macalline"/>
    <s v="www.chinaredstar.com"/>
    <d v="2007-10-30T00:00:00"/>
    <n v="2013"/>
    <x v="1"/>
    <s v="200.00 USD"/>
    <n v="200"/>
    <n v="140.66"/>
    <s v="Warburg Pincus"/>
    <d v="2015-06-19T00:00:00"/>
    <x v="0"/>
    <s v="931.00 USD"/>
    <n v="931"/>
    <n v="818.54"/>
    <m/>
    <x v="4"/>
    <s v="Consumer Products"/>
    <s v="Household Appliances"/>
    <m/>
    <s v="China"/>
    <s v="Greater China"/>
    <s v="Yes"/>
    <m/>
    <m/>
    <m/>
    <m/>
  </r>
  <r>
    <x v="321"/>
    <n v="26683"/>
    <s v="RT Sourcing"/>
    <s v="www.rtsourcing.com"/>
    <d v="2005-02-23T00:00:00"/>
    <n v="2005"/>
    <x v="2"/>
    <m/>
    <m/>
    <m/>
    <s v="Affinity Equity Partners"/>
    <d v="2008-07-01T00:00:00"/>
    <x v="7"/>
    <s v="19.00 USD"/>
    <n v="19"/>
    <n v="12.07"/>
    <s v="Li &amp; Fung Limited"/>
    <x v="4"/>
    <s v="Consumer Products"/>
    <s v="Consumer Products, Courier &amp; Delivery Services, Industrial Wholesalers, Retail"/>
    <m/>
    <s v="Hong Kong"/>
    <s v="Greater China"/>
    <s v="No"/>
    <m/>
    <m/>
    <m/>
    <m/>
  </r>
  <r>
    <x v="322"/>
    <n v="37344"/>
    <s v="San Shing Fastech Corporation"/>
    <s v="www.sanshing.com.tw"/>
    <d v="2008-05-28T00:00:00"/>
    <n v="2008"/>
    <x v="1"/>
    <s v="15.00 USD"/>
    <n v="15"/>
    <n v="9.5299999999999994"/>
    <s v="Lombard Investments"/>
    <d v="2013-09-10T00:00:00"/>
    <x v="1"/>
    <s v="39.00 USD"/>
    <n v="39"/>
    <n v="29.31"/>
    <m/>
    <x v="3"/>
    <s v="Manufacturing"/>
    <s v="Steel &amp; Metal Manufacturing"/>
    <m/>
    <s v="Taiwan"/>
    <s v="Greater China"/>
    <s v="No"/>
    <n v="2.6"/>
    <m/>
    <m/>
    <m/>
  </r>
  <r>
    <x v="323"/>
    <n v="163590"/>
    <s v="Sanfeng Environment"/>
    <s v="www.cseg.cn"/>
    <d v="2012-03-01T00:00:00"/>
    <n v="2012"/>
    <x v="1"/>
    <m/>
    <m/>
    <m/>
    <s v="Nature Elements Capital"/>
    <d v="2013-04-01T00:00:00"/>
    <x v="7"/>
    <m/>
    <m/>
    <m/>
    <s v="Chongqing Water Group Co., Ltd"/>
    <x v="7"/>
    <s v="Clean Technology"/>
    <s v="Waste to Energy"/>
    <m/>
    <s v="China"/>
    <s v="Greater China"/>
    <s v="No"/>
    <m/>
    <n v="40"/>
    <m/>
    <m/>
  </r>
  <r>
    <x v="324"/>
    <n v="140890"/>
    <s v="Sanlih E-Television Co., Ltd"/>
    <s v="www.iset.com.tw"/>
    <d v="2002-06-01T00:00:00"/>
    <n v="2002"/>
    <x v="1"/>
    <s v="19.10 USD"/>
    <n v="19.100000000000001"/>
    <n v="19.38"/>
    <s v="Excelsior Capital Asia"/>
    <d v="2008-02-06T00:00:00"/>
    <x v="8"/>
    <s v="1300.00 TWD"/>
    <n v="40.090000000000003"/>
    <n v="27.45"/>
    <m/>
    <x v="1"/>
    <s v="Media"/>
    <s v="Television Broadcasting and Programming"/>
    <m/>
    <s v="Taiwan"/>
    <s v="Greater China"/>
    <s v="No"/>
    <n v="2.2999999999999998"/>
    <n v="20"/>
    <s v="Gary Lawrence"/>
    <s v="Gary Lawrence"/>
  </r>
  <r>
    <x v="325"/>
    <n v="120003"/>
    <s v="SF Express"/>
    <s v="www.sf-express.com"/>
    <d v="2013-08-20T00:00:00"/>
    <n v="2013"/>
    <x v="2"/>
    <s v="8000.00 CNY"/>
    <n v="1296.72"/>
    <n v="972.28"/>
    <s v="China Merchants Technology Holdings, CITIC Capital, Jade Capital, Oriza Holdings"/>
    <d v="2016-05-24T00:00:00"/>
    <x v="7"/>
    <m/>
    <m/>
    <m/>
    <s v="Maanshan Dingtai Rare Earth &amp; New Material Co., Ltd"/>
    <x v="5"/>
    <s v="Business Services"/>
    <s v="Courier &amp; Delivery Services, Logistics"/>
    <m/>
    <s v="China"/>
    <s v="Greater China"/>
    <s v="Yes"/>
    <m/>
    <m/>
    <s v="Yichen Zhang"/>
    <m/>
  </r>
  <r>
    <x v="325"/>
    <n v="120003"/>
    <s v="SF Express"/>
    <s v="www.sf-express.com"/>
    <d v="2013-08-20T00:00:00"/>
    <n v="2013"/>
    <x v="2"/>
    <s v="8000.00 CNY"/>
    <n v="1296.72"/>
    <n v="972.28"/>
    <s v="China Merchants Technology Holdings, CITIC Capital, Jade Capital, Oriza Holdings"/>
    <d v="2017-02-24T00:00:00"/>
    <x v="0"/>
    <m/>
    <m/>
    <m/>
    <m/>
    <x v="5"/>
    <s v="Business Services"/>
    <s v="Courier &amp; Delivery Services, Logistics"/>
    <m/>
    <s v="China"/>
    <s v="Greater China"/>
    <s v="Yes"/>
    <m/>
    <m/>
    <s v="Yichen Zhang"/>
    <m/>
  </r>
  <r>
    <x v="326"/>
    <n v="63390"/>
    <s v="Shaanxi Sunfonda Automobile Co Ltd."/>
    <s v="www.sxqc.com"/>
    <d v="2011-05-18T00:00:00"/>
    <n v="2011"/>
    <x v="1"/>
    <s v="34.00 USD"/>
    <n v="34"/>
    <n v="23.7"/>
    <s v="Standard Chartered Private Equity"/>
    <d v="2014-05-15T00:00:00"/>
    <x v="0"/>
    <s v="542.00 HKD"/>
    <n v="69.92"/>
    <n v="50.82"/>
    <m/>
    <x v="3"/>
    <s v="Manufacturing"/>
    <s v="Machine Tool Manufacture"/>
    <m/>
    <s v="China"/>
    <s v="Greater China"/>
    <s v="Yes"/>
    <m/>
    <m/>
    <m/>
    <m/>
  </r>
  <r>
    <x v="327"/>
    <n v="161870"/>
    <s v="Shandong Huate Magnet Technology Co., Ltd"/>
    <s v="www.sdhuate.com"/>
    <d v="2010-06-01T00:00:00"/>
    <n v="2010"/>
    <x v="1"/>
    <m/>
    <m/>
    <m/>
    <s v="JD Capital"/>
    <d v="2014-12-04T00:00:00"/>
    <x v="0"/>
    <m/>
    <m/>
    <m/>
    <m/>
    <x v="3"/>
    <s v="Manufacturing"/>
    <s v="Industrial Machinery Manufacturing, Machine Tool Manufacture"/>
    <m/>
    <s v="China"/>
    <s v="Greater China"/>
    <s v="Yes"/>
    <m/>
    <m/>
    <m/>
    <m/>
  </r>
  <r>
    <x v="328"/>
    <n v="156164"/>
    <s v="Shandong Linglong Tyre Co., Ltd."/>
    <s v="www.linglong.cn"/>
    <d v="2009-12-31T00:00:00"/>
    <n v="2009"/>
    <x v="1"/>
    <s v="102.75 USD"/>
    <n v="102.75"/>
    <n v="72.849999999999994"/>
    <s v="Batach-Sophia Investment Management, Haitong Kaiyuan Investment, Hony Capital, Legend Capital, Siguler Guff, Suzhou Jingfeng Venture Investment, Yiwen Innovation Capital"/>
    <d v="2016-07-08T00:00:00"/>
    <x v="0"/>
    <s v="388.00 USD"/>
    <n v="388"/>
    <n v="350.17"/>
    <m/>
    <x v="3"/>
    <s v="Manufacturing"/>
    <s v="Automobile and Parts Manufacturing, Plastic and Rubber Manufacturing"/>
    <m/>
    <s v="China"/>
    <s v="Greater China"/>
    <s v="Yes"/>
    <m/>
    <m/>
    <m/>
    <m/>
  </r>
  <r>
    <x v="329"/>
    <n v="153277"/>
    <s v="Shandong Realcan Pharmaceutical Co., Ltd"/>
    <s v="www.realcan.cn"/>
    <d v="2009-07-01T00:00:00"/>
    <n v="2009"/>
    <x v="1"/>
    <s v="104.00 CNY"/>
    <n v="15.2"/>
    <n v="10.88"/>
    <s v="Trustbridge Partners"/>
    <d v="2011-06-10T00:00:00"/>
    <x v="0"/>
    <s v="476.00 CNY"/>
    <n v="73.37"/>
    <n v="50.81"/>
    <m/>
    <x v="0"/>
    <s v="Pharmaceuticals"/>
    <s v="Pharmaceuticals"/>
    <m/>
    <s v="China"/>
    <s v="Greater China"/>
    <s v="Yes"/>
    <m/>
    <m/>
    <m/>
    <m/>
  </r>
  <r>
    <x v="330"/>
    <n v="147496"/>
    <s v="Shandong Shida Shenghua Chemical Group"/>
    <s v="www.sinodmc.com"/>
    <d v="2010-02-26T00:00:00"/>
    <n v="2010"/>
    <x v="1"/>
    <s v="73.99 CNY"/>
    <n v="10.83"/>
    <n v="7.94"/>
    <s v="Principle Capital"/>
    <d v="2015-05-29T00:00:00"/>
    <x v="0"/>
    <s v="329.93 CNY"/>
    <n v="53.85"/>
    <n v="49.33"/>
    <m/>
    <x v="6"/>
    <s v="Chemicals"/>
    <s v="Chemicals"/>
    <m/>
    <s v="China"/>
    <s v="Greater China"/>
    <s v="Yes"/>
    <m/>
    <m/>
    <s v="Lin-Lin Zhou"/>
    <s v="Lin-Lin Zhou"/>
  </r>
  <r>
    <x v="331"/>
    <n v="156056"/>
    <s v="Shanghai Baosteel Packaging Co., Ltd"/>
    <s v="www.baosteelpack.com"/>
    <d v="2012-01-20T00:00:00"/>
    <n v="2012"/>
    <x v="1"/>
    <s v="181.50 CNY"/>
    <n v="28.73"/>
    <n v="22.56"/>
    <s v="Goldstone Investment"/>
    <d v="2015-06-11T00:00:00"/>
    <x v="0"/>
    <s v="641.56 CNY"/>
    <n v="104.53"/>
    <n v="92.73"/>
    <m/>
    <x v="3"/>
    <s v="Manufacturing"/>
    <s v="Manufacturing"/>
    <m/>
    <s v="China"/>
    <s v="Greater China"/>
    <s v="Yes"/>
    <m/>
    <m/>
    <m/>
    <m/>
  </r>
  <r>
    <x v="332"/>
    <n v="170959"/>
    <s v="Shanghai Canature Environmental Products Co., Ltd."/>
    <s v="www.canature.com"/>
    <d v="2007-12-12T00:00:00"/>
    <n v="2013"/>
    <x v="1"/>
    <s v="35.00 CNY"/>
    <n v="4.8"/>
    <n v="3.29"/>
    <s v="Trustbridge Partners"/>
    <d v="2011-11-02T00:00:00"/>
    <x v="0"/>
    <s v="316.25 CNY"/>
    <n v="49.78"/>
    <n v="36.200000000000003"/>
    <m/>
    <x v="7"/>
    <s v="Clean Technology"/>
    <s v="Waste Management, Water Purification and Recycling"/>
    <m/>
    <s v="China"/>
    <s v="Greater China"/>
    <s v="Yes"/>
    <m/>
    <m/>
    <s v="Shu Jun Li"/>
    <s v="Shu Jun Li"/>
  </r>
  <r>
    <x v="333"/>
    <n v="41896"/>
    <s v="Shanghai ChemPartner"/>
    <s v="www.chempartner.cn"/>
    <d v="2007-10-30T00:00:00"/>
    <n v="2013"/>
    <x v="1"/>
    <s v="30.00 USD"/>
    <n v="30"/>
    <n v="21.1"/>
    <s v="TPG, TPG Biotech"/>
    <d v="2010-10-18T00:00:00"/>
    <x v="0"/>
    <s v="87.00 USD"/>
    <n v="87"/>
    <n v="62.48"/>
    <m/>
    <x v="0"/>
    <s v="Pharmaceuticals"/>
    <s v="Pharmaceuticals"/>
    <m/>
    <s v="China"/>
    <s v="Greater China"/>
    <s v="Yes"/>
    <m/>
    <m/>
    <s v="Sing Wang"/>
    <s v="Sing Wang"/>
  </r>
  <r>
    <x v="334"/>
    <n v="144626"/>
    <s v="Shanghai Jin Jiang International Hotels"/>
    <s v="www.jinjianhotels.com.cn"/>
    <d v="2014-06-14T00:00:00"/>
    <n v="2014"/>
    <x v="4"/>
    <s v="1500.00 CNY"/>
    <n v="243.84"/>
    <n v="180.15"/>
    <s v="Hony Capital"/>
    <d v="2016-05-04T00:00:00"/>
    <x v="3"/>
    <m/>
    <m/>
    <m/>
    <s v="Kohlberg &amp; Company"/>
    <x v="4"/>
    <s v="Leisure"/>
    <s v="Bus and Coaches, Car Hire Services, Hotels, Restaurants, Travel &amp; Tourism"/>
    <m/>
    <s v="China"/>
    <s v="Greater China"/>
    <s v="Yes"/>
    <m/>
    <m/>
    <m/>
    <m/>
  </r>
  <r>
    <x v="335"/>
    <n v="149150"/>
    <s v="Shanghai Jinsihou Food"/>
    <s v="www.jinsihou.com.cn"/>
    <d v="2009-11-16T00:00:00"/>
    <n v="2009"/>
    <x v="1"/>
    <s v="240.00 CNY"/>
    <n v="35.15"/>
    <n v="23.45"/>
    <s v="BOCI Private Equity, New Horizon Capital"/>
    <d v="2013-12-19T00:00:00"/>
    <x v="7"/>
    <s v="3020.00 CNY"/>
    <n v="494.09"/>
    <n v="358.81"/>
    <s v="Hershey's"/>
    <x v="10"/>
    <s v="Food"/>
    <s v="Dairy Products, Food Distributors, Snack Foods, Sugar"/>
    <m/>
    <s v="China"/>
    <s v="Greater China"/>
    <s v="No"/>
    <m/>
    <m/>
    <m/>
    <m/>
  </r>
  <r>
    <x v="336"/>
    <n v="155804"/>
    <s v="Shanghai M&amp;G Stationery Inc."/>
    <s v="www.mg.cn"/>
    <d v="2011-03-28T00:00:00"/>
    <n v="2011"/>
    <x v="1"/>
    <s v="234.00 CNY"/>
    <n v="35.54"/>
    <n v="25.44"/>
    <s v="CDH Investments, Dazhong Capital, Eastern Bell Venture Capital, Industrial Innovation Capital Management"/>
    <d v="2015-01-27T00:00:00"/>
    <x v="0"/>
    <s v="789.00 CNY"/>
    <n v="128.80000000000001"/>
    <n v="109.34"/>
    <m/>
    <x v="3"/>
    <s v="Manufacturing"/>
    <s v="Consumer Products, Manufacturing"/>
    <m/>
    <s v="China"/>
    <s v="Greater China"/>
    <s v="Yes"/>
    <m/>
    <m/>
    <m/>
    <m/>
  </r>
  <r>
    <x v="337"/>
    <n v="157973"/>
    <s v="Shanghai Shen-Li High Tech Co., Ltd"/>
    <s v="www.sl-power.com"/>
    <d v="2006-06-01T00:00:00"/>
    <n v="2006"/>
    <x v="1"/>
    <s v="71.30 CNY"/>
    <n v="8.92"/>
    <n v="6.98"/>
    <s v="Principle Capital"/>
    <d v="2009-06-01T00:00:00"/>
    <x v="1"/>
    <s v="60.30 CNY"/>
    <n v="8.81"/>
    <n v="6.29"/>
    <m/>
    <x v="7"/>
    <s v="Clean Technology"/>
    <s v="Energy, Fuel Cells"/>
    <m/>
    <s v="China"/>
    <s v="Greater China"/>
    <s v="Yes"/>
    <m/>
    <m/>
    <m/>
    <m/>
  </r>
  <r>
    <x v="338"/>
    <n v="202831"/>
    <s v="Shanghai Zhicheng Biological Technology Co Ltd"/>
    <s v="www.shzhicheng.com"/>
    <d v="2013-01-01T00:00:00"/>
    <n v="2013"/>
    <x v="1"/>
    <s v="22.00 CNY"/>
    <n v="3.5"/>
    <n v="2.63"/>
    <s v="Grand Yangtze Capital"/>
    <d v="2014-02-01T00:00:00"/>
    <x v="7"/>
    <s v="30.40 CNY"/>
    <n v="4.9800000000000004"/>
    <n v="3.65"/>
    <s v="VCANBIO Cell &amp; Gene Engineering Corp., Ltd"/>
    <x v="0"/>
    <s v="Biotechnology"/>
    <s v="Biopolymers"/>
    <m/>
    <s v="China"/>
    <s v="Greater China"/>
    <s v="No"/>
    <m/>
    <m/>
    <m/>
    <m/>
  </r>
  <r>
    <x v="339"/>
    <n v="137594"/>
    <s v="Shanghai Zhongji Pile Industry Co., Ltd"/>
    <s v="www.zpzchina.com"/>
    <d v="2011-05-08T00:00:00"/>
    <n v="2011"/>
    <x v="1"/>
    <s v="354.00 CNY"/>
    <n v="54.51"/>
    <n v="38"/>
    <s v="CCB International Asset Management, Fosun International, Haitong-Fortis Private Equity Fund Management, Tonglian Venture Capital"/>
    <d v="2013-12-18T00:00:00"/>
    <x v="7"/>
    <s v="1760.00 CNY"/>
    <n v="287.95"/>
    <n v="209.11"/>
    <s v="Shanghai Zhongji Investment Co., Ltd"/>
    <x v="3"/>
    <s v="Construction"/>
    <s v="Construction, Materials"/>
    <m/>
    <s v="China"/>
    <s v="Greater China"/>
    <s v="No"/>
    <m/>
    <m/>
    <m/>
    <m/>
  </r>
  <r>
    <x v="340"/>
    <n v="110258"/>
    <s v="Shangri-La Hotels Malaysia"/>
    <s v="www.shangri-la.com"/>
    <d v="2007-09-01T00:00:00"/>
    <n v="2013"/>
    <x v="4"/>
    <s v="213.38 MYR"/>
    <n v="62.67"/>
    <n v="44.07"/>
    <s v="Standard Chartered Private Equity"/>
    <d v="2013-03-26T00:00:00"/>
    <x v="2"/>
    <s v="384.90 MYR"/>
    <n v="123.57"/>
    <n v="95.01"/>
    <m/>
    <x v="4"/>
    <s v="Leisure"/>
    <s v="Hotels, Hotels and Offices"/>
    <m/>
    <s v="Hong Kong"/>
    <s v="Greater China"/>
    <s v="No"/>
    <m/>
    <m/>
    <m/>
    <m/>
  </r>
  <r>
    <x v="341"/>
    <n v="175573"/>
    <s v="Shanxi Eurofo Green Energy"/>
    <m/>
    <d v="2008-06-01T00:00:00"/>
    <n v="2008"/>
    <x v="1"/>
    <m/>
    <m/>
    <m/>
    <s v="Asiabiz Capital"/>
    <d v="2009-12-08T00:00:00"/>
    <x v="7"/>
    <m/>
    <m/>
    <m/>
    <s v="Smartac Group Holdings"/>
    <x v="7"/>
    <s v="Clean Technology"/>
    <s v="Waste to Energy"/>
    <m/>
    <s v="China"/>
    <s v="Greater China"/>
    <s v="No"/>
    <m/>
    <m/>
    <m/>
    <m/>
  </r>
  <r>
    <x v="342"/>
    <n v="177205"/>
    <s v="Shanxi Provincial Guoxin Energy Development Group Co,.Ltd"/>
    <s v="www.sxgxny.com"/>
    <d v="2014-04-01T00:00:00"/>
    <n v="2014"/>
    <x v="4"/>
    <s v="52.83 CNY"/>
    <n v="8.56"/>
    <n v="6.17"/>
    <s v="Sharewin Fund"/>
    <d v="2015-01-01T00:00:00"/>
    <x v="1"/>
    <m/>
    <m/>
    <m/>
    <m/>
    <x v="2"/>
    <s v="Oil &amp; Gas"/>
    <s v="Natural Gas Production and Distribution"/>
    <m/>
    <s v="China"/>
    <s v="Greater China"/>
    <s v="No"/>
    <m/>
    <m/>
    <m/>
    <m/>
  </r>
  <r>
    <x v="343"/>
    <n v="30810"/>
    <s v="Shenzhen Development Bank"/>
    <s v="www.sdb.com.cn"/>
    <d v="2004-06-01T00:00:00"/>
    <n v="2004"/>
    <x v="2"/>
    <s v="155.00 USD"/>
    <n v="155"/>
    <n v="127.27"/>
    <s v="TPG"/>
    <d v="2010-05-04T00:00:00"/>
    <x v="7"/>
    <m/>
    <m/>
    <m/>
    <s v="Ping An Insurance Group"/>
    <x v="5"/>
    <s v="Financial Services"/>
    <s v="Banks, Consumer Finance, Credit Collections and Services, Finance and Insurance Sector, Investment Banking"/>
    <m/>
    <s v="China"/>
    <s v="Greater China"/>
    <s v="No"/>
    <m/>
    <m/>
    <m/>
    <m/>
  </r>
  <r>
    <x v="344"/>
    <n v="47910"/>
    <s v="Shenzhen Longhao World Business Development Company Limited"/>
    <s v="www.longhao.com.cn"/>
    <d v="2007-09-01T00:00:00"/>
    <n v="2013"/>
    <x v="1"/>
    <m/>
    <m/>
    <m/>
    <s v="Hony Capital"/>
    <d v="2013-09-08T00:00:00"/>
    <x v="7"/>
    <s v="700.00 CNY"/>
    <n v="113.71"/>
    <n v="85.46"/>
    <s v="Belle International Holdings Limited"/>
    <x v="4"/>
    <s v="Retail"/>
    <s v="Footwear Manufacture, Wholesale, and Retail"/>
    <m/>
    <s v="China"/>
    <s v="Greater China"/>
    <s v="No"/>
    <m/>
    <m/>
    <m/>
    <m/>
  </r>
  <r>
    <x v="345"/>
    <n v="130298"/>
    <s v="Shenzhen Tempus Global Travel Holdings Ltd"/>
    <s v="www.feiren.com"/>
    <d v="2009-03-12T00:00:00"/>
    <n v="2009"/>
    <x v="1"/>
    <s v="41.60 CNY"/>
    <n v="6.07"/>
    <n v="4.7"/>
    <s v="Futian Investment, Shenzhen Capital Group"/>
    <d v="2011-02-15T00:00:00"/>
    <x v="0"/>
    <s v="657.00 CNY"/>
    <n v="99.92"/>
    <n v="72.98"/>
    <m/>
    <x v="5"/>
    <s v="Business Services"/>
    <s v="Travel &amp; Tourism"/>
    <m/>
    <s v="China"/>
    <s v="Greater China"/>
    <s v="Yes"/>
    <n v="4.47"/>
    <m/>
    <m/>
    <m/>
  </r>
  <r>
    <x v="346"/>
    <n v="154989"/>
    <s v="Shenzhen Topray Solar Co., Ltd"/>
    <s v="www.topraysolar.com"/>
    <d v="2007-02-01T00:00:00"/>
    <n v="2013"/>
    <x v="1"/>
    <s v="31.20 CNY"/>
    <n v="4"/>
    <n v="3.03"/>
    <s v="Cowin Capital"/>
    <d v="2008-02-28T00:00:00"/>
    <x v="0"/>
    <s v="431.60 CNY"/>
    <n v="61.55"/>
    <n v="38.94"/>
    <m/>
    <x v="7"/>
    <s v="Clean Technology"/>
    <s v="Advanced Components, Advanced Materials, Solar Power, Solar Thermal"/>
    <m/>
    <s v="China"/>
    <s v="Greater China"/>
    <s v="No"/>
    <m/>
    <m/>
    <m/>
    <m/>
  </r>
  <r>
    <x v="347"/>
    <n v="149268"/>
    <s v="Shenzhen Ysstech Info-Tech Co., Ltd"/>
    <s v="www.ysstech.com"/>
    <d v="2011-03-31T00:00:00"/>
    <n v="2011"/>
    <x v="1"/>
    <s v="15.00 CNY"/>
    <n v="2.29"/>
    <n v="1.59"/>
    <s v="China Soft Capital"/>
    <d v="2014-01-27T00:00:00"/>
    <x v="0"/>
    <s v="298.88 CNY"/>
    <n v="49.03"/>
    <n v="35.869999999999997"/>
    <m/>
    <x v="8"/>
    <s v="Software"/>
    <s v="Accounting/Finance Software, Information Services, IT"/>
    <m/>
    <s v="China"/>
    <s v="Greater China"/>
    <s v="Yes"/>
    <m/>
    <m/>
    <m/>
    <m/>
  </r>
  <r>
    <x v="348"/>
    <n v="44741"/>
    <s v="Shijiazhuang Pharma"/>
    <s v="www.cspc.com.cn"/>
    <d v="2007-03-14T00:00:00"/>
    <n v="2013"/>
    <x v="6"/>
    <s v="870.00 CNY"/>
    <n v="112.65"/>
    <n v="84.23"/>
    <s v="Hony Capital"/>
    <d v="2013-04-23T00:00:00"/>
    <x v="2"/>
    <s v="1200.00 HKD"/>
    <n v="154.59"/>
    <n v="118.11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n v="2013"/>
    <x v="6"/>
    <s v="870.00 CNY"/>
    <n v="112.65"/>
    <n v="84.23"/>
    <s v="Hony Capital"/>
    <d v="2013-10-11T00:00:00"/>
    <x v="2"/>
    <s v="2030.00 HKD"/>
    <n v="261.79000000000002"/>
    <n v="193.41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n v="2013"/>
    <x v="6"/>
    <s v="870.00 CNY"/>
    <n v="112.65"/>
    <n v="84.23"/>
    <s v="Hony Capital"/>
    <d v="2014-05-28T00:00:00"/>
    <x v="2"/>
    <s v="4410.00 HKD"/>
    <n v="568.89"/>
    <n v="420.29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n v="2013"/>
    <x v="6"/>
    <s v="870.00 CNY"/>
    <n v="112.65"/>
    <n v="84.23"/>
    <s v="Hony Capital"/>
    <d v="2014-08-29T00:00:00"/>
    <x v="2"/>
    <s v="4010.00 HKD"/>
    <n v="517.38"/>
    <n v="400.35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n v="2013"/>
    <x v="6"/>
    <s v="870.00 CNY"/>
    <n v="112.65"/>
    <n v="84.23"/>
    <s v="Hony Capital"/>
    <d v="2014-10-24T00:00:00"/>
    <x v="2"/>
    <s v="3140.00 HKD"/>
    <n v="404.67"/>
    <n v="320.45999999999998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</r>
  <r>
    <x v="348"/>
    <n v="44741"/>
    <s v="Shijiazhuang Pharma"/>
    <s v="www.cspc.com.cn"/>
    <d v="2007-03-14T00:00:00"/>
    <n v="2013"/>
    <x v="6"/>
    <s v="870.00 CNY"/>
    <n v="112.65"/>
    <n v="84.23"/>
    <s v="Hony Capital"/>
    <d v="2015-04-17T00:00:00"/>
    <x v="2"/>
    <s v="9780.00 HKD"/>
    <n v="1261.6400000000001"/>
    <n v="1178.1199999999999"/>
    <m/>
    <x v="0"/>
    <s v="Pharmaceuticals"/>
    <s v="Medical Research, Pharmaceutical Development, Pharmaceutical Manufacturing"/>
    <m/>
    <s v="China"/>
    <s v="Greater China"/>
    <s v="No"/>
    <m/>
    <m/>
    <s v="Shunlong Wang"/>
    <s v="Shunlong Wang"/>
  </r>
  <r>
    <x v="349"/>
    <n v="32898"/>
    <s v="Shineway Group"/>
    <s v="www.shuanghui.com.cn"/>
    <d v="2006-08-17T00:00:00"/>
    <n v="2006"/>
    <x v="2"/>
    <s v="252.00 USD"/>
    <n v="252"/>
    <n v="198.63"/>
    <s v="Goldman Sachs Merchant Banking Division"/>
    <d v="2009-11-04T00:00:00"/>
    <x v="7"/>
    <s v="150.00 USD"/>
    <n v="150"/>
    <n v="100.77"/>
    <s v="CDH Investments"/>
    <x v="10"/>
    <s v="Food"/>
    <s v="Meat Products"/>
    <m/>
    <s v="China"/>
    <s v="Greater China"/>
    <s v="Yes"/>
    <n v="5"/>
    <m/>
    <m/>
    <m/>
  </r>
  <r>
    <x v="350"/>
    <n v="138002"/>
    <s v="Shinwa International"/>
    <s v="www.shinwa-net.com"/>
    <d v="2004-12-14T00:00:00"/>
    <n v="2004"/>
    <x v="2"/>
    <m/>
    <m/>
    <m/>
    <s v="CITIC Capital"/>
    <d v="2011-06-14T00:00:00"/>
    <x v="7"/>
    <m/>
    <m/>
    <m/>
    <s v="JVCKENWOOD Group"/>
    <x v="3"/>
    <s v="Transportation"/>
    <s v="Automobile and Parts Manufacturing, Manufacturing"/>
    <m/>
    <s v="Hong Kong"/>
    <s v="Greater China"/>
    <s v="No"/>
    <m/>
    <m/>
    <s v="Brian Doyle"/>
    <m/>
  </r>
  <r>
    <x v="351"/>
    <n v="157651"/>
    <s v="Siasun Robot and Automation"/>
    <s v="www.siasun.com"/>
    <d v="2008-06-01T00:00:00"/>
    <n v="2008"/>
    <x v="1"/>
    <s v="40.00 CNY"/>
    <n v="5.83"/>
    <n v="3.7"/>
    <s v="CAS Investment Management, Goldstone Investment"/>
    <d v="2009-10-30T00:00:00"/>
    <x v="0"/>
    <s v="616.90 CNY"/>
    <n v="90.26"/>
    <n v="60.63"/>
    <m/>
    <x v="3"/>
    <s v="Industrial"/>
    <s v="Industrial, Manufacturing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n v="2005"/>
    <x v="4"/>
    <s v="15.00 USD"/>
    <n v="15"/>
    <n v="12.44"/>
    <s v="New Horizon Capital"/>
    <d v="2009-07-06T00:00:00"/>
    <x v="2"/>
    <m/>
    <m/>
    <m/>
    <m/>
    <x v="6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n v="2005"/>
    <x v="4"/>
    <s v="15.00 USD"/>
    <n v="15"/>
    <n v="12.44"/>
    <s v="New Horizon Capital"/>
    <d v="2009-09-15T00:00:00"/>
    <x v="2"/>
    <m/>
    <m/>
    <m/>
    <m/>
    <x v="6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n v="2005"/>
    <x v="4"/>
    <s v="15.00 USD"/>
    <n v="15"/>
    <n v="12.44"/>
    <s v="New Horizon Capital"/>
    <d v="2009-12-15T00:00:00"/>
    <x v="2"/>
    <m/>
    <m/>
    <m/>
    <m/>
    <x v="6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n v="2005"/>
    <x v="4"/>
    <s v="15.00 USD"/>
    <n v="15"/>
    <n v="12.44"/>
    <s v="New Horizon Capital"/>
    <d v="2010-03-01T00:00:00"/>
    <x v="2"/>
    <m/>
    <m/>
    <m/>
    <m/>
    <x v="6"/>
    <s v="Chemicals"/>
    <s v="Chemicals"/>
    <m/>
    <s v="China"/>
    <s v="Greater China"/>
    <s v="No"/>
    <m/>
    <m/>
    <m/>
    <m/>
  </r>
  <r>
    <x v="352"/>
    <n v="152765"/>
    <s v="Sichuan Meifeng Chemical Industry Co., Ltd."/>
    <s v="www.scmeif.com"/>
    <d v="2005-08-25T00:00:00"/>
    <n v="2005"/>
    <x v="4"/>
    <s v="15.00 USD"/>
    <n v="15"/>
    <n v="12.44"/>
    <s v="New Horizon Capital"/>
    <d v="2010-08-13T00:00:00"/>
    <x v="2"/>
    <m/>
    <m/>
    <m/>
    <m/>
    <x v="6"/>
    <s v="Chemicals"/>
    <s v="Chemicals"/>
    <m/>
    <s v="China"/>
    <s v="Greater China"/>
    <s v="Yes"/>
    <m/>
    <m/>
    <m/>
    <m/>
  </r>
  <r>
    <x v="352"/>
    <n v="152765"/>
    <s v="Sichuan Meifeng Chemical Industry Co., Ltd."/>
    <s v="www.scmeif.com"/>
    <d v="2005-08-25T00:00:00"/>
    <n v="2005"/>
    <x v="4"/>
    <s v="15.00 USD"/>
    <n v="15"/>
    <n v="12.44"/>
    <s v="New Horizon Capital"/>
    <d v="2011-03-08T00:00:00"/>
    <x v="2"/>
    <m/>
    <m/>
    <m/>
    <m/>
    <x v="6"/>
    <s v="Chemicals"/>
    <s v="Chemicals"/>
    <m/>
    <s v="China"/>
    <s v="Greater China"/>
    <s v="Yes"/>
    <m/>
    <m/>
    <m/>
    <m/>
  </r>
  <r>
    <x v="353"/>
    <n v="155098"/>
    <s v="Sichuan Star Cable Co., Ltd."/>
    <s v="www.mxdl.cn"/>
    <d v="2010-11-02T00:00:00"/>
    <n v="2010"/>
    <x v="1"/>
    <s v="93.00 CNY"/>
    <n v="14.02"/>
    <n v="10.199999999999999"/>
    <s v="JD Capital"/>
    <d v="2012-05-07T00:00:00"/>
    <x v="0"/>
    <s v="806.00 CNY"/>
    <n v="127.17"/>
    <n v="98.48"/>
    <m/>
    <x v="1"/>
    <s v="Telecoms"/>
    <s v="Electronics, Telecoms Equipment, Wire-line Telecoms Services &amp; Equipment"/>
    <m/>
    <s v="China"/>
    <s v="Greater China"/>
    <s v="Yes"/>
    <m/>
    <m/>
    <m/>
    <m/>
  </r>
  <r>
    <x v="354"/>
    <n v="98017"/>
    <s v="Sichuan Zhiquan Special Cement"/>
    <m/>
    <d v="2008-10-10T00:00:00"/>
    <n v="2008"/>
    <x v="1"/>
    <s v="40.00 USD"/>
    <n v="40"/>
    <n v="28.41"/>
    <s v="Lunar Capital Management, Merrill Lynch &amp; Co."/>
    <d v="2010-02-09T00:00:00"/>
    <x v="7"/>
    <m/>
    <m/>
    <m/>
    <s v="Scitus Cement (China) Holdings Ltd"/>
    <x v="6"/>
    <s v="Materials"/>
    <s v="Cement, Manufacturing, Power Generation"/>
    <m/>
    <s v="China"/>
    <s v="Greater China"/>
    <s v="No"/>
    <m/>
    <m/>
    <m/>
    <m/>
  </r>
  <r>
    <x v="355"/>
    <n v="32210"/>
    <s v="Sihuan Pharmaceutical"/>
    <s v="www.sihuanpharm.com"/>
    <d v="2009-08-24T00:00:00"/>
    <n v="2009"/>
    <x v="0"/>
    <s v="458.00 SGD"/>
    <n v="317.35000000000002"/>
    <n v="222.62"/>
    <s v="China Pharma, Morgan Stanley Private Equity Asia"/>
    <d v="2010-10-20T00:00:00"/>
    <x v="0"/>
    <s v="5750.00 HKD"/>
    <n v="741.1"/>
    <n v="532.26"/>
    <m/>
    <x v="0"/>
    <s v="Pharmaceuticals"/>
    <s v="Pharmaceuticals"/>
    <m/>
    <s v="China"/>
    <s v="Greater China"/>
    <s v="Yes"/>
    <m/>
    <m/>
    <s v="Homer Sun"/>
    <m/>
  </r>
  <r>
    <x v="355"/>
    <n v="32210"/>
    <s v="Sihuan Pharmaceutical"/>
    <s v="www.sihuanpharm.com"/>
    <d v="2009-08-24T00:00:00"/>
    <n v="2009"/>
    <x v="0"/>
    <s v="458.00 SGD"/>
    <n v="317.35000000000002"/>
    <n v="222.62"/>
    <s v="China Pharma, Morgan Stanley Private Equity Asia"/>
    <d v="2013-09-10T00:00:00"/>
    <x v="2"/>
    <s v="524.00 HKD"/>
    <n v="67.569999999999993"/>
    <n v="50.79"/>
    <m/>
    <x v="0"/>
    <s v="Pharmaceuticals"/>
    <s v="Pharmaceuticals"/>
    <m/>
    <s v="China"/>
    <s v="Greater China"/>
    <s v="Yes"/>
    <n v="5"/>
    <m/>
    <s v="Homer Sun"/>
    <m/>
  </r>
  <r>
    <x v="355"/>
    <n v="32210"/>
    <s v="Sihuan Pharmaceutical"/>
    <s v="www.sihuanpharm.com"/>
    <d v="2009-08-24T00:00:00"/>
    <n v="2009"/>
    <x v="0"/>
    <s v="458.00 SGD"/>
    <n v="317.35000000000002"/>
    <n v="222.62"/>
    <s v="China Pharma, Morgan Stanley Private Equity Asia"/>
    <d v="2014-04-03T00:00:00"/>
    <x v="2"/>
    <s v="1120.00 HKD"/>
    <n v="144.46"/>
    <n v="104.05"/>
    <m/>
    <x v="0"/>
    <s v="Pharmaceuticals"/>
    <s v="Pharmaceuticals"/>
    <m/>
    <s v="China"/>
    <s v="Greater China"/>
    <s v="Yes"/>
    <m/>
    <m/>
    <s v="Homer Sun"/>
    <m/>
  </r>
  <r>
    <x v="356"/>
    <n v="32210"/>
    <s v="Sihuan Pharmaceutical"/>
    <s v="www.sihuanpharm.com"/>
    <d v="2010-07-07T00:00:00"/>
    <n v="2010"/>
    <x v="1"/>
    <s v="540.00 CNY"/>
    <n v="79.63"/>
    <n v="63.29"/>
    <s v="New Horizon Capital"/>
    <d v="2010-10-04T00:00:00"/>
    <x v="8"/>
    <s v="127.50 USD"/>
    <n v="127.5"/>
    <n v="91.57"/>
    <m/>
    <x v="0"/>
    <s v="Pharmaceuticals"/>
    <s v="Pharmaceuticals"/>
    <m/>
    <s v="China"/>
    <s v="Greater China"/>
    <s v="No"/>
    <m/>
    <m/>
    <m/>
    <m/>
  </r>
  <r>
    <x v="357"/>
    <n v="161616"/>
    <s v="Silvery Dragon Co., Ltd"/>
    <s v="www.yinlong.com"/>
    <d v="2011-03-18T00:00:00"/>
    <n v="2011"/>
    <x v="1"/>
    <s v="150.00 CNY"/>
    <n v="22.78"/>
    <n v="16.309999999999999"/>
    <s v="Haitong Innovation Capital Management, Haitong Kaiyuan Investment, Homsun Capital"/>
    <d v="2015-02-27T00:00:00"/>
    <x v="0"/>
    <s v="689.50 CNY"/>
    <n v="112.16"/>
    <n v="98.52"/>
    <m/>
    <x v="3"/>
    <s v="Manufacturing"/>
    <s v="Steel &amp; Metal Manufacturing"/>
    <m/>
    <s v="China"/>
    <s v="Greater China"/>
    <s v="Yes"/>
    <m/>
    <m/>
    <m/>
    <m/>
  </r>
  <r>
    <x v="358"/>
    <n v="128419"/>
    <s v="Sino Gas International Holdings"/>
    <s v="www.sino-gas.com"/>
    <d v="2014-04-03T00:00:00"/>
    <n v="2014"/>
    <x v="0"/>
    <s v="74.90 USD"/>
    <n v="74.900000000000006"/>
    <n v="53.95"/>
    <s v="Morgan Stanley Private Equity Asia, Zhongyu Gas Holdings Ltd"/>
    <d v="2015-12-10T00:00:00"/>
    <x v="7"/>
    <s v="78.70 USD"/>
    <n v="78.7"/>
    <n v="71.69"/>
    <s v="Zhongyu Gas Holdings Ltd"/>
    <x v="2"/>
    <s v="Oil &amp; Gas"/>
    <s v="Natural Gas Production and Distribution"/>
    <m/>
    <s v="China"/>
    <s v="Greater China"/>
    <s v="No"/>
    <m/>
    <m/>
    <m/>
    <m/>
  </r>
  <r>
    <x v="359"/>
    <n v="157838"/>
    <s v="Sinobioway Medicine"/>
    <s v="www.bioway-pku.com"/>
    <d v="2012-05-02T00:00:00"/>
    <n v="2012"/>
    <x v="1"/>
    <s v="12.09 CNY"/>
    <n v="1.91"/>
    <n v="1.48"/>
    <s v="Eastern Link Capital"/>
    <d v="2013-09-11T00:00:00"/>
    <x v="1"/>
    <s v="45.44 CNY"/>
    <n v="7.38"/>
    <n v="5.55"/>
    <m/>
    <x v="0"/>
    <s v="Pharmaceuticals"/>
    <s v="BioPharmaceuticals"/>
    <m/>
    <s v="China"/>
    <s v="Greater China"/>
    <s v="No"/>
    <n v="1.5"/>
    <n v="36.15"/>
    <m/>
    <m/>
  </r>
  <r>
    <x v="360"/>
    <n v="152910"/>
    <s v="Sinoenergy Corporation"/>
    <m/>
    <d v="2006-06-01T00:00:00"/>
    <n v="2006"/>
    <x v="1"/>
    <m/>
    <m/>
    <m/>
    <s v="KBG"/>
    <d v="2008-07-24T00:00:00"/>
    <x v="0"/>
    <m/>
    <m/>
    <m/>
    <m/>
    <x v="2"/>
    <s v="Oil &amp; Gas"/>
    <s v="Natural Gas Production and Distribution"/>
    <m/>
    <s v="China"/>
    <s v="Greater China"/>
    <s v="Yes"/>
    <m/>
    <m/>
    <m/>
    <m/>
  </r>
  <r>
    <x v="360"/>
    <n v="152910"/>
    <s v="Sinoenergy Corporation"/>
    <m/>
    <d v="2006-06-01T00:00:00"/>
    <n v="2006"/>
    <x v="1"/>
    <m/>
    <m/>
    <m/>
    <s v="KBG"/>
    <d v="2010-09-29T00:00:00"/>
    <x v="7"/>
    <m/>
    <m/>
    <m/>
    <m/>
    <x v="2"/>
    <s v="Oil &amp; Gas"/>
    <s v="Natural Gas Production and Distribution"/>
    <m/>
    <s v="China"/>
    <s v="Greater China"/>
    <s v="No"/>
    <m/>
    <m/>
    <m/>
    <m/>
  </r>
  <r>
    <x v="361"/>
    <n v="53796"/>
    <s v="SinoMedia"/>
    <s v="www.sinodb.com"/>
    <d v="2006-06-01T00:00:00"/>
    <n v="2006"/>
    <x v="2"/>
    <m/>
    <m/>
    <m/>
    <s v="Bain Capital"/>
    <d v="2008-07-03T00:00:00"/>
    <x v="0"/>
    <s v="366.60 HKD"/>
    <n v="47.02"/>
    <n v="29.86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2-10-29T00:00:00"/>
    <x v="2"/>
    <s v="20.82 HKD"/>
    <n v="2.69"/>
    <n v="2.0699999999999998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2-10-29T00:00:00"/>
    <x v="2"/>
    <s v="93.57 HKD"/>
    <n v="12.07"/>
    <n v="9.32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3-01-18T00:00:00"/>
    <x v="2"/>
    <s v="52.05 HKD"/>
    <n v="6.71"/>
    <n v="5.03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3-02-17T00:00:00"/>
    <x v="2"/>
    <s v="93.53 HKD"/>
    <n v="12.06"/>
    <n v="9.01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3-04-02T00:00:00"/>
    <x v="2"/>
    <s v="63.72 HKD"/>
    <n v="8.2100000000000009"/>
    <n v="6.27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3-05-02T00:00:00"/>
    <x v="2"/>
    <s v="97.64 HKD"/>
    <n v="12.58"/>
    <n v="9.69"/>
    <m/>
    <x v="1"/>
    <s v="Media"/>
    <s v="Media"/>
    <m/>
    <s v="China"/>
    <s v="Greater China"/>
    <s v="Yes"/>
    <m/>
    <m/>
    <m/>
    <m/>
  </r>
  <r>
    <x v="361"/>
    <n v="53796"/>
    <s v="SinoMedia"/>
    <s v="www.sinodb.com"/>
    <d v="2006-06-01T00:00:00"/>
    <n v="2006"/>
    <x v="2"/>
    <m/>
    <m/>
    <m/>
    <s v="Bain Capital"/>
    <d v="2013-05-06T00:00:00"/>
    <x v="2"/>
    <s v="134.80 HKD"/>
    <n v="17.37"/>
    <n v="13.37"/>
    <m/>
    <x v="1"/>
    <s v="Media"/>
    <s v="Media"/>
    <m/>
    <s v="China"/>
    <s v="Greater China"/>
    <s v="No"/>
    <m/>
    <m/>
    <m/>
    <m/>
  </r>
  <r>
    <x v="362"/>
    <n v="167382"/>
    <s v="SJQ-IT Information Technology"/>
    <s v="www.sjq-it.com"/>
    <d v="2011-08-17T00:00:00"/>
    <n v="2011"/>
    <x v="1"/>
    <s v="10.00 CNY"/>
    <n v="1.56"/>
    <n v="1.1000000000000001"/>
    <s v="Eastern Link Capital"/>
    <d v="2013-08-07T00:00:00"/>
    <x v="1"/>
    <s v="0.40 CNY"/>
    <n v="0.06"/>
    <n v="0.05"/>
    <m/>
    <x v="3"/>
    <s v="Manufacturing"/>
    <s v="Electronics, Hardware, Manufacturing"/>
    <m/>
    <s v="China"/>
    <s v="Greater China"/>
    <s v="Yes"/>
    <m/>
    <m/>
    <m/>
    <m/>
  </r>
  <r>
    <x v="362"/>
    <n v="167382"/>
    <s v="SJQ-IT Information Technology"/>
    <s v="www.sjq-it.com"/>
    <d v="2011-08-17T00:00:00"/>
    <n v="2011"/>
    <x v="1"/>
    <s v="10.00 CNY"/>
    <n v="1.56"/>
    <n v="1.1000000000000001"/>
    <s v="Eastern Link Capital"/>
    <d v="2014-06-27T00:00:00"/>
    <x v="1"/>
    <s v="0.34 CNY"/>
    <n v="0.06"/>
    <n v="0.04"/>
    <m/>
    <x v="3"/>
    <s v="Manufacturing"/>
    <s v="Electronics, Hardware, Manufacturing"/>
    <m/>
    <s v="China"/>
    <s v="Greater China"/>
    <s v="Yes"/>
    <m/>
    <m/>
    <m/>
    <m/>
  </r>
  <r>
    <x v="362"/>
    <n v="167382"/>
    <s v="SJQ-IT Information Technology"/>
    <s v="www.sjq-it.com"/>
    <d v="2011-08-17T00:00:00"/>
    <n v="2011"/>
    <x v="1"/>
    <s v="10.00 CNY"/>
    <n v="1.56"/>
    <n v="1.1000000000000001"/>
    <s v="Eastern Link Capital"/>
    <d v="2014-07-01T00:00:00"/>
    <x v="1"/>
    <s v="0.06 CNY"/>
    <n v="0.01"/>
    <n v="0.01"/>
    <m/>
    <x v="3"/>
    <s v="Manufacturing"/>
    <s v="Electronics, Hardware, Manufacturing"/>
    <m/>
    <s v="China"/>
    <s v="Greater China"/>
    <s v="Yes"/>
    <m/>
    <m/>
    <m/>
    <m/>
  </r>
  <r>
    <x v="363"/>
    <n v="48038"/>
    <s v="SouFun Holdings Ltd"/>
    <s v="world.soufun.com"/>
    <d v="2015-09-21T00:00:00"/>
    <n v="2015"/>
    <x v="4"/>
    <s v="400.00 USD"/>
    <n v="400"/>
    <n v="353.36"/>
    <s v="Carlyle Group, IDG Capital"/>
    <d v="2016-01-21T00:00:00"/>
    <x v="6"/>
    <m/>
    <m/>
    <m/>
    <s v="Chongqing Wanli New Energy"/>
    <x v="8"/>
    <s v="Internet"/>
    <s v="Internet, Property"/>
    <m/>
    <s v="China"/>
    <s v="Greater China"/>
    <s v="Yes"/>
    <m/>
    <m/>
    <m/>
    <m/>
  </r>
  <r>
    <x v="364"/>
    <n v="97820"/>
    <s v="South Beauty Investment"/>
    <s v="www.southbeauty.com"/>
    <d v="2014-04-25T00:00:00"/>
    <n v="2014"/>
    <x v="2"/>
    <s v="300.00 USD"/>
    <n v="300"/>
    <n v="216.09"/>
    <s v="CVC Capital Partners"/>
    <d v="2015-06-01T00:00:00"/>
    <x v="4"/>
    <m/>
    <m/>
    <m/>
    <m/>
    <x v="4"/>
    <s v="Restaurants"/>
    <s v="Restaurants"/>
    <m/>
    <s v="China"/>
    <s v="Greater China"/>
    <s v="No"/>
    <m/>
    <m/>
    <s v="Francis Leung"/>
    <s v="Francis Leung"/>
  </r>
  <r>
    <x v="365"/>
    <n v="50423"/>
    <s v="Sparkle Roll Group"/>
    <s v="www.hk970.com"/>
    <d v="2010-09-27T00:00:00"/>
    <n v="2010"/>
    <x v="4"/>
    <s v="42.00 USD"/>
    <n v="42"/>
    <n v="32.729999999999997"/>
    <s v="Morgan Stanley Private Equity Asia"/>
    <d v="2013-12-13T00:00:00"/>
    <x v="2"/>
    <m/>
    <m/>
    <m/>
    <m/>
    <x v="3"/>
    <s v="Distribution"/>
    <s v="Distribution, Retail"/>
    <m/>
    <s v="Hong Kong"/>
    <s v="Greater China"/>
    <s v="No"/>
    <m/>
    <m/>
    <s v="Yu Gao"/>
    <m/>
  </r>
  <r>
    <x v="366"/>
    <n v="50423"/>
    <s v="Sparkle Roll Group"/>
    <s v="www.hk970.com"/>
    <d v="2009-12-23T00:00:00"/>
    <n v="2009"/>
    <x v="4"/>
    <s v="268.00 HKD"/>
    <n v="34.57"/>
    <n v="23.07"/>
    <s v="Sequoia Capital"/>
    <d v="2015-07-07T00:00:00"/>
    <x v="2"/>
    <s v="224.00 HKD"/>
    <n v="28.89"/>
    <n v="26.14"/>
    <m/>
    <x v="3"/>
    <s v="Distribution"/>
    <s v="Distribution, Retail"/>
    <m/>
    <s v="Hong Kong"/>
    <s v="Greater China"/>
    <s v="No"/>
    <m/>
    <m/>
    <m/>
    <m/>
  </r>
  <r>
    <x v="367"/>
    <n v="98630"/>
    <s v="SpeedCast"/>
    <s v="www.speedcast.com"/>
    <d v="2012-09-23T00:00:00"/>
    <n v="2012"/>
    <x v="2"/>
    <s v="32.20 USD"/>
    <n v="32.200000000000003"/>
    <n v="25.15"/>
    <s v="TA Associates"/>
    <d v="2014-08-12T00:00:00"/>
    <x v="0"/>
    <s v="150.00 AUD"/>
    <n v="139.04"/>
    <n v="103.82"/>
    <m/>
    <x v="1"/>
    <s v="Telecoms"/>
    <s v="Communications, Telecoms Services"/>
    <m/>
    <s v="Hong Kong"/>
    <s v="Greater China"/>
    <s v="Yes"/>
    <m/>
    <m/>
    <s v="Edward Sippel, Michael Berk"/>
    <m/>
  </r>
  <r>
    <x v="368"/>
    <n v="39450"/>
    <s v="Spreadtrum Communications"/>
    <s v="www.spreadtrum.com"/>
    <d v="2010-03-26T00:00:00"/>
    <n v="2010"/>
    <x v="4"/>
    <s v="40.00 USD"/>
    <n v="40"/>
    <n v="29.58"/>
    <s v="Silver Lake"/>
    <d v="2011-06-01T00:00:00"/>
    <x v="2"/>
    <m/>
    <m/>
    <m/>
    <m/>
    <x v="8"/>
    <s v="Semiconductors"/>
    <s v="Consumer Products, Electronic Components &amp; Semiconductor Wholesalers, Semiconductors, Telecoms Equipment, Wireless"/>
    <m/>
    <s v="China"/>
    <s v="Greater China"/>
    <s v="No"/>
    <m/>
    <m/>
    <s v="Eric Chen, Kenneth Hao"/>
    <m/>
  </r>
  <r>
    <x v="369"/>
    <n v="54625"/>
    <s v="Standard Water Company"/>
    <s v="www.standard-water.com"/>
    <d v="2010-12-09T00:00:00"/>
    <n v="2010"/>
    <x v="2"/>
    <s v="100.00 USD"/>
    <n v="100"/>
    <n v="75.41"/>
    <s v="Themes Investment Partners"/>
    <d v="2014-02-28T00:00:00"/>
    <x v="7"/>
    <s v="218.00 USD"/>
    <n v="218"/>
    <n v="159.62"/>
    <s v="Beijing Enterprise Water Group"/>
    <x v="2"/>
    <s v="Utilities"/>
    <s v="Water and Sewer Utilities"/>
    <m/>
    <s v="China"/>
    <s v="Greater China"/>
    <s v="No"/>
    <m/>
    <m/>
    <m/>
    <m/>
  </r>
  <r>
    <x v="370"/>
    <n v="54625"/>
    <s v="Standard Water Company"/>
    <s v="www.standard-water.com"/>
    <d v="2007-08-03T00:00:00"/>
    <n v="2013"/>
    <x v="1"/>
    <m/>
    <m/>
    <m/>
    <s v="Tembusu Partners"/>
    <d v="2010-12-09T00:00:00"/>
    <x v="3"/>
    <s v="100.00 USD"/>
    <n v="100"/>
    <n v="75.41"/>
    <s v="Themes Investment Partners"/>
    <x v="2"/>
    <s v="Utilities"/>
    <s v="Water and Sewer Utilities"/>
    <m/>
    <s v="China"/>
    <s v="Greater China"/>
    <s v="No"/>
    <m/>
    <m/>
    <m/>
    <m/>
  </r>
  <r>
    <x v="371"/>
    <n v="166372"/>
    <s v="Stelcom"/>
    <m/>
    <d v="2007-07-01T00:00:00"/>
    <n v="2013"/>
    <x v="1"/>
    <m/>
    <m/>
    <m/>
    <s v="Tiantu Capital"/>
    <d v="2010-06-01T00:00:00"/>
    <x v="1"/>
    <m/>
    <m/>
    <m/>
    <m/>
    <x v="8"/>
    <s v="IT"/>
    <s v="IT"/>
    <m/>
    <s v="China"/>
    <s v="Greater China"/>
    <s v="No"/>
    <m/>
    <m/>
    <m/>
    <m/>
  </r>
  <r>
    <x v="372"/>
    <n v="125617"/>
    <s v="Sun Securities Co., Ltd."/>
    <m/>
    <d v="2007-11-19T00:00:00"/>
    <n v="2013"/>
    <x v="4"/>
    <s v="1200.00 CNY"/>
    <n v="164.51"/>
    <n v="112.65"/>
    <s v="Bohai Industrial Investment Fund Management"/>
    <d v="2008-07-22T00:00:00"/>
    <x v="7"/>
    <m/>
    <m/>
    <m/>
    <s v="Founder Securities Co., Ltd"/>
    <x v="5"/>
    <s v="Financial Services"/>
    <s v="Securities Brokers"/>
    <m/>
    <s v="China"/>
    <s v="Greater China"/>
    <s v="No"/>
    <m/>
    <m/>
    <m/>
    <m/>
  </r>
  <r>
    <x v="373"/>
    <n v="30222"/>
    <s v="SUNAC"/>
    <s v="www.sunac.com.cn"/>
    <d v="2009-09-23T00:00:00"/>
    <n v="2009"/>
    <x v="2"/>
    <m/>
    <m/>
    <m/>
    <s v="Bain Capital"/>
    <d v="2010-10-07T00:00:00"/>
    <x v="0"/>
    <s v="2160.00 HKD"/>
    <n v="278.39999999999998"/>
    <n v="199.94"/>
    <m/>
    <x v="9"/>
    <s v="Property"/>
    <s v="Property"/>
    <m/>
    <s v="China"/>
    <s v="Greater China"/>
    <s v="Yes"/>
    <m/>
    <m/>
    <m/>
    <m/>
  </r>
  <r>
    <x v="373"/>
    <n v="30222"/>
    <s v="SUNAC"/>
    <s v="www.sunac.com.cn"/>
    <d v="2009-09-23T00:00:00"/>
    <n v="2009"/>
    <x v="2"/>
    <m/>
    <m/>
    <m/>
    <s v="Bain Capital"/>
    <d v="2012-11-29T00:00:00"/>
    <x v="2"/>
    <s v="540.00 HKD"/>
    <n v="69.680000000000007"/>
    <n v="53.74"/>
    <m/>
    <x v="9"/>
    <s v="Property"/>
    <s v="Property"/>
    <m/>
    <s v="China"/>
    <s v="Greater China"/>
    <s v="Yes"/>
    <m/>
    <m/>
    <m/>
    <m/>
  </r>
  <r>
    <x v="374"/>
    <n v="31635"/>
    <s v="Suntech Power"/>
    <s v="www.suntech-power.com"/>
    <d v="2005-05-01T00:00:00"/>
    <n v="2005"/>
    <x v="1"/>
    <s v="80.00 USD"/>
    <n v="80"/>
    <n v="61.69"/>
    <s v="Actis, DragonTech Ventures Management, Goldman Sachs, Prax Capital"/>
    <d v="2007-06-01T00:00:00"/>
    <x v="2"/>
    <m/>
    <m/>
    <m/>
    <m/>
    <x v="7"/>
    <s v="Renewable Energy"/>
    <s v="Solar Power"/>
    <m/>
    <s v="China"/>
    <s v="Greater China"/>
    <s v="No"/>
    <m/>
    <m/>
    <m/>
    <m/>
  </r>
  <r>
    <x v="375"/>
    <n v="137422"/>
    <s v="Suntront Technology Co., Ltd"/>
    <s v="www.suntront.net"/>
    <d v="2010-04-01T00:00:00"/>
    <n v="2010"/>
    <x v="1"/>
    <s v="32.40 CNY"/>
    <n v="4.74"/>
    <n v="3.5"/>
    <s v="Haitong Kaiyuan Investment, Shanghai Zhengtong Venture Capital, Tellhow Shengda Investment Management"/>
    <d v="2011-08-31T00:00:00"/>
    <x v="0"/>
    <s v="416.10 CNY"/>
    <n v="64.77"/>
    <n v="47.49"/>
    <m/>
    <x v="3"/>
    <s v="Manufacturing"/>
    <s v="Machine Tool Manufacture"/>
    <m/>
    <s v="China"/>
    <s v="Greater China"/>
    <s v="Yes"/>
    <m/>
    <m/>
    <m/>
    <m/>
  </r>
  <r>
    <x v="376"/>
    <n v="63859"/>
    <s v="Suzhou HiPro Polymers"/>
    <s v="www.hipropolymers.com.cn"/>
    <d v="2007-06-01T00:00:00"/>
    <n v="2013"/>
    <x v="2"/>
    <m/>
    <m/>
    <m/>
    <s v="Bain Capital"/>
    <d v="2011-11-21T00:00:00"/>
    <x v="7"/>
    <s v="365.00 USD"/>
    <n v="365"/>
    <n v="265.43"/>
    <s v="Arkema"/>
    <x v="7"/>
    <s v="Clean Technology"/>
    <s v="Clean Technology, Oil &amp; Gas, Renewable Energy"/>
    <m/>
    <s v="China"/>
    <s v="Greater China"/>
    <s v="No"/>
    <m/>
    <m/>
    <m/>
    <m/>
  </r>
  <r>
    <x v="377"/>
    <n v="43218"/>
    <s v="Ta Chong Bank"/>
    <s v="www.tcbank.com.tw"/>
    <d v="2007-07-11T00:00:00"/>
    <n v="2013"/>
    <x v="2"/>
    <s v="21500.00 TWD"/>
    <n v="654.89"/>
    <n v="484.38"/>
    <s v="Carlyle Group"/>
    <d v="2015-08-14T00:00:00"/>
    <x v="7"/>
    <s v="56550.00 TWD"/>
    <n v="1813.96"/>
    <n v="1629.12"/>
    <s v="Yuanta Financial Holdings"/>
    <x v="5"/>
    <s v="Financial Services"/>
    <s v="Banks, Consumer Finance, Securities Brokers"/>
    <m/>
    <s v="Taiwan"/>
    <s v="Greater China"/>
    <s v="No"/>
    <m/>
    <m/>
    <s v="Alex Ying, Gregory Zeluck, Sunil Kaul"/>
    <m/>
  </r>
  <r>
    <x v="378"/>
    <n v="140888"/>
    <s v="Tainan Cayman"/>
    <m/>
    <d v="2004-06-01T00:00:00"/>
    <n v="2004"/>
    <x v="1"/>
    <s v="3.30 USD"/>
    <n v="3.3"/>
    <n v="2.71"/>
    <s v="Excelsior Capital Asia"/>
    <d v="2011-10-25T00:00:00"/>
    <x v="0"/>
    <m/>
    <m/>
    <m/>
    <m/>
    <x v="4"/>
    <s v="Retail"/>
    <s v="Clothing Stores"/>
    <m/>
    <s v="Taiwan"/>
    <s v="Greater China"/>
    <s v="Yes"/>
    <m/>
    <m/>
    <s v="Gary Lawrence"/>
    <s v="Gary Lawrence"/>
  </r>
  <r>
    <x v="379"/>
    <n v="140889"/>
    <s v="Tainan Enterprise Co., Ltd"/>
    <s v="www.tai-nan.com"/>
    <d v="2004-06-01T00:00:00"/>
    <n v="2004"/>
    <x v="4"/>
    <s v="7.90 USD"/>
    <n v="7.9"/>
    <n v="6.49"/>
    <s v="Excelsior Capital Asia"/>
    <d v="2007-06-01T00:00:00"/>
    <x v="2"/>
    <m/>
    <m/>
    <m/>
    <m/>
    <x v="3"/>
    <s v="Manufacturing"/>
    <s v="Clothes Manufacturing"/>
    <m/>
    <s v="Taiwan"/>
    <s v="Greater China"/>
    <s v="Yes"/>
    <m/>
    <m/>
    <m/>
    <m/>
  </r>
  <r>
    <x v="379"/>
    <n v="140889"/>
    <s v="Tainan Enterprise Co., Ltd"/>
    <s v="www.tai-nan.com"/>
    <d v="2004-06-01T00:00:00"/>
    <n v="2004"/>
    <x v="4"/>
    <s v="7.90 USD"/>
    <n v="7.9"/>
    <n v="6.49"/>
    <s v="Excelsior Capital Asia"/>
    <d v="2008-06-01T00:00:00"/>
    <x v="2"/>
    <m/>
    <m/>
    <m/>
    <m/>
    <x v="3"/>
    <s v="Manufacturing"/>
    <s v="Clothes Manufacturing"/>
    <m/>
    <s v="Taiwan"/>
    <s v="Greater China"/>
    <s v="No"/>
    <m/>
    <m/>
    <m/>
    <m/>
  </r>
  <r>
    <x v="380"/>
    <n v="49758"/>
    <s v="Taishin Financial Holdings"/>
    <s v="www.taishinholdings.com.tw"/>
    <d v="2006-03-14T00:00:00"/>
    <n v="2006"/>
    <x v="4"/>
    <s v="968.00 USD"/>
    <n v="968"/>
    <n v="797.43"/>
    <s v="Nomura Securities, TPG"/>
    <d v="2011-12-27T00:00:00"/>
    <x v="2"/>
    <s v="4700.00 TWD"/>
    <n v="151.38"/>
    <n v="113.14"/>
    <s v="Cathay Life Insurance"/>
    <x v="5"/>
    <s v="Financial Services"/>
    <s v="Financial Services"/>
    <m/>
    <s v="Taiwan"/>
    <s v="Greater China"/>
    <s v="Yes"/>
    <m/>
    <m/>
    <m/>
    <m/>
  </r>
  <r>
    <x v="380"/>
    <n v="49758"/>
    <s v="Taishin Financial Holdings"/>
    <s v="www.taishinholdings.com.tw"/>
    <d v="2006-03-14T00:00:00"/>
    <n v="2006"/>
    <x v="4"/>
    <s v="968.00 USD"/>
    <n v="968"/>
    <n v="797.43"/>
    <s v="Nomura Securities, TPG"/>
    <d v="2012-07-05T00:00:00"/>
    <x v="2"/>
    <s v="181.50 USD"/>
    <n v="181.5"/>
    <n v="148.07"/>
    <m/>
    <x v="5"/>
    <s v="Financial Services"/>
    <s v="Financial Services"/>
    <m/>
    <s v="Taiwan"/>
    <s v="Greater China"/>
    <s v="No"/>
    <m/>
    <m/>
    <m/>
    <m/>
  </r>
  <r>
    <x v="381"/>
    <n v="26826"/>
    <s v="Taizinai Group"/>
    <m/>
    <d v="2007-01-05T00:00:00"/>
    <n v="2013"/>
    <x v="1"/>
    <s v="73.00 USD"/>
    <n v="73"/>
    <n v="55.32"/>
    <s v="Actis, Goldman Sachs, Morgan Stanley"/>
    <d v="2010-04-15T00:00:00"/>
    <x v="4"/>
    <m/>
    <m/>
    <m/>
    <m/>
    <x v="10"/>
    <s v="Beverages"/>
    <s v="Beverages, Consumer Products, Dairy Products, Supermarkets &amp; Grocery Stores"/>
    <m/>
    <s v="China"/>
    <s v="Greater China"/>
    <s v="No"/>
    <m/>
    <m/>
    <s v="Chin Bay Chong"/>
    <m/>
  </r>
  <r>
    <x v="381"/>
    <n v="26826"/>
    <s v="Taizinai Group"/>
    <m/>
    <d v="2007-01-05T00:00:00"/>
    <n v="2013"/>
    <x v="1"/>
    <s v="73.00 USD"/>
    <n v="73"/>
    <n v="55.32"/>
    <s v="Actis, Goldman Sachs, Morgan Stanley"/>
    <d v="2010-04-15T00:00:00"/>
    <x v="5"/>
    <m/>
    <m/>
    <m/>
    <m/>
    <x v="10"/>
    <s v="Beverages"/>
    <s v="Beverages, Consumer Products, Dairy Products, Supermarkets &amp; Grocery Stores"/>
    <m/>
    <s v="China"/>
    <s v="Greater China"/>
    <s v="Yes"/>
    <m/>
    <m/>
    <s v="Chin Bay Chong"/>
    <m/>
  </r>
  <r>
    <x v="382"/>
    <n v="59274"/>
    <s v="Tangshan Ganglu Iron &amp; Steel"/>
    <s v="www.tsglgt.cn"/>
    <d v="2008-02-26T00:00:00"/>
    <n v="2008"/>
    <x v="2"/>
    <m/>
    <m/>
    <m/>
    <s v="Tembusu Partners"/>
    <d v="2012-10-01T00:00:00"/>
    <x v="1"/>
    <m/>
    <m/>
    <m/>
    <m/>
    <x v="6"/>
    <s v="Production"/>
    <s v="Production, Steel &amp; Metals"/>
    <m/>
    <s v="China"/>
    <s v="Greater China"/>
    <s v="No"/>
    <m/>
    <m/>
    <m/>
    <m/>
  </r>
  <r>
    <x v="383"/>
    <n v="143760"/>
    <s v="TBH Global Limited"/>
    <m/>
    <d v="2012-02-01T00:00:00"/>
    <n v="2012"/>
    <x v="1"/>
    <s v="35000.00 KRW"/>
    <n v="31.12"/>
    <n v="23.59"/>
    <s v="JKL Partners, KDB Capital"/>
    <d v="2014-06-01T00:00:00"/>
    <x v="1"/>
    <m/>
    <m/>
    <m/>
    <m/>
    <x v="4"/>
    <s v="Retail"/>
    <s v="Retail"/>
    <m/>
    <s v="Hong Kong"/>
    <s v="Greater China"/>
    <s v="No"/>
    <m/>
    <m/>
    <m/>
    <m/>
  </r>
  <r>
    <x v="384"/>
    <n v="57223"/>
    <s v="Television Broadcasts Limited"/>
    <s v="www.tvb.com"/>
    <d v="2011-01-26T00:00:00"/>
    <n v="2011"/>
    <x v="4"/>
    <s v="6260.00 HKD"/>
    <n v="805.12"/>
    <n v="618.41999999999996"/>
    <s v="Providence Equity Partners"/>
    <d v="2015-04-23T00:00:00"/>
    <x v="3"/>
    <m/>
    <m/>
    <m/>
    <s v="China Media Capital"/>
    <x v="1"/>
    <s v="Media"/>
    <s v="Television Broadcasting and Programming"/>
    <m/>
    <s v="Hong Kong"/>
    <s v="Greater China"/>
    <s v="Yes"/>
    <m/>
    <m/>
    <s v="Jonathan Nelson, Tao Sun"/>
    <s v="Jonathan Nelson"/>
  </r>
  <r>
    <x v="385"/>
    <n v="105172"/>
    <s v="The EIC Group"/>
    <s v="www.eiceducation.com"/>
    <d v="2011-08-01T00:00:00"/>
    <n v="2011"/>
    <x v="2"/>
    <s v="50.00 USD"/>
    <n v="50"/>
    <n v="35.200000000000003"/>
    <s v="Actis"/>
    <d v="2014-01-10T00:00:00"/>
    <x v="3"/>
    <s v="200.00 USD"/>
    <n v="200"/>
    <n v="146.32"/>
    <s v="CVC Capital Partners"/>
    <x v="4"/>
    <s v="Education / Training"/>
    <s v="Consulting Services, Education and Training Services"/>
    <m/>
    <s v="Hong Kong"/>
    <s v="Greater China"/>
    <s v="No"/>
    <m/>
    <m/>
    <m/>
    <m/>
  </r>
  <r>
    <x v="386"/>
    <n v="105172"/>
    <s v="The EIC Group"/>
    <s v="www.eiceducation.com"/>
    <d v="2014-01-10T00:00:00"/>
    <n v="2014"/>
    <x v="2"/>
    <s v="200.00 USD"/>
    <n v="200"/>
    <n v="146.32"/>
    <s v="CVC Capital Partners"/>
    <d v="2016-05-05T00:00:00"/>
    <x v="3"/>
    <s v="692.00 USD"/>
    <n v="692"/>
    <n v="604.46"/>
    <s v="NLD Investment"/>
    <x v="4"/>
    <s v="Education / Training"/>
    <s v="Consulting Services, Education and Training Services"/>
    <m/>
    <s v="Hong Kong"/>
    <s v="Greater China"/>
    <s v="No"/>
    <m/>
    <m/>
    <s v="Francis Leung"/>
    <m/>
  </r>
  <r>
    <x v="387"/>
    <n v="141203"/>
    <s v="The Executive Centre Limited"/>
    <s v="www.executivecentre.com"/>
    <d v="2009-12-23T00:00:00"/>
    <n v="2009"/>
    <x v="2"/>
    <m/>
    <m/>
    <m/>
    <s v="HPEF Capital Partners"/>
    <d v="2014-05-21T00:00:00"/>
    <x v="3"/>
    <s v="220.00 USD"/>
    <n v="220"/>
    <n v="159.91999999999999"/>
    <s v="CVC Capital Partners"/>
    <x v="5"/>
    <s v="Business Services"/>
    <s v="Business Services"/>
    <m/>
    <s v="Hong Kong"/>
    <s v="Greater China"/>
    <s v="Yes"/>
    <m/>
    <m/>
    <m/>
    <m/>
  </r>
  <r>
    <x v="388"/>
    <n v="157735"/>
    <s v="The Great Wall Group Co., Ltd"/>
    <s v="www.thegreatwall-china.com"/>
    <d v="2008-09-20T00:00:00"/>
    <n v="2008"/>
    <x v="1"/>
    <s v="20.00 CNY"/>
    <n v="2.92"/>
    <n v="2.0699999999999998"/>
    <s v="Green Pine Capital Partners"/>
    <d v="2010-06-25T00:00:00"/>
    <x v="0"/>
    <s v="512.50 CNY"/>
    <n v="75.569999999999993"/>
    <n v="60.07"/>
    <m/>
    <x v="4"/>
    <s v="Consumer Products"/>
    <s v="Consumer Products, Materials"/>
    <m/>
    <s v="China"/>
    <s v="Greater China"/>
    <s v="Yes"/>
    <m/>
    <m/>
    <m/>
    <m/>
  </r>
  <r>
    <x v="388"/>
    <n v="157735"/>
    <s v="The Great Wall Group Co., Ltd"/>
    <s v="www.thegreatwall-china.com"/>
    <d v="2008-09-20T00:00:00"/>
    <n v="2008"/>
    <x v="1"/>
    <s v="20.00 CNY"/>
    <n v="2.92"/>
    <n v="2.0699999999999998"/>
    <s v="Green Pine Capital Partners"/>
    <d v="2011-07-21T00:00:00"/>
    <x v="2"/>
    <m/>
    <m/>
    <m/>
    <m/>
    <x v="4"/>
    <s v="Consumer Products"/>
    <s v="Consumer Products, Materials"/>
    <m/>
    <s v="China"/>
    <s v="Greater China"/>
    <s v="Yes"/>
    <m/>
    <m/>
    <m/>
    <m/>
  </r>
  <r>
    <x v="389"/>
    <n v="84206"/>
    <s v="Tianhe Chemicals Group"/>
    <s v="www.tianhechem.com"/>
    <d v="2012-03-21T00:00:00"/>
    <n v="2012"/>
    <x v="1"/>
    <s v="300.00 USD"/>
    <n v="300"/>
    <n v="228.69"/>
    <s v="Morgan Stanley Private Equity Asia"/>
    <d v="2014-06-12T00:00:00"/>
    <x v="0"/>
    <s v="5070.00 HKD"/>
    <n v="654.02"/>
    <n v="483.19"/>
    <m/>
    <x v="6"/>
    <s v="Chemicals"/>
    <s v="Chemicals"/>
    <m/>
    <s v="China"/>
    <s v="Greater China"/>
    <s v="Yes"/>
    <m/>
    <m/>
    <s v="Homer Sun"/>
    <m/>
  </r>
  <r>
    <x v="390"/>
    <n v="149215"/>
    <s v="Tianhe Defense"/>
    <s v="www.thtw.com.cn"/>
    <d v="2010-01-11T00:00:00"/>
    <n v="2010"/>
    <x v="1"/>
    <s v="18.00 CNY"/>
    <n v="2.63"/>
    <n v="1.87"/>
    <s v="Goldstone Investment"/>
    <d v="2014-09-10T00:00:00"/>
    <x v="0"/>
    <s v="721.50 CNY"/>
    <n v="117.38"/>
    <n v="90.83"/>
    <m/>
    <x v="8"/>
    <s v="Electronics"/>
    <s v="Aerospace, Armaments, Defence, Electronics, Industrial"/>
    <m/>
    <s v="China"/>
    <s v="Greater China"/>
    <s v="Yes"/>
    <m/>
    <m/>
    <m/>
    <m/>
  </r>
  <r>
    <x v="391"/>
    <n v="167338"/>
    <s v="Tianmu Hotspring Resort Group"/>
    <s v="www.tianmu.net"/>
    <d v="2011-08-25T00:00:00"/>
    <n v="2011"/>
    <x v="1"/>
    <s v="14.85 CNY"/>
    <n v="2.3199999999999998"/>
    <n v="1.63"/>
    <s v="Eastern Link Capital"/>
    <d v="2014-09-29T00:00:00"/>
    <x v="1"/>
    <s v="3.68 CNY"/>
    <n v="0.6"/>
    <n v="0.47"/>
    <m/>
    <x v="4"/>
    <s v="Leisure"/>
    <s v="Hotels"/>
    <m/>
    <s v="China"/>
    <s v="Greater China"/>
    <s v="Yes"/>
    <m/>
    <m/>
    <m/>
    <m/>
  </r>
  <r>
    <x v="392"/>
    <n v="126779"/>
    <s v="Tianneng Battery Group Co., Ltd"/>
    <s v="www.cn-tn.com"/>
    <d v="2005-05-19T00:00:00"/>
    <n v="2005"/>
    <x v="1"/>
    <s v="12.00 USD"/>
    <n v="12"/>
    <n v="9.92"/>
    <s v="New World China Enterprises Project, Prax Capital"/>
    <d v="2007-06-11T00:00:00"/>
    <x v="0"/>
    <s v="576.00 HKD"/>
    <n v="73.67"/>
    <n v="54.49"/>
    <m/>
    <x v="7"/>
    <s v="Clean Technology"/>
    <s v="Batteries"/>
    <m/>
    <s v="China"/>
    <s v="Greater China"/>
    <s v="Yes"/>
    <m/>
    <m/>
    <s v="Jeff Jie-Ping Yao"/>
    <s v="Jeff Jie-Ping Yao"/>
  </r>
  <r>
    <x v="393"/>
    <n v="28699"/>
    <s v="Tianrui Group Cement Co., Ltd."/>
    <s v="www.trcement.com"/>
    <d v="2007-09-17T00:00:00"/>
    <n v="2013"/>
    <x v="1"/>
    <s v="450.00 USD"/>
    <n v="450"/>
    <n v="316.48"/>
    <s v="KKR"/>
    <d v="2011-12-19T00:00:00"/>
    <x v="0"/>
    <s v="996.17 HKD"/>
    <n v="127.98"/>
    <n v="95.65"/>
    <m/>
    <x v="6"/>
    <s v="Materials"/>
    <s v="Cement"/>
    <m/>
    <s v="China"/>
    <s v="Greater China"/>
    <s v="Yes"/>
    <m/>
    <m/>
    <s v="Charlie Gao, David Liu, Julian Wolhardt"/>
    <m/>
  </r>
  <r>
    <x v="394"/>
    <n v="118186"/>
    <s v="Tigers Ltd."/>
    <s v="www.go2tigers.com"/>
    <d v="2011-11-30T00:00:00"/>
    <n v="2011"/>
    <x v="5"/>
    <m/>
    <m/>
    <m/>
    <s v="Kamino Logistics Group Limited, Solis Capital Partners, WLG, Inc."/>
    <d v="2013-07-24T00:00:00"/>
    <x v="7"/>
    <m/>
    <m/>
    <m/>
    <s v="GeoPost"/>
    <x v="3"/>
    <s v="Transportation"/>
    <s v="Logistics, Transportation"/>
    <m/>
    <s v="Hong Kong"/>
    <s v="Greater China"/>
    <s v="No"/>
    <n v="3.4"/>
    <n v="25"/>
    <s v="Daniel Lubeck"/>
    <m/>
  </r>
  <r>
    <x v="395"/>
    <n v="153278"/>
    <s v="Titan Wind Energy (Suzhou) Co., Ltd"/>
    <s v="www.titanwind.com.cn"/>
    <d v="2009-12-29T00:00:00"/>
    <n v="2009"/>
    <x v="1"/>
    <s v="25.00 CNY"/>
    <n v="3.66"/>
    <n v="2.44"/>
    <s v="Goldstone Investment, Suzhou Dingrong Capital Investment Management"/>
    <d v="2010-12-31T00:00:00"/>
    <x v="0"/>
    <m/>
    <m/>
    <m/>
    <m/>
    <x v="7"/>
    <s v="Renewable Energy"/>
    <s v="Advanced Components, Wind Power"/>
    <m/>
    <s v="China"/>
    <s v="Greater China"/>
    <s v="Yes"/>
    <m/>
    <m/>
    <m/>
    <m/>
  </r>
  <r>
    <x v="396"/>
    <n v="176161"/>
    <s v="Tong Oil Tools"/>
    <s v="www.tongyuanoil.com"/>
    <d v="2009-09-28T00:00:00"/>
    <n v="2009"/>
    <x v="1"/>
    <s v="81.00 CNY"/>
    <n v="11.84"/>
    <n v="8.1300000000000008"/>
    <s v="New Alliance Capital"/>
    <d v="2011-01-04T00:00:00"/>
    <x v="0"/>
    <s v="868.70 CNY"/>
    <n v="131.33000000000001"/>
    <n v="100.88"/>
    <m/>
    <x v="7"/>
    <s v="Clean Technology"/>
    <s v="Business Services, Clean Technology"/>
    <m/>
    <s v="China"/>
    <s v="Greater China"/>
    <s v="Yes"/>
    <m/>
    <m/>
    <m/>
    <m/>
  </r>
  <r>
    <x v="397"/>
    <n v="59335"/>
    <s v="Tongji Environment"/>
    <m/>
    <d v="2007-10-01T00:00:00"/>
    <n v="2013"/>
    <x v="2"/>
    <m/>
    <m/>
    <m/>
    <s v="Tembusu Partners"/>
    <d v="2010-06-01T00:00:00"/>
    <x v="7"/>
    <m/>
    <m/>
    <m/>
    <m/>
    <x v="2"/>
    <s v="Utilities"/>
    <s v="Waste Management, Water and Sewer Utilities"/>
    <m/>
    <s v="China"/>
    <s v="Greater China"/>
    <s v="No"/>
    <m/>
    <n v="8.5"/>
    <m/>
    <m/>
  </r>
  <r>
    <x v="398"/>
    <n v="141973"/>
    <s v="Tongkun Group"/>
    <s v="www.zjtkgf.com"/>
    <d v="2010-03-15T00:00:00"/>
    <n v="2010"/>
    <x v="1"/>
    <s v="205.00 CNY"/>
    <n v="29.99"/>
    <n v="22.17"/>
    <s v="Morgan Stanley Private Equity Asia"/>
    <d v="2011-05-18T00:00:00"/>
    <x v="0"/>
    <m/>
    <m/>
    <m/>
    <m/>
    <x v="3"/>
    <s v="Manufacturing"/>
    <s v="Clothes Manufacturing, Textiles"/>
    <m/>
    <s v="China"/>
    <s v="Greater China"/>
    <s v="Yes"/>
    <m/>
    <m/>
    <m/>
    <m/>
  </r>
  <r>
    <x v="398"/>
    <n v="141973"/>
    <s v="Tongkun Group"/>
    <s v="www.zjtkgf.com"/>
    <d v="2010-03-15T00:00:00"/>
    <n v="2010"/>
    <x v="1"/>
    <s v="205.00 CNY"/>
    <n v="29.99"/>
    <n v="22.17"/>
    <s v="Morgan Stanley Private Equity Asia"/>
    <d v="2014-12-24T00:00:00"/>
    <x v="2"/>
    <s v="141.75 CNY"/>
    <n v="23.14"/>
    <n v="18.57"/>
    <m/>
    <x v="3"/>
    <s v="Manufacturing"/>
    <s v="Clothes Manufacturing, Textiles"/>
    <m/>
    <s v="China"/>
    <s v="Greater China"/>
    <s v="Yes"/>
    <m/>
    <m/>
    <m/>
    <m/>
  </r>
  <r>
    <x v="398"/>
    <n v="141973"/>
    <s v="Tongkun Group"/>
    <s v="www.zjtkgf.com"/>
    <d v="2010-03-15T00:00:00"/>
    <n v="2010"/>
    <x v="1"/>
    <s v="205.00 CNY"/>
    <n v="29.99"/>
    <n v="22.17"/>
    <s v="Morgan Stanley Private Equity Asia"/>
    <d v="2015-01-16T00:00:00"/>
    <x v="2"/>
    <s v="296.50 CNY"/>
    <n v="48.4"/>
    <n v="41.09"/>
    <m/>
    <x v="3"/>
    <s v="Manufacturing"/>
    <s v="Clothes Manufacturing, Textiles"/>
    <m/>
    <s v="China"/>
    <s v="Greater China"/>
    <s v="Yes"/>
    <m/>
    <m/>
    <m/>
    <m/>
  </r>
  <r>
    <x v="399"/>
    <n v="147486"/>
    <s v="Trendzone"/>
    <s v="www.trendzone.com.cn"/>
    <d v="2010-08-30T00:00:00"/>
    <n v="2010"/>
    <x v="1"/>
    <s v="63.70 CNY"/>
    <n v="9.41"/>
    <n v="7.33"/>
    <s v="Principle Capital"/>
    <d v="2015-03-20T00:00:00"/>
    <x v="0"/>
    <s v="394.00 CNY"/>
    <n v="64.19"/>
    <n v="59.83"/>
    <m/>
    <x v="3"/>
    <s v="Construction"/>
    <s v="Construction, Furniture Manufacturing"/>
    <m/>
    <s v="China"/>
    <s v="Greater China"/>
    <s v="Yes"/>
    <m/>
    <m/>
    <m/>
    <m/>
  </r>
  <r>
    <x v="400"/>
    <n v="48019"/>
    <s v="Tri-Wall KK"/>
    <s v="www.tri-wall.com"/>
    <d v="2010-08-12T00:00:00"/>
    <n v="2010"/>
    <x v="2"/>
    <s v="65.50 USD"/>
    <n v="65.5"/>
    <n v="50.46"/>
    <s v="CITIC Capital"/>
    <d v="2016-05-13T00:00:00"/>
    <x v="7"/>
    <s v="221.70 USD"/>
    <n v="221.7"/>
    <n v="194.39"/>
    <s v="Rengo Co."/>
    <x v="3"/>
    <s v="Manufacturing"/>
    <s v="Packaging, Paper Products Manufacturing, Shipping"/>
    <m/>
    <s v="Hong Kong"/>
    <s v="Greater China"/>
    <s v="No"/>
    <m/>
    <m/>
    <m/>
    <m/>
  </r>
  <r>
    <x v="401"/>
    <n v="48019"/>
    <s v="Tri-Wall KK"/>
    <s v="www.tri-wall.com"/>
    <d v="2008-11-01T00:00:00"/>
    <n v="2008"/>
    <x v="2"/>
    <m/>
    <m/>
    <m/>
    <s v="Ant Capital Partners"/>
    <d v="2010-08-12T00:00:00"/>
    <x v="3"/>
    <s v="65.50 USD"/>
    <n v="65.5"/>
    <n v="50.46"/>
    <s v="CITIC Capital"/>
    <x v="3"/>
    <s v="Manufacturing"/>
    <s v="Packaging, Paper Products Manufacturing, Shipping"/>
    <m/>
    <s v="Hong Kong"/>
    <s v="Greater China"/>
    <s v="No"/>
    <m/>
    <m/>
    <m/>
    <m/>
  </r>
  <r>
    <x v="402"/>
    <n v="40112"/>
    <s v="Trimco"/>
    <m/>
    <d v="2005-05-01T00:00:00"/>
    <n v="2005"/>
    <x v="2"/>
    <s v="11.10 USD"/>
    <n v="11.1"/>
    <n v="8.56"/>
    <s v="Navis Capital Partners"/>
    <d v="2012-05-02T00:00:00"/>
    <x v="3"/>
    <s v="111.00 USD"/>
    <n v="111"/>
    <n v="85.96"/>
    <s v="Partners Group"/>
    <x v="3"/>
    <s v="Manufacturing"/>
    <s v="Manufacturing"/>
    <m/>
    <s v="Hong Kong"/>
    <s v="Greater China"/>
    <s v="No"/>
    <n v="10"/>
    <n v="43"/>
    <m/>
    <m/>
  </r>
  <r>
    <x v="403"/>
    <n v="161856"/>
    <s v="Tsingda Eedu Group"/>
    <s v="www.eeduol.com"/>
    <d v="2015-02-13T00:00:00"/>
    <n v="2015"/>
    <x v="1"/>
    <s v="49.00 USD"/>
    <n v="49"/>
    <n v="43.04"/>
    <s v="RRJ Capital"/>
    <d v="2016-01-10T00:00:00"/>
    <x v="7"/>
    <s v="140.00 USD"/>
    <n v="140"/>
    <n v="129.22999999999999"/>
    <m/>
    <x v="8"/>
    <s v="Internet"/>
    <s v="Education &amp; Training Website, Education and Training Services"/>
    <m/>
    <s v="China"/>
    <s v="Greater China"/>
    <s v="No"/>
    <n v="3"/>
    <m/>
    <m/>
    <m/>
  </r>
  <r>
    <x v="404"/>
    <n v="161856"/>
    <s v="Tsingda Eedu Group"/>
    <s v="www.eeduol.com"/>
    <d v="2014-08-01T00:00:00"/>
    <n v="2014"/>
    <x v="1"/>
    <s v="20.00 USD"/>
    <n v="20"/>
    <n v="14.93"/>
    <s v="Mezzanine Capital Unit"/>
    <d v="2016-01-10T00:00:00"/>
    <x v="7"/>
    <m/>
    <m/>
    <m/>
    <m/>
    <x v="8"/>
    <s v="Internet"/>
    <s v="Education &amp; Training Website, Education and Training Services"/>
    <m/>
    <s v="China"/>
    <s v="Greater China"/>
    <s v="No"/>
    <n v="3"/>
    <m/>
    <m/>
    <m/>
  </r>
  <r>
    <x v="405"/>
    <n v="161856"/>
    <s v="Tsingda Eedu Group"/>
    <s v="www.eeduol.com"/>
    <d v="2012-06-01T00:00:00"/>
    <n v="2012"/>
    <x v="1"/>
    <s v="5.00 USD"/>
    <n v="5"/>
    <n v="3.97"/>
    <s v="Capvent"/>
    <d v="2016-04-22T00:00:00"/>
    <x v="3"/>
    <m/>
    <m/>
    <m/>
    <m/>
    <x v="8"/>
    <s v="Internet"/>
    <s v="Education &amp; Training Website, Education and Training Services"/>
    <m/>
    <s v="China"/>
    <s v="Greater China"/>
    <s v="No"/>
    <n v="2.9"/>
    <n v="32"/>
    <m/>
    <m/>
  </r>
  <r>
    <x v="406"/>
    <n v="38824"/>
    <s v="Tulip Media"/>
    <s v="www.tulipmegamedia.com"/>
    <d v="2006-05-19T00:00:00"/>
    <n v="2006"/>
    <x v="1"/>
    <m/>
    <m/>
    <m/>
    <s v="Warburg Pincus"/>
    <d v="2014-06-01T00:00:00"/>
    <x v="7"/>
    <m/>
    <m/>
    <m/>
    <s v="Shanghai New Culture Media Group"/>
    <x v="1"/>
    <s v="Media"/>
    <s v="Media"/>
    <m/>
    <s v="China"/>
    <s v="Greater China"/>
    <s v="No"/>
    <m/>
    <m/>
    <m/>
    <m/>
  </r>
  <r>
    <x v="407"/>
    <n v="199512"/>
    <s v="UnionTech"/>
    <s v="www.union-tek.com"/>
    <d v="2015-08-19T00:00:00"/>
    <n v="2015"/>
    <x v="1"/>
    <s v="19.69 CNY"/>
    <n v="3.08"/>
    <n v="2.76"/>
    <s v="New Alliance Capital"/>
    <d v="2016-04-22T00:00:00"/>
    <x v="0"/>
    <m/>
    <m/>
    <m/>
    <m/>
    <x v="8"/>
    <s v="Technology"/>
    <s v="Manufacturing, Technology"/>
    <m/>
    <s v="China"/>
    <s v="Greater China"/>
    <s v="Yes"/>
    <m/>
    <m/>
    <m/>
    <m/>
  </r>
  <r>
    <x v="408"/>
    <n v="26431"/>
    <s v="United Texon"/>
    <s v="www.texon.com"/>
    <d v="2010-06-01T00:00:00"/>
    <n v="2010"/>
    <x v="1"/>
    <m/>
    <m/>
    <m/>
    <s v="Barclays Ventures"/>
    <d v="2016-04-05T00:00:00"/>
    <x v="3"/>
    <m/>
    <m/>
    <m/>
    <s v="Navis Capital Partners"/>
    <x v="3"/>
    <s v="Manufacturing"/>
    <s v="Manufacturing, Materials"/>
    <m/>
    <s v="Hong Kong"/>
    <s v="Greater China"/>
    <s v="No"/>
    <m/>
    <m/>
    <m/>
    <m/>
  </r>
  <r>
    <x v="409"/>
    <n v="32784"/>
    <s v="UniTrust Finance &amp; Leasing Corporation"/>
    <s v="www.utfinancing.com"/>
    <d v="2008-02-01T00:00:00"/>
    <n v="2008"/>
    <x v="2"/>
    <s v="275.00 USD"/>
    <n v="275"/>
    <n v="188.32"/>
    <s v="TPG"/>
    <d v="2013-09-26T00:00:00"/>
    <x v="7"/>
    <s v="715.00 USD"/>
    <n v="715"/>
    <n v="537.39"/>
    <s v="Haitong Securities Co."/>
    <x v="5"/>
    <s v="Financial Services"/>
    <s v="Finance and Insurance Sector"/>
    <m/>
    <s v="China"/>
    <s v="Greater China"/>
    <s v="No"/>
    <m/>
    <m/>
    <s v="Steven Schneider"/>
    <m/>
  </r>
  <r>
    <x v="410"/>
    <n v="157440"/>
    <s v="V Grass Fashion Co., Ltd"/>
    <s v="www.v-grass.com"/>
    <d v="2011-11-28T00:00:00"/>
    <n v="2011"/>
    <x v="1"/>
    <s v="100.00 CNY"/>
    <n v="15.74"/>
    <n v="11.45"/>
    <s v="GP Capital"/>
    <d v="2014-12-03T00:00:00"/>
    <x v="0"/>
    <s v="740.00 CNY"/>
    <n v="120.8"/>
    <n v="96.97"/>
    <m/>
    <x v="3"/>
    <s v="Manufacturing"/>
    <s v="Clothes Manufacturing, Textiles"/>
    <m/>
    <s v="China"/>
    <s v="Greater China"/>
    <s v="Yes"/>
    <m/>
    <m/>
    <m/>
    <m/>
  </r>
  <r>
    <x v="411"/>
    <n v="180188"/>
    <s v="V-Care Holdings Limited"/>
    <s v="www.v-care.net.cn"/>
    <d v="2010-12-16T00:00:00"/>
    <n v="2010"/>
    <x v="1"/>
    <s v="300.00 HKD"/>
    <n v="38.57"/>
    <n v="29.09"/>
    <s v="Cathay Capital Group, Vinda Group"/>
    <d v="2014-07-10T00:00:00"/>
    <x v="7"/>
    <m/>
    <m/>
    <m/>
    <s v="Vinda Group"/>
    <x v="3"/>
    <s v="Manufacturing"/>
    <s v="Personal Care Products Manufacturing"/>
    <m/>
    <s v="China"/>
    <s v="Greater China"/>
    <s v="Yes"/>
    <m/>
    <m/>
    <m/>
    <m/>
  </r>
  <r>
    <x v="412"/>
    <n v="167398"/>
    <s v="Vanzo Communication Technology"/>
    <s v="en.vanzotec.com"/>
    <d v="2012-08-01T00:00:00"/>
    <n v="2012"/>
    <x v="1"/>
    <m/>
    <m/>
    <m/>
    <s v="Spring Capital Asia"/>
    <d v="2015-04-30T00:00:00"/>
    <x v="7"/>
    <s v="860.00 CNY"/>
    <n v="140.65"/>
    <n v="126.07"/>
    <s v="Hubei Kaile"/>
    <x v="1"/>
    <s v="Telecoms"/>
    <s v="Mobile Applications, Telecoms Equipment, Telecoms Services"/>
    <m/>
    <s v="China"/>
    <s v="Greater China"/>
    <s v="No"/>
    <m/>
    <m/>
    <m/>
    <m/>
  </r>
  <r>
    <x v="413"/>
    <n v="96669"/>
    <s v="Vesta"/>
    <s v="www.vesta-china.cn"/>
    <d v="2011-05-01T00:00:00"/>
    <n v="2011"/>
    <x v="1"/>
    <s v="48.00 USD"/>
    <n v="48"/>
    <n v="33.47"/>
    <s v="Actis"/>
    <d v="2013-07-03T00:00:00"/>
    <x v="7"/>
    <m/>
    <m/>
    <m/>
    <s v="Illinois Tool Works Inc."/>
    <x v="3"/>
    <s v="Manufacturing"/>
    <s v="Manufacturing"/>
    <m/>
    <s v="China"/>
    <s v="Greater China"/>
    <s v="No"/>
    <m/>
    <n v="40"/>
    <m/>
    <m/>
  </r>
  <r>
    <x v="414"/>
    <n v="152694"/>
    <s v="Vinda Group"/>
    <s v="www.vindapaper.com"/>
    <d v="2005-05-20T00:00:00"/>
    <n v="2005"/>
    <x v="1"/>
    <s v="100.00 HKD"/>
    <n v="12.87"/>
    <n v="10.64"/>
    <s v="Cathay Capital Group"/>
    <d v="2007-07-10T00:00:00"/>
    <x v="0"/>
    <s v="870.00 HKD"/>
    <n v="111.28"/>
    <n v="82.3"/>
    <m/>
    <x v="3"/>
    <s v="Manufacturing"/>
    <s v="Paper Products Manufacturing"/>
    <m/>
    <s v="China"/>
    <s v="Greater China"/>
    <s v="Yes"/>
    <m/>
    <m/>
    <m/>
    <m/>
  </r>
  <r>
    <x v="415"/>
    <n v="31852"/>
    <s v="Vistra Group"/>
    <s v="www.vistra.com"/>
    <d v="2009-08-28T00:00:00"/>
    <n v="2009"/>
    <x v="2"/>
    <m/>
    <m/>
    <m/>
    <s v="IK Investment Partners, Reggeborgh Groep"/>
    <d v="2015-05-22T00:00:00"/>
    <x v="3"/>
    <s v="1100.00 USD"/>
    <n v="1100"/>
    <n v="989.01"/>
    <s v="Baring Private Equity Asia"/>
    <x v="5"/>
    <s v="Business Services"/>
    <s v="Accounting Services, Consulting Services, Consumer Finance, Credit Collections and Services, Finance and Insurance Sector, Legal Services, Outsourcing"/>
    <m/>
    <s v="Hong Kong"/>
    <s v="Greater China"/>
    <s v="No"/>
    <n v="2.75"/>
    <m/>
    <s v="Kristiaan Nieuwenburg"/>
    <m/>
  </r>
  <r>
    <x v="416"/>
    <n v="161882"/>
    <s v="Well Lead Medical Co., Ltd"/>
    <s v="www.welllead.com.cn"/>
    <d v="2011-01-08T00:00:00"/>
    <n v="2011"/>
    <x v="1"/>
    <s v="75.60 CNY"/>
    <n v="11.43"/>
    <n v="8.7799999999999994"/>
    <s v="JD Capital, Zhejiang Ticapital Management"/>
    <d v="2015-03-02T00:00:00"/>
    <x v="0"/>
    <s v="385.00 CNY"/>
    <n v="62.37"/>
    <n v="58.67"/>
    <m/>
    <x v="0"/>
    <s v="Medical Instruments"/>
    <s v="Medical Equipment Distributors"/>
    <m/>
    <s v="China"/>
    <s v="Greater China"/>
    <s v="Yes"/>
    <m/>
    <m/>
    <m/>
    <m/>
  </r>
  <r>
    <x v="417"/>
    <n v="155608"/>
    <s v="Western Region Gold"/>
    <s v="www.w-r-g.cn"/>
    <d v="2011-05-25T00:00:00"/>
    <n v="2011"/>
    <x v="1"/>
    <s v="139.86 CNY"/>
    <n v="21.54"/>
    <n v="15.01"/>
    <s v="CITIC Private Equity Funds Management"/>
    <d v="2015-01-22T00:00:00"/>
    <x v="0"/>
    <s v="450.00 CNY"/>
    <n v="73.459999999999994"/>
    <n v="62.36"/>
    <m/>
    <x v="6"/>
    <s v="Mining"/>
    <s v="Gold and Silver Ores"/>
    <m/>
    <s v="China"/>
    <s v="Greater China"/>
    <s v="Yes"/>
    <m/>
    <m/>
    <m/>
    <m/>
  </r>
  <r>
    <x v="418"/>
    <n v="43934"/>
    <s v="WH Group Ltd."/>
    <s v="www.shuanghui.net"/>
    <d v="2006-05-22T00:00:00"/>
    <n v="2006"/>
    <x v="4"/>
    <s v="250.00 USD"/>
    <n v="250"/>
    <n v="195.63"/>
    <s v="CDH Investments, Goldman Sachs Merchant Banking Division"/>
    <d v="2007-06-01T00:00:00"/>
    <x v="3"/>
    <m/>
    <m/>
    <m/>
    <s v="New Horizon Capital, Temasek Holdings"/>
    <x v="10"/>
    <s v="Food"/>
    <s v="Meat Products"/>
    <m/>
    <s v="China"/>
    <s v="Greater China"/>
    <s v="Yes"/>
    <m/>
    <m/>
    <m/>
    <m/>
  </r>
  <r>
    <x v="418"/>
    <n v="43934"/>
    <s v="WH Group Ltd."/>
    <s v="www.shuanghui.net"/>
    <d v="2006-05-22T00:00:00"/>
    <n v="2006"/>
    <x v="4"/>
    <s v="250.00 USD"/>
    <n v="250"/>
    <n v="195.63"/>
    <s v="CDH Investments, Goldman Sachs Merchant Banking Division"/>
    <d v="2009-11-04T00:00:00"/>
    <x v="3"/>
    <s v="150.00 USD"/>
    <n v="150"/>
    <n v="100.77"/>
    <s v="CDH Investments"/>
    <x v="10"/>
    <s v="Food"/>
    <s v="Meat Products"/>
    <m/>
    <s v="China"/>
    <s v="Greater China"/>
    <s v="Yes"/>
    <n v="5"/>
    <m/>
    <m/>
    <m/>
  </r>
  <r>
    <x v="418"/>
    <n v="43934"/>
    <s v="WH Group Ltd."/>
    <s v="www.shuanghui.net"/>
    <d v="2006-05-22T00:00:00"/>
    <n v="2006"/>
    <x v="4"/>
    <s v="250.00 USD"/>
    <n v="250"/>
    <n v="195.63"/>
    <s v="CDH Investments, Goldman Sachs Merchant Banking Division"/>
    <d v="2014-07-29T00:00:00"/>
    <x v="0"/>
    <s v="2005.00 USD"/>
    <n v="2005"/>
    <n v="1497.13"/>
    <m/>
    <x v="10"/>
    <s v="Food"/>
    <s v="Meat Products"/>
    <m/>
    <s v="China"/>
    <s v="Greater China"/>
    <s v="Yes"/>
    <m/>
    <m/>
    <m/>
    <m/>
  </r>
  <r>
    <x v="418"/>
    <n v="43934"/>
    <s v="WH Group Ltd."/>
    <s v="www.shuanghui.net"/>
    <d v="2006-05-22T00:00:00"/>
    <n v="2006"/>
    <x v="4"/>
    <s v="250.00 USD"/>
    <n v="250"/>
    <n v="195.63"/>
    <s v="CDH Investments, Goldman Sachs Merchant Banking Division"/>
    <d v="2014-10-14T00:00:00"/>
    <x v="2"/>
    <m/>
    <m/>
    <m/>
    <m/>
    <x v="10"/>
    <s v="Food"/>
    <s v="Meat Products"/>
    <m/>
    <s v="China"/>
    <s v="Greater China"/>
    <s v="Yes"/>
    <m/>
    <m/>
    <m/>
    <m/>
  </r>
  <r>
    <x v="418"/>
    <n v="43934"/>
    <s v="WH Group Ltd."/>
    <s v="www.shuanghui.net"/>
    <d v="2006-05-22T00:00:00"/>
    <n v="2006"/>
    <x v="4"/>
    <s v="250.00 USD"/>
    <n v="250"/>
    <n v="195.63"/>
    <s v="CDH Investments, Goldman Sachs Merchant Banking Division"/>
    <d v="2016-08-25T00:00:00"/>
    <x v="2"/>
    <s v="1200.00 USD"/>
    <n v="1200"/>
    <n v="1064.1600000000001"/>
    <m/>
    <x v="10"/>
    <s v="Food"/>
    <s v="Meat Products"/>
    <m/>
    <s v="China"/>
    <s v="Greater China"/>
    <s v="Yes"/>
    <m/>
    <m/>
    <m/>
    <m/>
  </r>
  <r>
    <x v="419"/>
    <n v="43934"/>
    <s v="WH Group Ltd."/>
    <s v="www.shuanghui.net"/>
    <d v="2009-06-01T00:00:00"/>
    <n v="2009"/>
    <x v="4"/>
    <m/>
    <m/>
    <m/>
    <s v="CDH Investments"/>
    <d v="2016-10-27T00:00:00"/>
    <x v="2"/>
    <s v="803.00 USD"/>
    <n v="803"/>
    <n v="735.15"/>
    <m/>
    <x v="10"/>
    <s v="Food"/>
    <s v="Meat Products"/>
    <m/>
    <s v="China"/>
    <s v="Greater China"/>
    <s v="Yes"/>
    <m/>
    <m/>
    <m/>
    <m/>
  </r>
  <r>
    <x v="419"/>
    <n v="43934"/>
    <s v="WH Group Ltd."/>
    <s v="www.shuanghui.net"/>
    <d v="2009-06-01T00:00:00"/>
    <n v="2009"/>
    <x v="4"/>
    <m/>
    <m/>
    <m/>
    <s v="CDH Investments"/>
    <d v="2017-02-01T00:00:00"/>
    <x v="2"/>
    <s v="3360.00 HKD"/>
    <n v="433.05"/>
    <n v="403.24"/>
    <m/>
    <x v="10"/>
    <s v="Food"/>
    <s v="Meat Products"/>
    <m/>
    <s v="China"/>
    <s v="Greater China"/>
    <s v="Yes"/>
    <m/>
    <m/>
    <m/>
    <m/>
  </r>
  <r>
    <x v="420"/>
    <n v="39860"/>
    <s v="Winsway"/>
    <s v="www.winsway.com"/>
    <d v="2010-04-01T00:00:00"/>
    <n v="2010"/>
    <x v="2"/>
    <s v="110.00 USD"/>
    <n v="110"/>
    <n v="81.33"/>
    <s v="Hopu Investment Management, Minmetals Corporation, Silver Grant International Industries"/>
    <d v="2010-09-30T00:00:00"/>
    <x v="0"/>
    <s v="3660.00 HKD"/>
    <n v="471.73"/>
    <n v="338.8"/>
    <m/>
    <x v="3"/>
    <s v="Logistics"/>
    <s v="Distribution, Logistics, Oil &amp; Gas, Transportation"/>
    <m/>
    <s v="Hong Kong"/>
    <s v="Greater China"/>
    <s v="Yes"/>
    <m/>
    <m/>
    <m/>
    <m/>
  </r>
  <r>
    <x v="420"/>
    <n v="39860"/>
    <s v="Winsway"/>
    <s v="www.winsway.com"/>
    <d v="2010-04-01T00:00:00"/>
    <n v="2010"/>
    <x v="2"/>
    <s v="110.00 USD"/>
    <n v="110"/>
    <n v="81.33"/>
    <s v="Hopu Investment Management, Minmetals Corporation, Silver Grant International Industries"/>
    <d v="2011-05-20T00:00:00"/>
    <x v="2"/>
    <s v="638.96 HKD"/>
    <n v="82.22"/>
    <n v="57.32"/>
    <m/>
    <x v="3"/>
    <s v="Logistics"/>
    <s v="Distribution, Logistics, Oil &amp; Gas, Transportation"/>
    <m/>
    <s v="Hong Kong"/>
    <s v="Greater China"/>
    <s v="No"/>
    <m/>
    <m/>
    <m/>
    <m/>
  </r>
  <r>
    <x v="421"/>
    <n v="162910"/>
    <s v="Wuhan Zhongyuan Huadian Science and Technology Co., Ltd."/>
    <s v="www.zyhd.com.cn"/>
    <d v="2009-01-22T00:00:00"/>
    <n v="2009"/>
    <x v="1"/>
    <s v="22.65 CNY"/>
    <n v="3.31"/>
    <n v="2.5"/>
    <s v="Haitong-Fortis Private Equity Fund Management"/>
    <d v="2009-10-30T00:00:00"/>
    <x v="0"/>
    <s v="526.14 CNY"/>
    <n v="76.98"/>
    <n v="51.71"/>
    <m/>
    <x v="8"/>
    <s v="Electronics"/>
    <s v="Electronics, Industrial"/>
    <m/>
    <s v="China"/>
    <s v="Greater China"/>
    <s v="Yes"/>
    <m/>
    <m/>
    <m/>
    <m/>
  </r>
  <r>
    <x v="422"/>
    <n v="31989"/>
    <s v="Wumart Stores Inc."/>
    <s v="www.wumart.com/html/en/home.html"/>
    <d v="2009-08-12T00:00:00"/>
    <n v="2009"/>
    <x v="4"/>
    <s v="213.00 USD"/>
    <n v="213"/>
    <n v="149.41999999999999"/>
    <s v="Hony Capital, TPG"/>
    <d v="2016-01-21T00:00:00"/>
    <x v="7"/>
    <m/>
    <m/>
    <m/>
    <s v="Wumei Holdings Inc."/>
    <x v="4"/>
    <s v="Retail"/>
    <s v="Supermarkets &amp; Grocery Stores"/>
    <m/>
    <s v="China"/>
    <s v="Greater China"/>
    <s v="No"/>
    <m/>
    <m/>
    <s v="John Zhao"/>
    <s v="John Zhao"/>
  </r>
  <r>
    <x v="423"/>
    <n v="106943"/>
    <s v="Wuxi PharmaTech Co., Ltd"/>
    <s v="www.wuxiapptec.com"/>
    <d v="2015-08-14T00:00:00"/>
    <n v="2015"/>
    <x v="0"/>
    <s v="3300.00 USD"/>
    <n v="3300"/>
    <n v="2963.73"/>
    <s v="Ally Bridge Group, Boyu Capital, Hillhouse Capital Management, Ping An Insurance Group, Temasek Holdings"/>
    <d v="2017-06-12T00:00:00"/>
    <x v="0"/>
    <s v="3970.00 HKD"/>
    <n v="509.27"/>
    <n v="455.74"/>
    <m/>
    <x v="0"/>
    <s v="Pharmaceuticals"/>
    <s v="BPO Services, Medical Devices, Medical Research, Pharmaceutical Development"/>
    <m/>
    <s v="China"/>
    <s v="Greater China"/>
    <s v="Yes"/>
    <m/>
    <m/>
    <m/>
    <m/>
  </r>
  <r>
    <x v="424"/>
    <n v="147349"/>
    <s v="Xi'an Longi Silicon Materials Co., Ltd"/>
    <s v="www.longi-silicon.com"/>
    <d v="2010-08-04T00:00:00"/>
    <n v="2010"/>
    <x v="1"/>
    <s v="138.00 CNY"/>
    <n v="20.34"/>
    <n v="15.67"/>
    <s v="Principle Capital"/>
    <d v="2012-04-11T00:00:00"/>
    <x v="0"/>
    <s v="1575.00 CNY"/>
    <n v="249.05"/>
    <n v="189.45"/>
    <m/>
    <x v="8"/>
    <s v="Semiconductors"/>
    <s v="Semiconductors"/>
    <m/>
    <s v="China"/>
    <s v="Greater China"/>
    <s v="Yes"/>
    <m/>
    <m/>
    <m/>
    <m/>
  </r>
  <r>
    <x v="424"/>
    <n v="147349"/>
    <s v="Xi'an Longi Silicon Materials Co., Ltd"/>
    <s v="www.longi-silicon.com"/>
    <d v="2010-08-04T00:00:00"/>
    <n v="2010"/>
    <x v="1"/>
    <s v="138.00 CNY"/>
    <n v="20.34"/>
    <n v="15.67"/>
    <s v="Principle Capital"/>
    <d v="2016-06-12T00:00:00"/>
    <x v="2"/>
    <s v="153.41 USD"/>
    <n v="153.41"/>
    <n v="135"/>
    <m/>
    <x v="8"/>
    <s v="Semiconductors"/>
    <s v="Semiconductors"/>
    <m/>
    <s v="China"/>
    <s v="Greater China"/>
    <s v="Yes"/>
    <m/>
    <m/>
    <m/>
    <m/>
  </r>
  <r>
    <x v="425"/>
    <n v="163542"/>
    <s v="Xi'an Shaangu Power Co., Ltd."/>
    <s v="www.shaangu.com"/>
    <d v="2007-11-01T00:00:00"/>
    <n v="2013"/>
    <x v="1"/>
    <s v="176.00 CNY"/>
    <n v="23.49"/>
    <n v="16.52"/>
    <s v="Fosun Capital"/>
    <d v="2010-04-28T00:00:00"/>
    <x v="0"/>
    <s v="1693.38 CNY"/>
    <n v="247.73"/>
    <n v="187.83"/>
    <m/>
    <x v="3"/>
    <s v="Manufacturing"/>
    <s v="Manufacturing"/>
    <m/>
    <s v="China"/>
    <s v="Greater China"/>
    <s v="Yes"/>
    <m/>
    <m/>
    <m/>
    <m/>
  </r>
  <r>
    <x v="426"/>
    <n v="26727"/>
    <s v="Xiabu Xiabu"/>
    <s v="www.xiabu.com"/>
    <d v="2008-07-01T00:00:00"/>
    <n v="2008"/>
    <x v="1"/>
    <s v="52.00 USD"/>
    <n v="52"/>
    <n v="33.020000000000003"/>
    <s v="Actis"/>
    <d v="2012-12-13T00:00:00"/>
    <x v="3"/>
    <s v="150.00 USD"/>
    <n v="150"/>
    <n v="115.7"/>
    <s v="General Atlantic"/>
    <x v="4"/>
    <s v="Restaurants"/>
    <s v="Consumer Services, Restaurants"/>
    <m/>
    <s v="China"/>
    <s v="Greater China"/>
    <s v="No"/>
    <m/>
    <m/>
    <s v="Dong Zhong, Meng Ann Lim"/>
    <m/>
  </r>
  <r>
    <x v="427"/>
    <n v="161209"/>
    <s v="Xiamen Vann Intelligent Co., Ltd"/>
    <s v="www.vann.com.cn"/>
    <d v="2010-09-27T00:00:00"/>
    <n v="2010"/>
    <x v="1"/>
    <s v="48.80 CNY"/>
    <n v="7.21"/>
    <n v="5.62"/>
    <s v="Goldstone Investment"/>
    <d v="2012-03-01T00:00:00"/>
    <x v="1"/>
    <s v="16.70 CNY"/>
    <n v="2.64"/>
    <n v="2.0099999999999998"/>
    <m/>
    <x v="8"/>
    <s v="Technology"/>
    <s v="Technology"/>
    <m/>
    <s v="China"/>
    <s v="Greater China"/>
    <s v="No"/>
    <m/>
    <m/>
    <m/>
    <m/>
  </r>
  <r>
    <x v="428"/>
    <n v="137913"/>
    <s v="Xiezhong International Holdings Limited"/>
    <s v="www.xiezhonginternational.hk"/>
    <d v="2008-06-01T00:00:00"/>
    <n v="2008"/>
    <x v="1"/>
    <s v="20.90 USD"/>
    <n v="20.9"/>
    <n v="13.27"/>
    <s v="CDH Investments, CITIC Capital"/>
    <d v="2012-06-15T00:00:00"/>
    <x v="0"/>
    <s v="162.00 HKD"/>
    <n v="20.88"/>
    <n v="16.600000000000001"/>
    <m/>
    <x v="3"/>
    <s v="Transportation"/>
    <s v="Air Conditioning Equipment &amp; Products, Automobile and Parts Manufacturing, Heating Equipment &amp; Products, Manufacturing"/>
    <m/>
    <s v="China"/>
    <s v="Greater China"/>
    <s v="Yes"/>
    <m/>
    <m/>
    <m/>
    <m/>
  </r>
  <r>
    <x v="429"/>
    <n v="161164"/>
    <s v="Xilinmen Furniture Co., Ltd"/>
    <s v="www.chinabed.com"/>
    <d v="2010-11-30T00:00:00"/>
    <n v="2010"/>
    <x v="1"/>
    <s v="37.50 CNY"/>
    <n v="5.62"/>
    <n v="4.24"/>
    <s v="Goldstone Investment"/>
    <d v="2012-07-17T00:00:00"/>
    <x v="0"/>
    <s v="656.25 CNY"/>
    <n v="103.91"/>
    <n v="84.77"/>
    <m/>
    <x v="3"/>
    <s v="Manufacturing"/>
    <s v="Consumer Products, Furniture Manufacturing"/>
    <m/>
    <s v="China"/>
    <s v="Greater China"/>
    <s v="Yes"/>
    <m/>
    <m/>
    <m/>
    <m/>
  </r>
  <r>
    <x v="430"/>
    <n v="174519"/>
    <s v="Xilong Chemical Co., Ltd."/>
    <s v="www.xlhg.com.cn"/>
    <d v="2008-07-14T00:00:00"/>
    <n v="2008"/>
    <x v="1"/>
    <s v="27.00 CNY"/>
    <n v="3.94"/>
    <n v="2.5"/>
    <s v="Green Pine Capital Partners"/>
    <d v="2011-05-25T00:00:00"/>
    <x v="0"/>
    <m/>
    <m/>
    <m/>
    <m/>
    <x v="6"/>
    <s v="Chemicals"/>
    <s v="Biotechnology, Chemicals, Electronics"/>
    <m/>
    <s v="China"/>
    <s v="Greater China"/>
    <s v="Yes"/>
    <m/>
    <m/>
    <m/>
    <m/>
  </r>
  <r>
    <x v="431"/>
    <n v="194936"/>
    <s v="Xin Sheng Pawn"/>
    <s v="www.xs-pawn.com"/>
    <d v="2012-06-01T00:00:00"/>
    <n v="2012"/>
    <x v="1"/>
    <m/>
    <m/>
    <m/>
    <s v="Asiabiz Capital"/>
    <d v="2014-06-01T00:00:00"/>
    <x v="0"/>
    <m/>
    <m/>
    <m/>
    <m/>
    <x v="5"/>
    <s v="Financial Services"/>
    <s v="Consumer Finance, Consumer Services, Credit Collections and Services, Mortgage Banking"/>
    <m/>
    <s v="China"/>
    <s v="Greater China"/>
    <s v="Yes"/>
    <m/>
    <m/>
    <m/>
    <m/>
  </r>
  <r>
    <x v="432"/>
    <n v="153207"/>
    <s v="Xizang Haisco Pharmaceutical Group Co., Ltd"/>
    <s v="www.haisco.com"/>
    <d v="2010-12-01T00:00:00"/>
    <n v="2010"/>
    <x v="1"/>
    <s v="20.00 CNY"/>
    <n v="3"/>
    <n v="2.2599999999999998"/>
    <s v="Goldstone Investment"/>
    <d v="2012-01-17T00:00:00"/>
    <x v="0"/>
    <m/>
    <m/>
    <m/>
    <m/>
    <x v="0"/>
    <s v="Pharmaceuticals"/>
    <s v="Pharmaceuticals"/>
    <m/>
    <s v="China"/>
    <s v="Greater China"/>
    <s v="Yes"/>
    <m/>
    <m/>
    <m/>
    <m/>
  </r>
  <r>
    <x v="433"/>
    <n v="35880"/>
    <s v="Xtep International Holdings"/>
    <s v="www.xtep.com.hk"/>
    <d v="2007-07-01T00:00:00"/>
    <n v="2013"/>
    <x v="1"/>
    <m/>
    <m/>
    <m/>
    <s v="Carlyle Group"/>
    <d v="2008-06-03T00:00:00"/>
    <x v="0"/>
    <s v="286.00 USD"/>
    <n v="286"/>
    <n v="181.61"/>
    <m/>
    <x v="4"/>
    <s v="Consumer Products"/>
    <s v="Consumer Products, Manufacturing"/>
    <m/>
    <s v="Hong Kong"/>
    <s v="Greater China"/>
    <s v="Yes"/>
    <m/>
    <m/>
    <m/>
    <m/>
  </r>
  <r>
    <x v="434"/>
    <n v="36063"/>
    <s v="Yangzhou Chengde Steel Tube Co.Ltd."/>
    <s v="www.cdpipe.com"/>
    <d v="2007-03-29T00:00:00"/>
    <n v="2013"/>
    <x v="1"/>
    <s v="80.00 USD"/>
    <n v="80"/>
    <n v="59.82"/>
    <s v="Carlyle Group"/>
    <d v="2010-01-15T00:00:00"/>
    <x v="7"/>
    <m/>
    <m/>
    <m/>
    <s v="Precision Castparts Corp"/>
    <x v="3"/>
    <s v="Industrial"/>
    <s v="Industrial, Steel &amp; Metal Manufacturing"/>
    <m/>
    <s v="China"/>
    <s v="Greater China"/>
    <s v="No"/>
    <m/>
    <m/>
    <s v="Herman Chang, Yi Luo"/>
    <m/>
  </r>
  <r>
    <x v="435"/>
    <n v="181470"/>
    <s v="Yanjun Automobile"/>
    <m/>
    <d v="2009-10-01T00:00:00"/>
    <n v="2009"/>
    <x v="1"/>
    <m/>
    <m/>
    <m/>
    <s v="AEA Investors"/>
    <d v="2012-09-10T00:00:00"/>
    <x v="7"/>
    <s v="305.00 USD"/>
    <n v="305"/>
    <n v="238.24"/>
    <s v="Baoxin Auto Group Ltd"/>
    <x v="3"/>
    <s v="Transportation"/>
    <s v="Automobile Dealerships"/>
    <m/>
    <s v="China"/>
    <s v="Greater China"/>
    <s v="No"/>
    <m/>
    <m/>
    <s v="Leo Fang"/>
    <s v="Leo Fang"/>
  </r>
  <r>
    <x v="436"/>
    <n v="141711"/>
    <s v="Yantai Andre Pectin Co., Ltd"/>
    <s v="wwww.andrepectin.com"/>
    <d v="2010-11-15T00:00:00"/>
    <n v="2010"/>
    <x v="1"/>
    <s v="10.00 USD"/>
    <n v="10"/>
    <n v="7.28"/>
    <s v="Hony Capital"/>
    <d v="2013-10-09T00:00:00"/>
    <x v="7"/>
    <m/>
    <m/>
    <m/>
    <s v="DSM"/>
    <x v="6"/>
    <s v="Chemicals"/>
    <s v="Beverages, Chemicals, Food"/>
    <m/>
    <s v="China"/>
    <s v="Greater China"/>
    <s v="No"/>
    <m/>
    <m/>
    <s v="John Zhao"/>
    <m/>
  </r>
  <r>
    <x v="437"/>
    <n v="31991"/>
    <s v="Yashili"/>
    <s v="www.yashili.com"/>
    <d v="2009-09-20T00:00:00"/>
    <n v="2009"/>
    <x v="1"/>
    <s v="901.70 CNY"/>
    <n v="131.85"/>
    <n v="90.48"/>
    <s v="Carlyle Group, Principle Capital"/>
    <d v="2010-10-20T00:00:00"/>
    <x v="0"/>
    <s v="2310.00 HKD"/>
    <n v="297.73"/>
    <n v="213.83"/>
    <m/>
    <x v="10"/>
    <s v="Food"/>
    <s v="Consumer Products, Dairy Products"/>
    <m/>
    <s v="China"/>
    <s v="Greater China"/>
    <s v="Yes"/>
    <m/>
    <m/>
    <s v="Eric Zhang, Patrick Siewert"/>
    <m/>
  </r>
  <r>
    <x v="437"/>
    <n v="31991"/>
    <s v="Yashili"/>
    <s v="www.yashili.com"/>
    <d v="2009-09-20T00:00:00"/>
    <n v="2009"/>
    <x v="1"/>
    <s v="901.70 CNY"/>
    <n v="131.85"/>
    <n v="90.48"/>
    <s v="Carlyle Group, Principle Capital"/>
    <d v="2013-06-19T00:00:00"/>
    <x v="7"/>
    <s v="388.00 USD"/>
    <n v="388"/>
    <n v="291.5"/>
    <s v="China Mengniu Dairy Company Limited"/>
    <x v="10"/>
    <s v="Food"/>
    <s v="Consumer Products, Dairy Products"/>
    <m/>
    <s v="China"/>
    <s v="Greater China"/>
    <s v="No"/>
    <n v="1.9"/>
    <m/>
    <s v="Eric Zhang, Patrick Siewert"/>
    <m/>
  </r>
  <r>
    <x v="438"/>
    <n v="35494"/>
    <s v="Yin Rong"/>
    <s v="www.y-rong.com"/>
    <d v="2007-05-01T00:00:00"/>
    <n v="2013"/>
    <x v="2"/>
    <m/>
    <m/>
    <m/>
    <s v="EQT"/>
    <d v="2010-12-01T00:00:00"/>
    <x v="1"/>
    <m/>
    <m/>
    <m/>
    <m/>
    <x v="10"/>
    <s v="Beverages"/>
    <s v="Beverages, Production"/>
    <m/>
    <s v="China"/>
    <s v="Greater China"/>
    <s v="No"/>
    <m/>
    <m/>
    <m/>
    <m/>
  </r>
  <r>
    <x v="439"/>
    <n v="59361"/>
    <s v="Ying Tai Bio-Technology"/>
    <s v="www.hi-tech-bio.com"/>
    <d v="2007-11-23T00:00:00"/>
    <n v="2013"/>
    <x v="1"/>
    <m/>
    <m/>
    <m/>
    <s v="Tembusu Partners"/>
    <d v="2012-09-01T00:00:00"/>
    <x v="1"/>
    <m/>
    <m/>
    <m/>
    <m/>
    <x v="0"/>
    <s v="Pharmaceuticals"/>
    <s v="Manufacturing, Pharmaceuticals"/>
    <m/>
    <s v="China"/>
    <s v="Greater China"/>
    <s v="No"/>
    <m/>
    <m/>
    <m/>
    <m/>
  </r>
  <r>
    <x v="440"/>
    <n v="33766"/>
    <s v="Yingde Gases Group"/>
    <s v="www.yingdegas.com"/>
    <d v="2006-05-10T00:00:00"/>
    <n v="2006"/>
    <x v="2"/>
    <s v="50.00 USD"/>
    <n v="50"/>
    <n v="41.19"/>
    <s v="Baring Private Equity Asia"/>
    <d v="2009-11-30T00:00:00"/>
    <x v="0"/>
    <s v="406.54 USD"/>
    <n v="406.54"/>
    <n v="271.27999999999997"/>
    <m/>
    <x v="2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n v="2006"/>
    <x v="2"/>
    <s v="50.00 USD"/>
    <n v="50"/>
    <n v="41.19"/>
    <s v="Baring Private Equity Asia"/>
    <d v="2010-04-01T00:00:00"/>
    <x v="2"/>
    <m/>
    <m/>
    <m/>
    <m/>
    <x v="2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n v="2006"/>
    <x v="2"/>
    <s v="50.00 USD"/>
    <n v="50"/>
    <n v="41.19"/>
    <s v="Baring Private Equity Asia"/>
    <d v="2011-11-03T00:00:00"/>
    <x v="2"/>
    <s v="402.50 HKD"/>
    <n v="51.74"/>
    <n v="37.630000000000003"/>
    <m/>
    <x v="2"/>
    <s v="Oil &amp; Gas"/>
    <s v="Oil &amp; Gas"/>
    <m/>
    <s v="Hong Kong"/>
    <s v="Greater China"/>
    <s v="Yes"/>
    <m/>
    <m/>
    <s v="Gordon Shaw"/>
    <s v="Gordon Shaw"/>
  </r>
  <r>
    <x v="440"/>
    <n v="33766"/>
    <s v="Yingde Gases Group"/>
    <s v="www.yingdegas.com"/>
    <d v="2006-05-10T00:00:00"/>
    <n v="2006"/>
    <x v="2"/>
    <s v="50.00 USD"/>
    <n v="50"/>
    <n v="41.19"/>
    <s v="Baring Private Equity Asia"/>
    <d v="2012-02-15T00:00:00"/>
    <x v="2"/>
    <s v="414.00 HKD"/>
    <n v="53.37"/>
    <n v="40.46"/>
    <m/>
    <x v="2"/>
    <s v="Oil &amp; Gas"/>
    <s v="Oil &amp; Gas"/>
    <m/>
    <s v="Hong Kong"/>
    <s v="Greater China"/>
    <s v="Yes"/>
    <m/>
    <m/>
    <s v="Gordon Shaw"/>
    <s v="Gordon Shaw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408">
  <r>
    <x v="0"/>
    <n v="49173"/>
    <s v="A2Z Group"/>
    <x v="0"/>
    <x v="0"/>
    <x v="0"/>
    <x v="0"/>
    <x v="0"/>
    <d v="2010-12-23T00:00:00"/>
    <x v="0"/>
    <x v="0"/>
    <x v="0"/>
    <n v="147.16999999999999"/>
    <x v="0"/>
    <s v="Industrial"/>
    <s v="Industrial"/>
    <s v="Yes"/>
    <x v="0"/>
    <x v="0"/>
  </r>
  <r>
    <x v="1"/>
    <n v="54612"/>
    <s v="ABECL"/>
    <x v="1"/>
    <x v="1"/>
    <x v="1"/>
    <x v="0"/>
    <x v="1"/>
    <d v="2012-12-05T00:00:00"/>
    <x v="1"/>
    <x v="1"/>
    <x v="1"/>
    <n v="21.85"/>
    <x v="1"/>
    <s v="Business Services"/>
    <s v="Business Services"/>
    <s v="No"/>
    <x v="1"/>
    <x v="1"/>
  </r>
  <r>
    <x v="2"/>
    <n v="140576"/>
    <s v="ABG Shipyard"/>
    <x v="2"/>
    <x v="2"/>
    <x v="1"/>
    <x v="1"/>
    <x v="2"/>
    <d v="2005-11-28T00:00:00"/>
    <x v="2"/>
    <x v="0"/>
    <x v="2"/>
    <n v="2.7999999999999972"/>
    <x v="0"/>
    <s v="Industrial"/>
    <s v="Shipping"/>
    <s v="Yes"/>
    <x v="2"/>
    <x v="2"/>
  </r>
  <r>
    <x v="2"/>
    <n v="140576"/>
    <s v="ABG Shipyard"/>
    <x v="2"/>
    <x v="2"/>
    <x v="1"/>
    <x v="1"/>
    <x v="2"/>
    <d v="2010-11-01T00:00:00"/>
    <x v="0"/>
    <x v="2"/>
    <x v="3"/>
    <n v="-3.8299999999999983"/>
    <x v="0"/>
    <s v="Industrial"/>
    <s v="Shipping"/>
    <s v="No"/>
    <x v="3"/>
    <x v="3"/>
  </r>
  <r>
    <x v="3"/>
    <n v="59216"/>
    <s v="ACE Refractories"/>
    <x v="3"/>
    <x v="2"/>
    <x v="1"/>
    <x v="2"/>
    <x v="3"/>
    <d v="2007-08-02T00:00:00"/>
    <x v="3"/>
    <x v="1"/>
    <x v="4"/>
    <n v="76.460000000000008"/>
    <x v="0"/>
    <s v="Industrial"/>
    <s v="Industrial"/>
    <s v="No"/>
    <x v="1"/>
    <x v="1"/>
  </r>
  <r>
    <x v="4"/>
    <n v="63447"/>
    <s v="Action Construction Equipment Limited"/>
    <x v="4"/>
    <x v="3"/>
    <x v="2"/>
    <x v="3"/>
    <x v="4"/>
    <d v="2014-08-21T00:00:00"/>
    <x v="4"/>
    <x v="3"/>
    <x v="5"/>
    <n v="-1.48"/>
    <x v="0"/>
    <s v="Manufacturing"/>
    <s v="Industrial, Manufacturing"/>
    <s v="No"/>
    <x v="4"/>
    <x v="4"/>
  </r>
  <r>
    <x v="5"/>
    <n v="87127"/>
    <s v="Adhunik Metaliks Ltd."/>
    <x v="5"/>
    <x v="0"/>
    <x v="0"/>
    <x v="4"/>
    <x v="5"/>
    <d v="2012-04-27T00:00:00"/>
    <x v="1"/>
    <x v="1"/>
    <x v="6"/>
    <n v="18.390000000000004"/>
    <x v="0"/>
    <s v="Manufacturing"/>
    <s v="Mining, Power, Steel &amp; Metal Manufacturing"/>
    <s v="Yes"/>
    <x v="5"/>
    <x v="5"/>
  </r>
  <r>
    <x v="6"/>
    <n v="113551"/>
    <s v="Adlabs Imagica"/>
    <x v="6"/>
    <x v="4"/>
    <x v="0"/>
    <x v="5"/>
    <x v="3"/>
    <d v="2015-03-17T00:00:00"/>
    <x v="5"/>
    <x v="0"/>
    <x v="7"/>
    <n v="17.049999999999997"/>
    <x v="2"/>
    <s v="Leisure"/>
    <s v="Amusement Parks &amp; Arcades"/>
    <s v="Yes"/>
    <x v="6"/>
    <x v="6"/>
  </r>
  <r>
    <x v="7"/>
    <n v="207669"/>
    <s v="Advanced Enzyme Technologies Limited"/>
    <x v="7"/>
    <x v="5"/>
    <x v="0"/>
    <x v="6"/>
    <x v="6"/>
    <d v="2016-07-20T00:00:00"/>
    <x v="6"/>
    <x v="0"/>
    <x v="8"/>
    <n v="55.879999999999995"/>
    <x v="3"/>
    <s v="Biotechnology"/>
    <s v="Biopolymers, Medical Research"/>
    <s v="Yes"/>
    <x v="7"/>
    <x v="7"/>
  </r>
  <r>
    <x v="7"/>
    <n v="207669"/>
    <s v="Advanced Enzyme Technologies Limited"/>
    <x v="7"/>
    <x v="5"/>
    <x v="0"/>
    <x v="6"/>
    <x v="6"/>
    <d v="2016-09-06T00:00:00"/>
    <x v="6"/>
    <x v="2"/>
    <x v="9"/>
    <n v="5.14"/>
    <x v="3"/>
    <s v="Biotechnology"/>
    <s v="Biopolymers, Medical Research"/>
    <s v="No"/>
    <x v="8"/>
    <x v="8"/>
  </r>
  <r>
    <x v="8"/>
    <n v="117730"/>
    <s v="Agile Electric Sub-assembly Limited"/>
    <x v="8"/>
    <x v="4"/>
    <x v="1"/>
    <x v="7"/>
    <x v="7"/>
    <d v="2015-01-23T00:00:00"/>
    <x v="5"/>
    <x v="1"/>
    <x v="10"/>
    <n v="-0.36999999999999034"/>
    <x v="4"/>
    <s v="Power"/>
    <s v="Automobile and Parts Manufacturing, Manufacturing, Motors &amp; Generators"/>
    <s v="No"/>
    <x v="6"/>
    <x v="6"/>
  </r>
  <r>
    <x v="9"/>
    <n v="64476"/>
    <s v="AGS Transact Technologies"/>
    <x v="9"/>
    <x v="3"/>
    <x v="1"/>
    <x v="8"/>
    <x v="8"/>
    <d v="2012-08-21T00:00:00"/>
    <x v="1"/>
    <x v="4"/>
    <x v="11"/>
    <n v="6.990000000000002"/>
    <x v="1"/>
    <s v="Financial Services"/>
    <s v="Banks, Consumer Finance"/>
    <s v="Yes"/>
    <x v="9"/>
    <x v="9"/>
  </r>
  <r>
    <x v="10"/>
    <n v="30321"/>
    <s v="Allcargo Global Logistics Limited"/>
    <x v="10"/>
    <x v="6"/>
    <x v="0"/>
    <x v="9"/>
    <x v="9"/>
    <d v="2006-06-01T00:00:00"/>
    <x v="7"/>
    <x v="0"/>
    <x v="12"/>
    <n v="288.04999999999995"/>
    <x v="0"/>
    <s v="Logistics"/>
    <s v="Logistics, Transportation"/>
    <s v="Yes"/>
    <x v="10"/>
    <x v="10"/>
  </r>
  <r>
    <x v="10"/>
    <n v="30321"/>
    <s v="Allcargo Global Logistics Limited"/>
    <x v="10"/>
    <x v="6"/>
    <x v="0"/>
    <x v="9"/>
    <x v="9"/>
    <d v="2008-02-22T00:00:00"/>
    <x v="8"/>
    <x v="2"/>
    <x v="13"/>
    <n v="-8.36"/>
    <x v="0"/>
    <s v="Logistics"/>
    <s v="Logistics, Transportation"/>
    <s v="Yes"/>
    <x v="1"/>
    <x v="1"/>
  </r>
  <r>
    <x v="10"/>
    <n v="30321"/>
    <s v="Allcargo Global Logistics Limited"/>
    <x v="10"/>
    <x v="6"/>
    <x v="0"/>
    <x v="9"/>
    <x v="9"/>
    <d v="2015-10-21T00:00:00"/>
    <x v="5"/>
    <x v="2"/>
    <x v="14"/>
    <n v="-5.6"/>
    <x v="0"/>
    <s v="Logistics"/>
    <s v="Logistics, Transportation"/>
    <s v="Yes"/>
    <x v="11"/>
    <x v="11"/>
  </r>
  <r>
    <x v="11"/>
    <n v="34386"/>
    <s v="Amalgamated Bean Coffee Trading Co."/>
    <x v="11"/>
    <x v="1"/>
    <x v="0"/>
    <x v="10"/>
    <x v="10"/>
    <d v="2015-10-14T00:00:00"/>
    <x v="5"/>
    <x v="0"/>
    <x v="15"/>
    <n v="39.539999999999992"/>
    <x v="2"/>
    <s v="Retail"/>
    <s v="Coffee and Tea Manufacturing, Coffee Shops, Food Distributors"/>
    <s v="Yes"/>
    <x v="12"/>
    <x v="12"/>
  </r>
  <r>
    <x v="12"/>
    <n v="84019"/>
    <s v="Amar Ujala"/>
    <x v="12"/>
    <x v="6"/>
    <x v="1"/>
    <x v="11"/>
    <x v="11"/>
    <d v="2012-11-25T00:00:00"/>
    <x v="1"/>
    <x v="1"/>
    <x v="16"/>
    <n v="7.6999999999999993"/>
    <x v="2"/>
    <s v="Publishing"/>
    <s v="Newspapers and News Organisations"/>
    <s v="No"/>
    <x v="13"/>
    <x v="13"/>
  </r>
  <r>
    <x v="13"/>
    <n v="39053"/>
    <s v="Ambuja Cements"/>
    <x v="13"/>
    <x v="7"/>
    <x v="2"/>
    <x v="12"/>
    <x v="12"/>
    <d v="2005-12-19T00:00:00"/>
    <x v="2"/>
    <x v="2"/>
    <x v="17"/>
    <n v="67.709999999999994"/>
    <x v="0"/>
    <s v="Industrial"/>
    <s v="Cement, Industrial, Manufacturing"/>
    <s v="No"/>
    <x v="14"/>
    <x v="14"/>
  </r>
  <r>
    <x v="14"/>
    <n v="39053"/>
    <s v="Ambuja Cements"/>
    <x v="14"/>
    <x v="8"/>
    <x v="1"/>
    <x v="13"/>
    <x v="13"/>
    <d v="2006-02-14T00:00:00"/>
    <x v="7"/>
    <x v="3"/>
    <x v="18"/>
    <n v="85.4"/>
    <x v="0"/>
    <s v="Industrial"/>
    <s v="Cement, Industrial, Manufacturing"/>
    <s v="No"/>
    <x v="15"/>
    <x v="15"/>
  </r>
  <r>
    <x v="15"/>
    <n v="37873"/>
    <s v="Amtek Group"/>
    <x v="15"/>
    <x v="6"/>
    <x v="2"/>
    <x v="14"/>
    <x v="12"/>
    <d v="2010-11-23T00:00:00"/>
    <x v="0"/>
    <x v="2"/>
    <x v="19"/>
    <n v="-55.669999999999995"/>
    <x v="0"/>
    <s v="Transportation"/>
    <s v="Automobile and Parts Manufacturing, Engineering, Industrial, Manufacturing"/>
    <s v="Yes"/>
    <x v="8"/>
    <x v="8"/>
  </r>
  <r>
    <x v="15"/>
    <n v="37873"/>
    <s v="Amtek Group"/>
    <x v="15"/>
    <x v="6"/>
    <x v="2"/>
    <x v="14"/>
    <x v="12"/>
    <d v="2013-01-24T00:00:00"/>
    <x v="9"/>
    <x v="2"/>
    <x v="20"/>
    <n v="-59.599999999999994"/>
    <x v="0"/>
    <s v="Transportation"/>
    <s v="Automobile and Parts Manufacturing, Engineering, Industrial, Manufacturing"/>
    <s v="Yes"/>
    <x v="16"/>
    <x v="16"/>
  </r>
  <r>
    <x v="15"/>
    <n v="37873"/>
    <s v="Amtek Group"/>
    <x v="15"/>
    <x v="6"/>
    <x v="2"/>
    <x v="14"/>
    <x v="12"/>
    <d v="2013-03-26T00:00:00"/>
    <x v="9"/>
    <x v="1"/>
    <x v="21"/>
    <n v="-60.099999999999994"/>
    <x v="0"/>
    <s v="Transportation"/>
    <s v="Automobile and Parts Manufacturing, Engineering, Industrial, Manufacturing"/>
    <s v="Yes"/>
    <x v="17"/>
    <x v="17"/>
  </r>
  <r>
    <x v="15"/>
    <n v="37873"/>
    <s v="Amtek Group"/>
    <x v="15"/>
    <x v="6"/>
    <x v="2"/>
    <x v="14"/>
    <x v="12"/>
    <d v="2013-11-26T00:00:00"/>
    <x v="9"/>
    <x v="2"/>
    <x v="22"/>
    <n v="-60.98"/>
    <x v="0"/>
    <s v="Transportation"/>
    <s v="Automobile and Parts Manufacturing, Engineering, Industrial, Manufacturing"/>
    <s v="Yes"/>
    <x v="18"/>
    <x v="18"/>
  </r>
  <r>
    <x v="15"/>
    <n v="37873"/>
    <s v="Amtek Group"/>
    <x v="15"/>
    <x v="6"/>
    <x v="2"/>
    <x v="14"/>
    <x v="12"/>
    <d v="2014-03-06T00:00:00"/>
    <x v="4"/>
    <x v="2"/>
    <x v="23"/>
    <n v="-58.769999999999996"/>
    <x v="0"/>
    <s v="Transportation"/>
    <s v="Automobile and Parts Manufacturing, Engineering, Industrial, Manufacturing"/>
    <s v="Yes"/>
    <x v="19"/>
    <x v="19"/>
  </r>
  <r>
    <x v="16"/>
    <n v="37873"/>
    <s v="Amtek Group"/>
    <x v="16"/>
    <x v="9"/>
    <x v="2"/>
    <x v="15"/>
    <x v="14"/>
    <d v="2010-11-23T00:00:00"/>
    <x v="0"/>
    <x v="2"/>
    <x v="24"/>
    <n v="-41.260000000000005"/>
    <x v="0"/>
    <s v="Transportation"/>
    <s v="Automobile and Parts Manufacturing, Engineering, Industrial, Manufacturing"/>
    <s v="Yes"/>
    <x v="20"/>
    <x v="20"/>
  </r>
  <r>
    <x v="16"/>
    <n v="37873"/>
    <s v="Amtek Group"/>
    <x v="16"/>
    <x v="9"/>
    <x v="2"/>
    <x v="15"/>
    <x v="14"/>
    <d v="2013-06-25T00:00:00"/>
    <x v="9"/>
    <x v="2"/>
    <x v="25"/>
    <n v="-47.080000000000005"/>
    <x v="0"/>
    <s v="Transportation"/>
    <s v="Automobile and Parts Manufacturing, Engineering, Industrial, Manufacturing"/>
    <s v="Yes"/>
    <x v="21"/>
    <x v="21"/>
  </r>
  <r>
    <x v="17"/>
    <n v="37674"/>
    <s v="Andromeda Sales and Distribution"/>
    <x v="17"/>
    <x v="0"/>
    <x v="1"/>
    <x v="16"/>
    <x v="15"/>
    <d v="2012-07-16T00:00:00"/>
    <x v="1"/>
    <x v="1"/>
    <x v="26"/>
    <n v="12.699999999999996"/>
    <x v="5"/>
    <s v="Marketing"/>
    <s v="Direct Marketing Services, Outsourcing"/>
    <s v="No"/>
    <x v="14"/>
    <x v="14"/>
  </r>
  <r>
    <x v="18"/>
    <n v="58855"/>
    <s v="Apar Industries Limited"/>
    <x v="18"/>
    <x v="2"/>
    <x v="0"/>
    <x v="17"/>
    <x v="16"/>
    <d v="2008-01-12T00:00:00"/>
    <x v="8"/>
    <x v="3"/>
    <x v="5"/>
    <n v="-14.5"/>
    <x v="6"/>
    <s v="Semiconductors"/>
    <s v="Electronic Components &amp; Semiconductor Manufacture, Manufacturing, Semiconductor Equipment &amp; Testing"/>
    <s v="No"/>
    <x v="15"/>
    <x v="15"/>
  </r>
  <r>
    <x v="19"/>
    <n v="103868"/>
    <s v="Apollo Health Street Inc."/>
    <x v="19"/>
    <x v="2"/>
    <x v="0"/>
    <x v="18"/>
    <x v="17"/>
    <d v="2012-12-12T00:00:00"/>
    <x v="1"/>
    <x v="1"/>
    <x v="27"/>
    <n v="176.41"/>
    <x v="3"/>
    <s v="Healthcare IT"/>
    <s v="Healthcare IT"/>
    <s v="No"/>
    <x v="19"/>
    <x v="19"/>
  </r>
  <r>
    <x v="20"/>
    <n v="30326"/>
    <s v="Apollo Hospitals Enterprise Limited"/>
    <x v="20"/>
    <x v="0"/>
    <x v="2"/>
    <x v="19"/>
    <x v="18"/>
    <d v="2012-05-18T00:00:00"/>
    <x v="1"/>
    <x v="1"/>
    <x v="28"/>
    <n v="-78.33"/>
    <x v="3"/>
    <s v="Healthcare"/>
    <s v="Hospitals, Pharmaceuticals"/>
    <s v="Yes"/>
    <x v="22"/>
    <x v="22"/>
  </r>
  <r>
    <x v="20"/>
    <n v="30326"/>
    <s v="Apollo Hospitals Enterprise Limited"/>
    <x v="20"/>
    <x v="0"/>
    <x v="2"/>
    <x v="19"/>
    <x v="18"/>
    <d v="2013-02-12T00:00:00"/>
    <x v="9"/>
    <x v="1"/>
    <x v="29"/>
    <n v="18.040000000000006"/>
    <x v="3"/>
    <s v="Healthcare"/>
    <s v="Hospitals, Pharmaceuticals"/>
    <s v="Yes"/>
    <x v="23"/>
    <x v="23"/>
  </r>
  <r>
    <x v="20"/>
    <n v="30326"/>
    <s v="Apollo Hospitals Enterprise Limited"/>
    <x v="20"/>
    <x v="0"/>
    <x v="2"/>
    <x v="19"/>
    <x v="18"/>
    <d v="2013-03-01T00:00:00"/>
    <x v="9"/>
    <x v="1"/>
    <x v="30"/>
    <n v="1.8199999999999932"/>
    <x v="3"/>
    <s v="Healthcare"/>
    <s v="Hospitals, Pharmaceuticals"/>
    <s v="Yes"/>
    <x v="24"/>
    <x v="24"/>
  </r>
  <r>
    <x v="20"/>
    <n v="30326"/>
    <s v="Apollo Hospitals Enterprise Limited"/>
    <x v="20"/>
    <x v="0"/>
    <x v="2"/>
    <x v="19"/>
    <x v="18"/>
    <d v="2013-06-03T00:00:00"/>
    <x v="9"/>
    <x v="2"/>
    <x v="31"/>
    <n v="-56.94"/>
    <x v="3"/>
    <s v="Healthcare"/>
    <s v="Hospitals, Pharmaceuticals"/>
    <s v="Yes"/>
    <x v="12"/>
    <x v="12"/>
  </r>
  <r>
    <x v="20"/>
    <n v="30326"/>
    <s v="Apollo Hospitals Enterprise Limited"/>
    <x v="20"/>
    <x v="0"/>
    <x v="2"/>
    <x v="19"/>
    <x v="18"/>
    <d v="2013-06-12T00:00:00"/>
    <x v="9"/>
    <x v="2"/>
    <x v="32"/>
    <n v="-54.2"/>
    <x v="3"/>
    <s v="Healthcare"/>
    <s v="Hospitals, Pharmaceuticals"/>
    <s v="No"/>
    <x v="12"/>
    <x v="12"/>
  </r>
  <r>
    <x v="21"/>
    <n v="176797"/>
    <s v="Ashoka Buildcon"/>
    <x v="21"/>
    <x v="6"/>
    <x v="0"/>
    <x v="20"/>
    <x v="19"/>
    <d v="2010-06-01T00:00:00"/>
    <x v="0"/>
    <x v="0"/>
    <x v="33"/>
    <n v="32.650000000000006"/>
    <x v="7"/>
    <s v="Infrastructure"/>
    <s v="Construction, Infrastructure"/>
    <s v="Yes"/>
    <x v="25"/>
    <x v="25"/>
  </r>
  <r>
    <x v="21"/>
    <n v="176797"/>
    <s v="Ashoka Buildcon"/>
    <x v="21"/>
    <x v="6"/>
    <x v="0"/>
    <x v="20"/>
    <x v="19"/>
    <d v="2014-10-31T00:00:00"/>
    <x v="4"/>
    <x v="3"/>
    <x v="5"/>
    <n v="-21.8"/>
    <x v="7"/>
    <s v="Infrastructure"/>
    <s v="Construction, Infrastructure"/>
    <s v="No"/>
    <x v="26"/>
    <x v="26"/>
  </r>
  <r>
    <x v="22"/>
    <n v="90449"/>
    <s v="Asian Oilfield Services Ltd."/>
    <x v="22"/>
    <x v="9"/>
    <x v="2"/>
    <x v="21"/>
    <x v="20"/>
    <d v="2016-05-25T00:00:00"/>
    <x v="6"/>
    <x v="1"/>
    <x v="34"/>
    <n v="-2.8099999999999996"/>
    <x v="4"/>
    <s v="Oil &amp; Gas"/>
    <s v="Oil and Gas Field Services"/>
    <s v="No"/>
    <x v="27"/>
    <x v="27"/>
  </r>
  <r>
    <x v="23"/>
    <n v="49225"/>
    <s v="Asianet Communications"/>
    <x v="23"/>
    <x v="2"/>
    <x v="1"/>
    <x v="22"/>
    <x v="21"/>
    <d v="2010-09-07T00:00:00"/>
    <x v="0"/>
    <x v="4"/>
    <x v="35"/>
    <n v="34.739999999999995"/>
    <x v="5"/>
    <s v="Media"/>
    <s v="Communications, Digital Media, Media, Telecom Media"/>
    <s v="No"/>
    <x v="23"/>
    <x v="23"/>
  </r>
  <r>
    <x v="24"/>
    <n v="49225"/>
    <s v="Asianet Communications"/>
    <x v="24"/>
    <x v="0"/>
    <x v="1"/>
    <x v="23"/>
    <x v="22"/>
    <d v="2008-06-01T00:00:00"/>
    <x v="8"/>
    <x v="1"/>
    <x v="36"/>
    <n v="1.789999999999992"/>
    <x v="5"/>
    <s v="Media"/>
    <s v="Communications, Digital Media, Media, Telecom Media"/>
    <s v="Yes"/>
    <x v="28"/>
    <x v="28"/>
  </r>
  <r>
    <x v="24"/>
    <n v="49225"/>
    <s v="Asianet Communications"/>
    <x v="24"/>
    <x v="0"/>
    <x v="1"/>
    <x v="23"/>
    <x v="22"/>
    <d v="2014-03-14T00:00:00"/>
    <x v="4"/>
    <x v="1"/>
    <x v="37"/>
    <n v="3.3900000000000006"/>
    <x v="5"/>
    <s v="Media"/>
    <s v="Communications, Digital Media, Media, Telecom Media"/>
    <s v="No"/>
    <x v="29"/>
    <x v="29"/>
  </r>
  <r>
    <x v="25"/>
    <n v="124883"/>
    <s v="Aster Infrastructure"/>
    <x v="25"/>
    <x v="0"/>
    <x v="1"/>
    <x v="24"/>
    <x v="23"/>
    <d v="2011-03-01T00:00:00"/>
    <x v="10"/>
    <x v="5"/>
    <x v="38"/>
    <n v="29.700000000000003"/>
    <x v="5"/>
    <s v="Telecoms"/>
    <s v="Telecoms Towers &amp; Infrastructure"/>
    <s v="Yes"/>
    <x v="30"/>
    <x v="30"/>
  </r>
  <r>
    <x v="26"/>
    <n v="44242"/>
    <s v="Atria Convergence Technologies"/>
    <x v="26"/>
    <x v="9"/>
    <x v="1"/>
    <x v="25"/>
    <x v="24"/>
    <d v="2015-07-01T00:00:00"/>
    <x v="5"/>
    <x v="4"/>
    <x v="39"/>
    <n v="453.40999999999997"/>
    <x v="5"/>
    <s v="Telecoms"/>
    <s v="Telecoms Equipment, Telecoms Services, Wireless Telecoms Services &amp; Equipment, Wire-line Telecoms Services &amp; Equipment"/>
    <s v="No"/>
    <x v="29"/>
    <x v="29"/>
  </r>
  <r>
    <x v="27"/>
    <n v="81009"/>
    <s v="Au Financiers"/>
    <x v="27"/>
    <x v="9"/>
    <x v="0"/>
    <x v="26"/>
    <x v="25"/>
    <d v="2012-02-13T00:00:00"/>
    <x v="1"/>
    <x v="4"/>
    <x v="40"/>
    <n v="45.7"/>
    <x v="1"/>
    <s v="Financial Services"/>
    <s v="Banks, Credit Collections and Services, Finance and Insurance Sector"/>
    <s v="Yes"/>
    <x v="31"/>
    <x v="31"/>
  </r>
  <r>
    <x v="27"/>
    <n v="81009"/>
    <s v="Au Financiers"/>
    <x v="27"/>
    <x v="9"/>
    <x v="0"/>
    <x v="26"/>
    <x v="25"/>
    <d v="2013-02-26T00:00:00"/>
    <x v="9"/>
    <x v="4"/>
    <x v="41"/>
    <n v="17.97"/>
    <x v="1"/>
    <s v="Financial Services"/>
    <s v="Banks, Credit Collections and Services, Finance and Insurance Sector"/>
    <s v="Yes"/>
    <x v="21"/>
    <x v="21"/>
  </r>
  <r>
    <x v="28"/>
    <n v="81009"/>
    <s v="Au Financiers"/>
    <x v="28"/>
    <x v="1"/>
    <x v="1"/>
    <x v="27"/>
    <x v="26"/>
    <d v="2016-07-01T00:00:00"/>
    <x v="6"/>
    <x v="2"/>
    <x v="42"/>
    <n v="35.46"/>
    <x v="1"/>
    <s v="Financial Services"/>
    <s v="Banks, Credit Collections and Services, Finance and Insurance Sector"/>
    <s v="Yes"/>
    <x v="32"/>
    <x v="32"/>
  </r>
  <r>
    <x v="29"/>
    <n v="43525"/>
    <s v="Aurobindo Pharma Ltd."/>
    <x v="29"/>
    <x v="10"/>
    <x v="2"/>
    <x v="28"/>
    <x v="27"/>
    <d v="2009-07-03T00:00:00"/>
    <x v="11"/>
    <x v="2"/>
    <x v="43"/>
    <n v="-6.92"/>
    <x v="3"/>
    <s v="Pharmaceuticals"/>
    <s v="Pharmaceutical Manufacturing"/>
    <s v="No"/>
    <x v="33"/>
    <x v="33"/>
  </r>
  <r>
    <x v="30"/>
    <n v="128423"/>
    <s v="Avantha Holdings Limited"/>
    <x v="30"/>
    <x v="4"/>
    <x v="0"/>
    <x v="29"/>
    <x v="28"/>
    <d v="2015-08-01T00:00:00"/>
    <x v="5"/>
    <x v="6"/>
    <x v="44"/>
    <n v="73.25"/>
    <x v="3"/>
    <s v="Pharmaceuticals"/>
    <s v="Alternative Medicine, Pharmaceutical Manufacturing"/>
    <s v="No"/>
    <x v="34"/>
    <x v="34"/>
  </r>
  <r>
    <x v="31"/>
    <n v="138169"/>
    <s v="Avendus Advisors Private Ltd."/>
    <x v="31"/>
    <x v="9"/>
    <x v="0"/>
    <x v="30"/>
    <x v="29"/>
    <d v="2015-11-05T00:00:00"/>
    <x v="5"/>
    <x v="4"/>
    <x v="45"/>
    <n v="91.710000000000008"/>
    <x v="1"/>
    <s v="Financial Services"/>
    <s v="Banks, Investment Banking"/>
    <s v="No"/>
    <x v="35"/>
    <x v="35"/>
  </r>
  <r>
    <x v="32"/>
    <n v="136674"/>
    <s v="Bajaj Auto Finance"/>
    <x v="32"/>
    <x v="6"/>
    <x v="2"/>
    <x v="31"/>
    <x v="14"/>
    <d v="2010-09-15T00:00:00"/>
    <x v="0"/>
    <x v="2"/>
    <x v="46"/>
    <n v="41.81"/>
    <x v="1"/>
    <s v="Financial Services"/>
    <s v="Consumer Finance"/>
    <s v="No"/>
    <x v="14"/>
    <x v="14"/>
  </r>
  <r>
    <x v="33"/>
    <n v="150134"/>
    <s v="Bajaj Electricals"/>
    <x v="33"/>
    <x v="5"/>
    <x v="2"/>
    <x v="0"/>
    <x v="30"/>
    <d v="2014-09-04T00:00:00"/>
    <x v="4"/>
    <x v="2"/>
    <x v="47"/>
    <n v="4.6500000000000004"/>
    <x v="2"/>
    <s v="Consumer Products"/>
    <s v="Electronics, Household Appliance Manufacture"/>
    <s v="Yes"/>
    <x v="20"/>
    <x v="20"/>
  </r>
  <r>
    <x v="34"/>
    <n v="190304"/>
    <s v="BFL Software"/>
    <x v="34"/>
    <x v="11"/>
    <x v="2"/>
    <x v="0"/>
    <x v="31"/>
    <d v="2006-06-01T00:00:00"/>
    <x v="7"/>
    <x v="1"/>
    <x v="48"/>
    <n v="255.5"/>
    <x v="1"/>
    <s v="Outsourcing"/>
    <s v="BPO Services, IT, Offshore IT Services/IT Outsourcing"/>
    <s v="Yes"/>
    <x v="36"/>
    <x v="36"/>
  </r>
  <r>
    <x v="35"/>
    <n v="51289"/>
    <s v="Bharat Fritz Werner Ltd."/>
    <x v="35"/>
    <x v="2"/>
    <x v="0"/>
    <x v="32"/>
    <x v="32"/>
    <d v="2013-07-16T00:00:00"/>
    <x v="9"/>
    <x v="1"/>
    <x v="49"/>
    <n v="0.5"/>
    <x v="0"/>
    <s v="Manufacturing"/>
    <s v="Distribution, Industrial Machinery Manufacturing, Machine Tool Manufacture"/>
    <s v="Yes"/>
    <x v="37"/>
    <x v="37"/>
  </r>
  <r>
    <x v="36"/>
    <n v="157822"/>
    <s v="Bill Forge"/>
    <x v="36"/>
    <x v="12"/>
    <x v="1"/>
    <x v="33"/>
    <x v="33"/>
    <d v="2016-09-13T00:00:00"/>
    <x v="6"/>
    <x v="1"/>
    <x v="50"/>
    <n v="150.70999999999998"/>
    <x v="0"/>
    <s v="Manufacturing"/>
    <s v="Machine Tool Manufacture"/>
    <s v="No"/>
    <x v="38"/>
    <x v="38"/>
  </r>
  <r>
    <x v="37"/>
    <n v="61124"/>
    <s v="Bush Foods"/>
    <x v="37"/>
    <x v="3"/>
    <x v="0"/>
    <x v="34"/>
    <x v="27"/>
    <d v="2013-04-03T00:00:00"/>
    <x v="9"/>
    <x v="1"/>
    <x v="51"/>
    <n v="75.45"/>
    <x v="8"/>
    <s v="Food"/>
    <s v="Agriculture, Food Distributors"/>
    <s v="No"/>
    <x v="39"/>
    <x v="39"/>
  </r>
  <r>
    <x v="38"/>
    <n v="109548"/>
    <s v="Capital Foods Exports Ltd"/>
    <x v="38"/>
    <x v="6"/>
    <x v="0"/>
    <x v="35"/>
    <x v="34"/>
    <d v="2013-12-09T00:00:00"/>
    <x v="9"/>
    <x v="4"/>
    <x v="52"/>
    <n v="26.560000000000002"/>
    <x v="8"/>
    <s v="Food"/>
    <s v="Food Distributors"/>
    <s v="No"/>
    <x v="40"/>
    <x v="40"/>
  </r>
  <r>
    <x v="39"/>
    <n v="133940"/>
    <s v="Carborundum Universal Ltd"/>
    <x v="39"/>
    <x v="9"/>
    <x v="2"/>
    <x v="36"/>
    <x v="35"/>
    <d v="2016-07-14T00:00:00"/>
    <x v="6"/>
    <x v="2"/>
    <x v="53"/>
    <n v="49.86"/>
    <x v="9"/>
    <s v="Chemicals"/>
    <s v="Adhesives &amp; Sealants, Manufacturing"/>
    <s v="Yes"/>
    <x v="37"/>
    <x v="37"/>
  </r>
  <r>
    <x v="40"/>
    <n v="85091"/>
    <s v="Care Hospitals Pvt. Ltd"/>
    <x v="40"/>
    <x v="5"/>
    <x v="0"/>
    <x v="37"/>
    <x v="36"/>
    <d v="2016-01-13T00:00:00"/>
    <x v="6"/>
    <x v="4"/>
    <x v="54"/>
    <n v="90"/>
    <x v="3"/>
    <s v="Healthcare"/>
    <s v="Hospitals"/>
    <s v="No"/>
    <x v="41"/>
    <x v="41"/>
  </r>
  <r>
    <x v="41"/>
    <n v="120679"/>
    <s v="CARE Ratings"/>
    <x v="41"/>
    <x v="1"/>
    <x v="1"/>
    <x v="38"/>
    <x v="37"/>
    <d v="2012-12-26T00:00:00"/>
    <x v="1"/>
    <x v="0"/>
    <x v="55"/>
    <n v="82.31"/>
    <x v="1"/>
    <s v="Financial Services"/>
    <s v="Credit Collections and Services"/>
    <s v="No"/>
    <x v="20"/>
    <x v="20"/>
  </r>
  <r>
    <x v="41"/>
    <n v="120679"/>
    <s v="CARE Ratings"/>
    <x v="41"/>
    <x v="1"/>
    <x v="1"/>
    <x v="38"/>
    <x v="37"/>
    <d v="2013-01-11T00:00:00"/>
    <x v="9"/>
    <x v="2"/>
    <x v="56"/>
    <n v="-11.35"/>
    <x v="1"/>
    <s v="Financial Services"/>
    <s v="Credit Collections and Services"/>
    <s v="Yes"/>
    <x v="42"/>
    <x v="42"/>
  </r>
  <r>
    <x v="42"/>
    <n v="176800"/>
    <s v="Central UP Gas"/>
    <x v="42"/>
    <x v="6"/>
    <x v="0"/>
    <x v="39"/>
    <x v="38"/>
    <d v="2013-06-25T00:00:00"/>
    <x v="9"/>
    <x v="1"/>
    <x v="57"/>
    <n v="5.2600000000000007"/>
    <x v="4"/>
    <s v="Oil &amp; Gas"/>
    <s v="Natural Gas Production and Distribution"/>
    <s v="No"/>
    <x v="43"/>
    <x v="43"/>
  </r>
  <r>
    <x v="43"/>
    <n v="174212"/>
    <s v="Centrum Capital"/>
    <x v="26"/>
    <x v="9"/>
    <x v="2"/>
    <x v="40"/>
    <x v="39"/>
    <d v="2015-06-01T00:00:00"/>
    <x v="5"/>
    <x v="2"/>
    <x v="58"/>
    <n v="-36.550000000000004"/>
    <x v="1"/>
    <s v="Financial Services"/>
    <s v="Investment Banking"/>
    <s v="Yes"/>
    <x v="44"/>
    <x v="44"/>
  </r>
  <r>
    <x v="44"/>
    <n v="160666"/>
    <s v="Cera Sanitaryware"/>
    <x v="43"/>
    <x v="5"/>
    <x v="2"/>
    <x v="41"/>
    <x v="30"/>
    <d v="2015-01-07T00:00:00"/>
    <x v="5"/>
    <x v="2"/>
    <x v="59"/>
    <n v="0.69999999999999973"/>
    <x v="0"/>
    <s v="Manufacturing"/>
    <s v="Household Appliance Manufacture, Household Appliances"/>
    <s v="Yes"/>
    <x v="42"/>
    <x v="42"/>
  </r>
  <r>
    <x v="44"/>
    <n v="160666"/>
    <s v="Cera Sanitaryware"/>
    <x v="43"/>
    <x v="5"/>
    <x v="2"/>
    <x v="41"/>
    <x v="30"/>
    <d v="2016-03-31T00:00:00"/>
    <x v="6"/>
    <x v="2"/>
    <x v="60"/>
    <n v="7.76"/>
    <x v="0"/>
    <s v="Manufacturing"/>
    <s v="Household Appliance Manufacture, Household Appliances"/>
    <s v="Yes"/>
    <x v="45"/>
    <x v="45"/>
  </r>
  <r>
    <x v="45"/>
    <n v="80784"/>
    <s v="Cholamandalam Investment And Finance Company"/>
    <x v="44"/>
    <x v="5"/>
    <x v="2"/>
    <x v="42"/>
    <x v="40"/>
    <d v="2015-01-15T00:00:00"/>
    <x v="5"/>
    <x v="2"/>
    <x v="61"/>
    <n v="-11.379999999999999"/>
    <x v="1"/>
    <s v="Financial Services"/>
    <s v="Banks, Finance and Insurance Sector, Mortgage Banking"/>
    <s v="Yes"/>
    <x v="46"/>
    <x v="46"/>
  </r>
  <r>
    <x v="45"/>
    <n v="80784"/>
    <s v="Cholamandalam Investment And Finance Company"/>
    <x v="44"/>
    <x v="5"/>
    <x v="2"/>
    <x v="42"/>
    <x v="40"/>
    <d v="2015-11-06T00:00:00"/>
    <x v="5"/>
    <x v="2"/>
    <x v="62"/>
    <n v="-20.399999999999999"/>
    <x v="1"/>
    <s v="Financial Services"/>
    <s v="Banks, Finance and Insurance Sector, Mortgage Banking"/>
    <s v="Yes"/>
    <x v="41"/>
    <x v="41"/>
  </r>
  <r>
    <x v="45"/>
    <n v="80784"/>
    <s v="Cholamandalam Investment And Finance Company"/>
    <x v="44"/>
    <x v="5"/>
    <x v="2"/>
    <x v="42"/>
    <x v="40"/>
    <d v="2016-05-27T00:00:00"/>
    <x v="6"/>
    <x v="2"/>
    <x v="63"/>
    <n v="-19.07"/>
    <x v="1"/>
    <s v="Financial Services"/>
    <s v="Banks, Finance and Insurance Sector, Mortgage Banking"/>
    <s v="Yes"/>
    <x v="8"/>
    <x v="8"/>
  </r>
  <r>
    <x v="45"/>
    <n v="80784"/>
    <s v="Cholamandalam Investment And Finance Company"/>
    <x v="44"/>
    <x v="5"/>
    <x v="2"/>
    <x v="42"/>
    <x v="40"/>
    <d v="2016-06-16T00:00:00"/>
    <x v="6"/>
    <x v="2"/>
    <x v="64"/>
    <n v="-9.39"/>
    <x v="1"/>
    <s v="Financial Services"/>
    <s v="Banks, Finance and Insurance Sector, Mortgage Banking"/>
    <s v="No"/>
    <x v="47"/>
    <x v="47"/>
  </r>
  <r>
    <x v="46"/>
    <n v="80784"/>
    <s v="Cholamandalam Investment And Finance Company"/>
    <x v="45"/>
    <x v="1"/>
    <x v="2"/>
    <x v="43"/>
    <x v="41"/>
    <m/>
    <x v="12"/>
    <x v="4"/>
    <x v="65"/>
    <n v="-8.8699999999999974"/>
    <x v="1"/>
    <s v="Financial Services"/>
    <s v="Banks, Finance and Insurance Sector, Mortgage Banking"/>
    <s v="Yes"/>
    <x v="15"/>
    <x v="15"/>
  </r>
  <r>
    <x v="47"/>
    <n v="80784"/>
    <s v="Cholamandalam Investment And Finance Company"/>
    <x v="46"/>
    <x v="1"/>
    <x v="2"/>
    <x v="44"/>
    <x v="42"/>
    <d v="2014-03-31T00:00:00"/>
    <x v="4"/>
    <x v="4"/>
    <x v="66"/>
    <n v="-9.370000000000001"/>
    <x v="1"/>
    <s v="Financial Services"/>
    <s v="Banks, Finance and Insurance Sector, Mortgage Banking"/>
    <s v="Yes"/>
    <x v="30"/>
    <x v="30"/>
  </r>
  <r>
    <x v="48"/>
    <n v="80784"/>
    <s v="Cholamandalam Investment And Finance Company"/>
    <x v="47"/>
    <x v="12"/>
    <x v="2"/>
    <x v="45"/>
    <x v="18"/>
    <d v="2017-01-20T00:00:00"/>
    <x v="13"/>
    <x v="2"/>
    <x v="67"/>
    <n v="-4.7000000000000028"/>
    <x v="1"/>
    <s v="Financial Services"/>
    <s v="Banks, Finance and Insurance Sector, Mortgage Banking"/>
    <s v="No"/>
    <x v="48"/>
    <x v="48"/>
  </r>
  <r>
    <x v="49"/>
    <n v="36349"/>
    <s v="Claris Lifesciences Limited"/>
    <x v="48"/>
    <x v="6"/>
    <x v="0"/>
    <x v="46"/>
    <x v="43"/>
    <d v="2010-12-20T00:00:00"/>
    <x v="0"/>
    <x v="0"/>
    <x v="68"/>
    <n v="45.41"/>
    <x v="3"/>
    <s v="Medical Instruments"/>
    <s v="Manufacturing, Medical Devices, Medical Equipment Distributors"/>
    <s v="Yes"/>
    <x v="49"/>
    <x v="49"/>
  </r>
  <r>
    <x v="49"/>
    <n v="36349"/>
    <s v="Claris Lifesciences Limited"/>
    <x v="48"/>
    <x v="6"/>
    <x v="0"/>
    <x v="46"/>
    <x v="43"/>
    <d v="2012-07-24T00:00:00"/>
    <x v="1"/>
    <x v="2"/>
    <x v="69"/>
    <n v="-15.89"/>
    <x v="3"/>
    <s v="Medical Instruments"/>
    <s v="Manufacturing, Medical Devices, Medical Equipment Distributors"/>
    <s v="Yes"/>
    <x v="50"/>
    <x v="50"/>
  </r>
  <r>
    <x v="49"/>
    <n v="36349"/>
    <s v="Claris Lifesciences Limited"/>
    <x v="48"/>
    <x v="6"/>
    <x v="0"/>
    <x v="46"/>
    <x v="43"/>
    <d v="2014-06-11T00:00:00"/>
    <x v="4"/>
    <x v="6"/>
    <x v="70"/>
    <n v="-15.99"/>
    <x v="3"/>
    <s v="Medical Instruments"/>
    <s v="Manufacturing, Medical Devices, Medical Equipment Distributors"/>
    <s v="Yes"/>
    <x v="51"/>
    <x v="51"/>
  </r>
  <r>
    <x v="49"/>
    <n v="36349"/>
    <s v="Claris Lifesciences Limited"/>
    <x v="48"/>
    <x v="6"/>
    <x v="0"/>
    <x v="46"/>
    <x v="43"/>
    <d v="2015-04-21T00:00:00"/>
    <x v="5"/>
    <x v="2"/>
    <x v="71"/>
    <n v="6.98"/>
    <x v="3"/>
    <s v="Medical Instruments"/>
    <s v="Manufacturing, Medical Devices, Medical Equipment Distributors"/>
    <s v="No"/>
    <x v="52"/>
    <x v="52"/>
  </r>
  <r>
    <x v="50"/>
    <n v="36349"/>
    <s v="Claris Lifesciences Limited"/>
    <x v="49"/>
    <x v="5"/>
    <x v="2"/>
    <x v="47"/>
    <x v="44"/>
    <d v="2014-06-11T00:00:00"/>
    <x v="4"/>
    <x v="6"/>
    <x v="72"/>
    <n v="-3.3200000000000003"/>
    <x v="3"/>
    <s v="Medical Instruments"/>
    <s v="Manufacturing, Medical Devices, Medical Equipment Distributors"/>
    <s v="Yes"/>
    <x v="53"/>
    <x v="53"/>
  </r>
  <r>
    <x v="51"/>
    <n v="65502"/>
    <s v="Classic Stripes Private Limited"/>
    <x v="50"/>
    <x v="3"/>
    <x v="1"/>
    <x v="48"/>
    <x v="15"/>
    <d v="2016-04-22T00:00:00"/>
    <x v="6"/>
    <x v="6"/>
    <x v="73"/>
    <n v="-45.78"/>
    <x v="0"/>
    <s v="Manufacturing"/>
    <s v="Paint and Coating Manufacturing"/>
    <s v="No"/>
    <x v="54"/>
    <x v="54"/>
  </r>
  <r>
    <x v="52"/>
    <n v="30231"/>
    <s v="CMS Info Systems Pvt. Ltd."/>
    <x v="51"/>
    <x v="9"/>
    <x v="1"/>
    <x v="49"/>
    <x v="7"/>
    <d v="2015-03-02T00:00:00"/>
    <x v="5"/>
    <x v="4"/>
    <x v="74"/>
    <n v="253.32999999999998"/>
    <x v="1"/>
    <s v="Financial Services"/>
    <s v="Accounting/Finance Software, Billing, Payments and Procurement Software, Consumer Finance, Finance and Insurance Sector, IT"/>
    <s v="No"/>
    <x v="50"/>
    <x v="50"/>
  </r>
  <r>
    <x v="53"/>
    <n v="84808"/>
    <s v="Commercial Engineers &amp; Body Builders Co Ltd"/>
    <x v="0"/>
    <x v="0"/>
    <x v="0"/>
    <x v="50"/>
    <x v="45"/>
    <d v="2010-09-30T00:00:00"/>
    <x v="0"/>
    <x v="0"/>
    <x v="75"/>
    <n v="27.07"/>
    <x v="0"/>
    <s v="Manufacturing"/>
    <s v="Manufacturing"/>
    <s v="Yes"/>
    <x v="55"/>
    <x v="55"/>
  </r>
  <r>
    <x v="53"/>
    <n v="84808"/>
    <s v="Commercial Engineers &amp; Body Builders Co Ltd"/>
    <x v="0"/>
    <x v="0"/>
    <x v="0"/>
    <x v="50"/>
    <x v="45"/>
    <d v="2010-10-01T00:00:00"/>
    <x v="0"/>
    <x v="4"/>
    <x v="76"/>
    <n v="8.370000000000001"/>
    <x v="0"/>
    <s v="Manufacturing"/>
    <s v="Manufacturing"/>
    <s v="Yes"/>
    <x v="56"/>
    <x v="56"/>
  </r>
  <r>
    <x v="53"/>
    <n v="84808"/>
    <s v="Commercial Engineers &amp; Body Builders Co Ltd"/>
    <x v="0"/>
    <x v="0"/>
    <x v="0"/>
    <x v="50"/>
    <x v="45"/>
    <d v="2012-03-28T00:00:00"/>
    <x v="1"/>
    <x v="2"/>
    <x v="77"/>
    <n v="-5.3999999999999995"/>
    <x v="0"/>
    <s v="Manufacturing"/>
    <s v="Manufacturing"/>
    <s v="Yes"/>
    <x v="14"/>
    <x v="14"/>
  </r>
  <r>
    <x v="53"/>
    <n v="84808"/>
    <s v="Commercial Engineers &amp; Body Builders Co Ltd"/>
    <x v="0"/>
    <x v="0"/>
    <x v="0"/>
    <x v="50"/>
    <x v="45"/>
    <d v="2012-06-12T00:00:00"/>
    <x v="1"/>
    <x v="2"/>
    <x v="78"/>
    <n v="-5.8599999999999994"/>
    <x v="0"/>
    <s v="Manufacturing"/>
    <s v="Manufacturing"/>
    <s v="No"/>
    <x v="54"/>
    <x v="54"/>
  </r>
  <r>
    <x v="54"/>
    <n v="61381"/>
    <s v="Continental Warehousing"/>
    <x v="52"/>
    <x v="6"/>
    <x v="0"/>
    <x v="51"/>
    <x v="46"/>
    <d v="2011-04-13T00:00:00"/>
    <x v="10"/>
    <x v="4"/>
    <x v="51"/>
    <n v="95.3"/>
    <x v="0"/>
    <s v="Logistics"/>
    <s v="Logistics, Warehouses"/>
    <s v="No"/>
    <x v="57"/>
    <x v="57"/>
  </r>
  <r>
    <x v="55"/>
    <n v="50483"/>
    <s v="Cremica Foods"/>
    <x v="53"/>
    <x v="1"/>
    <x v="1"/>
    <x v="52"/>
    <x v="25"/>
    <d v="2015-08-21T00:00:00"/>
    <x v="5"/>
    <x v="4"/>
    <x v="79"/>
    <n v="53.819999999999993"/>
    <x v="8"/>
    <s v="Food"/>
    <s v="Food"/>
    <s v="No"/>
    <x v="21"/>
    <x v="21"/>
  </r>
  <r>
    <x v="56"/>
    <n v="75527"/>
    <s v="Cyient"/>
    <x v="54"/>
    <x v="0"/>
    <x v="2"/>
    <x v="53"/>
    <x v="47"/>
    <d v="2011-11-15T00:00:00"/>
    <x v="10"/>
    <x v="2"/>
    <x v="80"/>
    <n v="-33.57"/>
    <x v="0"/>
    <s v="Engineering"/>
    <s v="Engineering"/>
    <s v="Yes"/>
    <x v="5"/>
    <x v="5"/>
  </r>
  <r>
    <x v="56"/>
    <n v="75527"/>
    <s v="Cyient"/>
    <x v="54"/>
    <x v="0"/>
    <x v="2"/>
    <x v="53"/>
    <x v="47"/>
    <d v="2012-08-14T00:00:00"/>
    <x v="1"/>
    <x v="2"/>
    <x v="81"/>
    <n v="-3.8699999999999974"/>
    <x v="0"/>
    <s v="Engineering"/>
    <s v="Engineering"/>
    <s v="Yes"/>
    <x v="58"/>
    <x v="58"/>
  </r>
  <r>
    <x v="56"/>
    <n v="75527"/>
    <s v="Cyient"/>
    <x v="54"/>
    <x v="0"/>
    <x v="2"/>
    <x v="53"/>
    <x v="47"/>
    <d v="2013-07-22T00:00:00"/>
    <x v="9"/>
    <x v="2"/>
    <x v="82"/>
    <n v="-26.939999999999998"/>
    <x v="0"/>
    <s v="Engineering"/>
    <s v="Engineering"/>
    <s v="Yes"/>
    <x v="32"/>
    <x v="32"/>
  </r>
  <r>
    <x v="56"/>
    <n v="75527"/>
    <s v="Cyient"/>
    <x v="54"/>
    <x v="0"/>
    <x v="2"/>
    <x v="53"/>
    <x v="47"/>
    <d v="2013-10-18T00:00:00"/>
    <x v="9"/>
    <x v="2"/>
    <x v="83"/>
    <n v="-38.669999999999995"/>
    <x v="0"/>
    <s v="Engineering"/>
    <s v="Engineering"/>
    <s v="Yes"/>
    <x v="50"/>
    <x v="50"/>
  </r>
  <r>
    <x v="57"/>
    <n v="75527"/>
    <s v="Cyient"/>
    <x v="55"/>
    <x v="4"/>
    <x v="2"/>
    <x v="0"/>
    <x v="14"/>
    <d v="2015-01-20T00:00:00"/>
    <x v="5"/>
    <x v="2"/>
    <x v="84"/>
    <n v="12.85"/>
    <x v="0"/>
    <s v="Engineering"/>
    <s v="Engineering"/>
    <s v="Yes"/>
    <x v="59"/>
    <x v="59"/>
  </r>
  <r>
    <x v="58"/>
    <n v="111745"/>
    <s v="Dabur India"/>
    <x v="56"/>
    <x v="5"/>
    <x v="2"/>
    <x v="54"/>
    <x v="31"/>
    <d v="2015-10-13T00:00:00"/>
    <x v="5"/>
    <x v="2"/>
    <x v="85"/>
    <n v="-24.7"/>
    <x v="0"/>
    <s v="Manufacturing"/>
    <s v="Consumer Products, Consumer Services, Manufacturing"/>
    <s v="Yes"/>
    <x v="60"/>
    <x v="60"/>
  </r>
  <r>
    <x v="59"/>
    <n v="26782"/>
    <s v="Dalmia Cement (Bharat)"/>
    <x v="52"/>
    <x v="6"/>
    <x v="0"/>
    <x v="55"/>
    <x v="48"/>
    <d v="2012-08-20T00:00:00"/>
    <x v="1"/>
    <x v="3"/>
    <x v="86"/>
    <n v="-24.85"/>
    <x v="0"/>
    <s v="Industrial"/>
    <s v="Cement, Production, Sugar"/>
    <s v="No"/>
    <x v="50"/>
    <x v="50"/>
  </r>
  <r>
    <x v="60"/>
    <n v="26782"/>
    <s v="Dalmia Cement (Bharat)"/>
    <x v="57"/>
    <x v="1"/>
    <x v="0"/>
    <x v="56"/>
    <x v="49"/>
    <d v="2016-01-15T00:00:00"/>
    <x v="6"/>
    <x v="1"/>
    <x v="87"/>
    <n v="-75.739999999999995"/>
    <x v="0"/>
    <s v="Industrial"/>
    <s v="Cement, Production, Sugar"/>
    <s v="No"/>
    <x v="61"/>
    <x v="61"/>
  </r>
  <r>
    <x v="61"/>
    <n v="38160"/>
    <s v="DB Corp"/>
    <x v="58"/>
    <x v="6"/>
    <x v="1"/>
    <x v="57"/>
    <x v="12"/>
    <d v="2010-01-06T00:00:00"/>
    <x v="0"/>
    <x v="0"/>
    <x v="88"/>
    <n v="48.75"/>
    <x v="2"/>
    <s v="Publishing"/>
    <s v="Newspapers and News Organisations"/>
    <s v="Yes"/>
    <x v="41"/>
    <x v="41"/>
  </r>
  <r>
    <x v="61"/>
    <n v="38160"/>
    <s v="DB Corp"/>
    <x v="58"/>
    <x v="6"/>
    <x v="1"/>
    <x v="57"/>
    <x v="12"/>
    <d v="2011-08-12T00:00:00"/>
    <x v="10"/>
    <x v="2"/>
    <x v="89"/>
    <n v="0.80000000000000426"/>
    <x v="2"/>
    <s v="Publishing"/>
    <s v="Newspapers and News Organisations"/>
    <s v="No"/>
    <x v="24"/>
    <x v="24"/>
  </r>
  <r>
    <x v="62"/>
    <n v="82564"/>
    <s v="DCB Bank"/>
    <x v="59"/>
    <x v="5"/>
    <x v="2"/>
    <x v="58"/>
    <x v="50"/>
    <d v="2015-09-06T00:00:00"/>
    <x v="5"/>
    <x v="2"/>
    <x v="24"/>
    <n v="-7.6800000000000015"/>
    <x v="1"/>
    <s v="Financial Services"/>
    <s v="Banks"/>
    <s v="Yes"/>
    <x v="45"/>
    <x v="45"/>
  </r>
  <r>
    <x v="63"/>
    <n v="176808"/>
    <s v="Delhi International Airport"/>
    <x v="10"/>
    <x v="6"/>
    <x v="1"/>
    <x v="59"/>
    <x v="51"/>
    <d v="2009-05-01T00:00:00"/>
    <x v="11"/>
    <x v="1"/>
    <x v="90"/>
    <n v="18.939999999999998"/>
    <x v="0"/>
    <s v="Aerospace"/>
    <s v="Aerospace, Airlines and Air Travel"/>
    <s v="No"/>
    <x v="0"/>
    <x v="0"/>
  </r>
  <r>
    <x v="64"/>
    <n v="133899"/>
    <s v="Destimoney Enterprises Pvt. Ltd"/>
    <x v="60"/>
    <x v="9"/>
    <x v="1"/>
    <x v="60"/>
    <x v="23"/>
    <d v="2015-02-10T00:00:00"/>
    <x v="5"/>
    <x v="4"/>
    <x v="91"/>
    <n v="176"/>
    <x v="1"/>
    <s v="Financial Services"/>
    <s v="Consumer Finance"/>
    <s v="No"/>
    <x v="43"/>
    <x v="43"/>
  </r>
  <r>
    <x v="65"/>
    <n v="174192"/>
    <s v="Dhanuka Agritech"/>
    <x v="61"/>
    <x v="1"/>
    <x v="2"/>
    <x v="61"/>
    <x v="52"/>
    <d v="2015-07-31T00:00:00"/>
    <x v="5"/>
    <x v="2"/>
    <x v="92"/>
    <n v="-1.3699999999999992"/>
    <x v="9"/>
    <s v="Chemicals"/>
    <s v="Agricultural Chemicals, Agriculture Technologies"/>
    <s v="Yes"/>
    <x v="21"/>
    <x v="21"/>
  </r>
  <r>
    <x v="66"/>
    <n v="40306"/>
    <s v="Diamond Power Infrastructure Equipment"/>
    <x v="54"/>
    <x v="0"/>
    <x v="2"/>
    <x v="62"/>
    <x v="5"/>
    <d v="2009-06-01T00:00:00"/>
    <x v="11"/>
    <x v="2"/>
    <x v="93"/>
    <n v="-12.219999999999999"/>
    <x v="0"/>
    <s v="Industrial"/>
    <s v="Electronics, Industrial Machinery Manufacturing, Manufacturing"/>
    <s v="Yes"/>
    <x v="39"/>
    <x v="39"/>
  </r>
  <r>
    <x v="66"/>
    <n v="40306"/>
    <s v="Diamond Power Infrastructure Equipment"/>
    <x v="54"/>
    <x v="0"/>
    <x v="2"/>
    <x v="62"/>
    <x v="5"/>
    <d v="2014-06-03T00:00:00"/>
    <x v="4"/>
    <x v="2"/>
    <x v="94"/>
    <n v="-10.95"/>
    <x v="0"/>
    <s v="Industrial"/>
    <s v="Electronics, Industrial Machinery Manufacturing, Manufacturing"/>
    <s v="Yes"/>
    <x v="44"/>
    <x v="44"/>
  </r>
  <r>
    <x v="66"/>
    <n v="40306"/>
    <s v="Diamond Power Infrastructure Equipment"/>
    <x v="54"/>
    <x v="0"/>
    <x v="2"/>
    <x v="62"/>
    <x v="5"/>
    <d v="2015-06-01T00:00:00"/>
    <x v="5"/>
    <x v="2"/>
    <x v="95"/>
    <n v="-14.91"/>
    <x v="0"/>
    <s v="Industrial"/>
    <s v="Electronics, Industrial Machinery Manufacturing, Manufacturing"/>
    <s v="Yes"/>
    <x v="36"/>
    <x v="36"/>
  </r>
  <r>
    <x v="67"/>
    <n v="40306"/>
    <s v="Diamond Power Infrastructure Equipment"/>
    <x v="62"/>
    <x v="1"/>
    <x v="2"/>
    <x v="63"/>
    <x v="6"/>
    <d v="2016-03-09T00:00:00"/>
    <x v="6"/>
    <x v="2"/>
    <x v="96"/>
    <n v="-28.13"/>
    <x v="0"/>
    <s v="Industrial"/>
    <s v="Electronics, Industrial Machinery Manufacturing, Manufacturing"/>
    <s v="Yes"/>
    <x v="61"/>
    <x v="61"/>
  </r>
  <r>
    <x v="68"/>
    <n v="81728"/>
    <s v="Dilip Buildcon Ltd."/>
    <x v="63"/>
    <x v="5"/>
    <x v="0"/>
    <x v="64"/>
    <x v="53"/>
    <d v="2016-08-01T00:00:00"/>
    <x v="6"/>
    <x v="0"/>
    <x v="97"/>
    <n v="81.990000000000009"/>
    <x v="0"/>
    <s v="Construction"/>
    <s v="Construction, Engineering, Industrial"/>
    <s v="Yes"/>
    <x v="22"/>
    <x v="22"/>
  </r>
  <r>
    <x v="69"/>
    <n v="68051"/>
    <s v="Dish TV India Limited"/>
    <x v="64"/>
    <x v="13"/>
    <x v="2"/>
    <x v="48"/>
    <x v="54"/>
    <d v="2015-04-13T00:00:00"/>
    <x v="5"/>
    <x v="2"/>
    <x v="98"/>
    <n v="-57.92"/>
    <x v="5"/>
    <s v="Media"/>
    <s v="Digital Media, Media"/>
    <s v="Yes"/>
    <x v="33"/>
    <x v="33"/>
  </r>
  <r>
    <x v="69"/>
    <n v="68051"/>
    <s v="Dish TV India Limited"/>
    <x v="64"/>
    <x v="13"/>
    <x v="2"/>
    <x v="48"/>
    <x v="54"/>
    <d v="2015-06-22T00:00:00"/>
    <x v="5"/>
    <x v="2"/>
    <x v="99"/>
    <n v="-23.86"/>
    <x v="5"/>
    <s v="Media"/>
    <s v="Digital Media, Media"/>
    <s v="Yes"/>
    <x v="12"/>
    <x v="12"/>
  </r>
  <r>
    <x v="69"/>
    <n v="68051"/>
    <s v="Dish TV India Limited"/>
    <x v="64"/>
    <x v="13"/>
    <x v="2"/>
    <x v="48"/>
    <x v="54"/>
    <d v="2015-10-02T00:00:00"/>
    <x v="5"/>
    <x v="2"/>
    <x v="100"/>
    <n v="-39.869999999999997"/>
    <x v="5"/>
    <s v="Media"/>
    <s v="Digital Media, Media"/>
    <s v="No"/>
    <x v="13"/>
    <x v="13"/>
  </r>
  <r>
    <x v="70"/>
    <n v="44169"/>
    <s v="DQ Entertainment"/>
    <x v="65"/>
    <x v="10"/>
    <x v="1"/>
    <x v="0"/>
    <x v="24"/>
    <d v="2007-12-18T00:00:00"/>
    <x v="3"/>
    <x v="0"/>
    <x v="101"/>
    <n v="53.18"/>
    <x v="2"/>
    <s v="Entertainment"/>
    <s v="Consumer Services, Entertainment"/>
    <s v="No"/>
    <x v="62"/>
    <x v="62"/>
  </r>
  <r>
    <x v="71"/>
    <n v="48510"/>
    <s v="Dr Lal Pathlabs"/>
    <x v="66"/>
    <x v="4"/>
    <x v="0"/>
    <x v="65"/>
    <x v="55"/>
    <d v="2015-12-10T00:00:00"/>
    <x v="5"/>
    <x v="0"/>
    <x v="102"/>
    <n v="50.59"/>
    <x v="3"/>
    <s v="Medical Instruments"/>
    <s v="Healthcare, Medical &amp; Imaging Laboratories"/>
    <s v="Yes"/>
    <x v="60"/>
    <x v="60"/>
  </r>
  <r>
    <x v="72"/>
    <n v="93546"/>
    <s v="Dr. Agarwal's Eye Hospital Limited"/>
    <x v="67"/>
    <x v="5"/>
    <x v="0"/>
    <x v="66"/>
    <x v="56"/>
    <d v="2016-01-31T00:00:00"/>
    <x v="6"/>
    <x v="4"/>
    <x v="103"/>
    <n v="32.5"/>
    <x v="3"/>
    <s v="Healthcare"/>
    <s v="Medical Technologies, Optometrists and Opticians"/>
    <s v="No"/>
    <x v="30"/>
    <x v="30"/>
  </r>
  <r>
    <x v="73"/>
    <n v="125459"/>
    <s v="DRS Logistics Pvt. Ltd."/>
    <x v="68"/>
    <x v="0"/>
    <x v="0"/>
    <x v="67"/>
    <x v="6"/>
    <d v="2015-11-12T00:00:00"/>
    <x v="5"/>
    <x v="4"/>
    <x v="60"/>
    <n v="-14.129999999999999"/>
    <x v="0"/>
    <s v="Logistics"/>
    <s v="Packaging, Shipping, Warehouses"/>
    <s v="No"/>
    <x v="63"/>
    <x v="63"/>
  </r>
  <r>
    <x v="74"/>
    <n v="105215"/>
    <s v="DTDC Courier &amp; Cargo Group"/>
    <x v="69"/>
    <x v="6"/>
    <x v="1"/>
    <x v="9"/>
    <x v="57"/>
    <d v="2013-07-09T00:00:00"/>
    <x v="9"/>
    <x v="1"/>
    <x v="104"/>
    <n v="11.200000000000001"/>
    <x v="0"/>
    <s v="Logistics"/>
    <s v="Logistics"/>
    <s v="No"/>
    <x v="64"/>
    <x v="64"/>
  </r>
  <r>
    <x v="75"/>
    <n v="141011"/>
    <s v="Dynamatic Technologies"/>
    <x v="28"/>
    <x v="1"/>
    <x v="2"/>
    <x v="66"/>
    <x v="58"/>
    <d v="2014-05-19T00:00:00"/>
    <x v="4"/>
    <x v="3"/>
    <x v="105"/>
    <n v="-0.59999999999999964"/>
    <x v="0"/>
    <s v="Industrial"/>
    <s v="Industrial"/>
    <s v="Yes"/>
    <x v="31"/>
    <x v="31"/>
  </r>
  <r>
    <x v="76"/>
    <n v="56856"/>
    <s v="ECAD Technologies Ltd."/>
    <x v="70"/>
    <x v="7"/>
    <x v="0"/>
    <x v="0"/>
    <x v="59"/>
    <d v="2005-08-05T00:00:00"/>
    <x v="2"/>
    <x v="1"/>
    <x v="106"/>
    <n v="1.72"/>
    <x v="6"/>
    <s v="Electronics"/>
    <s v="Electronic Components &amp; Semiconductor Wholesalers"/>
    <s v="No"/>
    <x v="5"/>
    <x v="5"/>
  </r>
  <r>
    <x v="77"/>
    <n v="51371"/>
    <s v="Edelweiss Capital"/>
    <x v="71"/>
    <x v="2"/>
    <x v="1"/>
    <x v="68"/>
    <x v="60"/>
    <d v="2014-06-09T00:00:00"/>
    <x v="4"/>
    <x v="2"/>
    <x v="107"/>
    <n v="-15.75"/>
    <x v="1"/>
    <s v="Financial Services"/>
    <s v="Investment Banking, Securities Brokers"/>
    <s v="Yes"/>
    <x v="65"/>
    <x v="65"/>
  </r>
  <r>
    <x v="77"/>
    <n v="51371"/>
    <s v="Edelweiss Capital"/>
    <x v="71"/>
    <x v="2"/>
    <x v="1"/>
    <x v="68"/>
    <x v="60"/>
    <d v="2017-03-13T00:00:00"/>
    <x v="13"/>
    <x v="2"/>
    <x v="108"/>
    <n v="102.3"/>
    <x v="1"/>
    <s v="Financial Services"/>
    <s v="Investment Banking, Securities Brokers"/>
    <s v="No"/>
    <x v="66"/>
    <x v="66"/>
  </r>
  <r>
    <x v="78"/>
    <n v="51371"/>
    <s v="Edelweiss Capital"/>
    <x v="72"/>
    <x v="3"/>
    <x v="2"/>
    <x v="69"/>
    <x v="43"/>
    <d v="2017-03-13T00:00:00"/>
    <x v="13"/>
    <x v="2"/>
    <x v="108"/>
    <n v="112.7"/>
    <x v="1"/>
    <s v="Financial Services"/>
    <s v="Investment Banking, Securities Brokers"/>
    <s v="No"/>
    <x v="33"/>
    <x v="33"/>
  </r>
  <r>
    <x v="79"/>
    <n v="152307"/>
    <s v="Eicher Motors"/>
    <x v="73"/>
    <x v="13"/>
    <x v="2"/>
    <x v="70"/>
    <x v="58"/>
    <d v="2011-03-14T00:00:00"/>
    <x v="10"/>
    <x v="3"/>
    <x v="109"/>
    <n v="26.4"/>
    <x v="0"/>
    <s v="Transportation"/>
    <s v="Automobile and Parts Manufacturing"/>
    <s v="No"/>
    <x v="39"/>
    <x v="39"/>
  </r>
  <r>
    <x v="80"/>
    <n v="58667"/>
    <s v="EIH Ltd"/>
    <x v="0"/>
    <x v="0"/>
    <x v="2"/>
    <x v="71"/>
    <x v="61"/>
    <d v="2008-12-01T00:00:00"/>
    <x v="8"/>
    <x v="2"/>
    <x v="110"/>
    <n v="-11.23"/>
    <x v="2"/>
    <s v="Restaurants"/>
    <s v="Bars &amp; Nightclubs, Consumer Services, Hotels, Restaurants"/>
    <s v="Yes"/>
    <x v="28"/>
    <x v="28"/>
  </r>
  <r>
    <x v="80"/>
    <n v="58667"/>
    <s v="EIH Ltd"/>
    <x v="0"/>
    <x v="0"/>
    <x v="2"/>
    <x v="71"/>
    <x v="61"/>
    <d v="2011-08-30T00:00:00"/>
    <x v="10"/>
    <x v="1"/>
    <x v="111"/>
    <n v="-14.059999999999999"/>
    <x v="2"/>
    <s v="Restaurants"/>
    <s v="Bars &amp; Nightclubs, Consumer Services, Hotels, Restaurants"/>
    <s v="Yes"/>
    <x v="67"/>
    <x v="67"/>
  </r>
  <r>
    <x v="81"/>
    <n v="91679"/>
    <s v="Electrotherm (India) Ltd."/>
    <x v="74"/>
    <x v="0"/>
    <x v="2"/>
    <x v="72"/>
    <x v="3"/>
    <d v="2015-08-07T00:00:00"/>
    <x v="5"/>
    <x v="2"/>
    <x v="112"/>
    <n v="-18.37"/>
    <x v="0"/>
    <s v="Manufacturing"/>
    <s v="Electric/Hybrid Vehicles, Solar Power, Solar Thermal, Steel &amp; Metal Manufacturing"/>
    <s v="Yes"/>
    <x v="68"/>
    <x v="68"/>
  </r>
  <r>
    <x v="82"/>
    <n v="37803"/>
    <s v="Emcure Pharmaceuticals"/>
    <x v="75"/>
    <x v="6"/>
    <x v="0"/>
    <x v="73"/>
    <x v="7"/>
    <d v="2013-12-19T00:00:00"/>
    <x v="9"/>
    <x v="4"/>
    <x v="113"/>
    <n v="64.3"/>
    <x v="3"/>
    <s v="Pharmaceuticals"/>
    <s v="Pharmaceuticals"/>
    <s v="No"/>
    <x v="64"/>
    <x v="64"/>
  </r>
  <r>
    <x v="83"/>
    <n v="33137"/>
    <s v="Endurance Technologies Limited"/>
    <x v="76"/>
    <x v="3"/>
    <x v="0"/>
    <x v="74"/>
    <x v="48"/>
    <d v="2016-10-04T00:00:00"/>
    <x v="6"/>
    <x v="0"/>
    <x v="114"/>
    <n v="-18.72"/>
    <x v="0"/>
    <s v="Industrial"/>
    <s v="Automobile and Parts Manufacturing, Steel &amp; Metal Manufacturing"/>
    <s v="No"/>
    <x v="54"/>
    <x v="54"/>
  </r>
  <r>
    <x v="84"/>
    <n v="59510"/>
    <s v="ETA Engineering Pvt Ltd."/>
    <x v="77"/>
    <x v="3"/>
    <x v="0"/>
    <x v="75"/>
    <x v="23"/>
    <d v="2011-10-28T00:00:00"/>
    <x v="10"/>
    <x v="1"/>
    <x v="115"/>
    <n v="-51.06"/>
    <x v="6"/>
    <s v="Electronics"/>
    <s v="Consumer Services, Electronic Components &amp; Semiconductor Wholesalers, Engineering"/>
    <s v="No"/>
    <x v="69"/>
    <x v="69"/>
  </r>
  <r>
    <x v="85"/>
    <n v="37610"/>
    <s v="Excelsoft Technologies"/>
    <x v="78"/>
    <x v="7"/>
    <x v="1"/>
    <x v="76"/>
    <x v="62"/>
    <d v="2008-05-06T00:00:00"/>
    <x v="8"/>
    <x v="1"/>
    <x v="116"/>
    <n v="30.7"/>
    <x v="1"/>
    <s v="Business Services"/>
    <m/>
    <s v="No"/>
    <x v="70"/>
    <x v="70"/>
  </r>
  <r>
    <x v="86"/>
    <n v="133949"/>
    <s v="Exide Industries Limited"/>
    <x v="79"/>
    <x v="3"/>
    <x v="2"/>
    <x v="0"/>
    <x v="35"/>
    <d v="2016-08-12T00:00:00"/>
    <x v="6"/>
    <x v="2"/>
    <x v="117"/>
    <n v="105.77"/>
    <x v="10"/>
    <s v="Clean Technology"/>
    <s v="Automobile and Parts Manufacturing, Batteries, Electronic Components, Energy Storage, Manufacturing"/>
    <s v="Yes"/>
    <x v="71"/>
    <x v="71"/>
  </r>
  <r>
    <x v="87"/>
    <n v="42865"/>
    <s v="Fabindia"/>
    <x v="80"/>
    <x v="5"/>
    <x v="1"/>
    <x v="0"/>
    <x v="63"/>
    <d v="2016-02-12T00:00:00"/>
    <x v="6"/>
    <x v="4"/>
    <x v="118"/>
    <n v="52.53"/>
    <x v="2"/>
    <s v="Retail"/>
    <s v="Clothing Stores, Consumer Services, Household Appliances, Textiles"/>
    <s v="Yes"/>
    <x v="67"/>
    <x v="67"/>
  </r>
  <r>
    <x v="87"/>
    <n v="42865"/>
    <s v="Fabindia"/>
    <x v="80"/>
    <x v="5"/>
    <x v="1"/>
    <x v="0"/>
    <x v="63"/>
    <d v="2016-11-03T00:00:00"/>
    <x v="6"/>
    <x v="4"/>
    <x v="119"/>
    <n v="109.42"/>
    <x v="2"/>
    <s v="Retail"/>
    <s v="Clothing Stores, Consumer Services, Household Appliances, Textiles"/>
    <s v="No"/>
    <x v="49"/>
    <x v="49"/>
  </r>
  <r>
    <x v="88"/>
    <n v="37691"/>
    <s v="Famy Care"/>
    <x v="81"/>
    <x v="1"/>
    <x v="0"/>
    <x v="77"/>
    <x v="64"/>
    <d v="2015-02-02T00:00:00"/>
    <x v="5"/>
    <x v="1"/>
    <x v="120"/>
    <n v="710"/>
    <x v="3"/>
    <s v="Pharmaceuticals"/>
    <s v="Healthcare, Medical Devices, Medical Equipment Distributors, Pharmaceutical Manufacturing"/>
    <s v="Yes"/>
    <x v="54"/>
    <x v="54"/>
  </r>
  <r>
    <x v="89"/>
    <n v="98184"/>
    <s v="Financial Technologies (India) Limited"/>
    <x v="82"/>
    <x v="5"/>
    <x v="2"/>
    <x v="78"/>
    <x v="7"/>
    <d v="2014-03-17T00:00:00"/>
    <x v="4"/>
    <x v="4"/>
    <x v="121"/>
    <n v="30.770000000000003"/>
    <x v="1"/>
    <s v="Financial Services"/>
    <s v="Financial Services"/>
    <s v="Yes"/>
    <x v="6"/>
    <x v="6"/>
  </r>
  <r>
    <x v="90"/>
    <n v="69672"/>
    <s v="Firepro Systems"/>
    <x v="83"/>
    <x v="13"/>
    <x v="0"/>
    <x v="79"/>
    <x v="27"/>
    <d v="2012-05-11T00:00:00"/>
    <x v="1"/>
    <x v="1"/>
    <x v="91"/>
    <n v="167.8"/>
    <x v="6"/>
    <s v="IT Security"/>
    <s v="IT Security"/>
    <s v="Yes"/>
    <x v="42"/>
    <x v="42"/>
  </r>
  <r>
    <x v="91"/>
    <n v="109726"/>
    <s v="Flexituff International"/>
    <x v="54"/>
    <x v="0"/>
    <x v="1"/>
    <x v="80"/>
    <x v="5"/>
    <d v="2011-10-01T00:00:00"/>
    <x v="10"/>
    <x v="0"/>
    <x v="122"/>
    <n v="-5.3"/>
    <x v="0"/>
    <s v="Manufacturing"/>
    <s v="Manufacturing"/>
    <s v="Yes"/>
    <x v="47"/>
    <x v="47"/>
  </r>
  <r>
    <x v="91"/>
    <n v="109726"/>
    <s v="Flexituff International"/>
    <x v="54"/>
    <x v="0"/>
    <x v="1"/>
    <x v="80"/>
    <x v="5"/>
    <d v="2013-03-18T00:00:00"/>
    <x v="9"/>
    <x v="4"/>
    <x v="123"/>
    <n v="-6.38"/>
    <x v="0"/>
    <s v="Manufacturing"/>
    <s v="Manufacturing"/>
    <s v="Yes"/>
    <x v="72"/>
    <x v="72"/>
  </r>
  <r>
    <x v="92"/>
    <n v="38587"/>
    <s v="Fortis Healthcare"/>
    <x v="84"/>
    <x v="4"/>
    <x v="2"/>
    <x v="81"/>
    <x v="65"/>
    <d v="2013-07-01T00:00:00"/>
    <x v="9"/>
    <x v="2"/>
    <x v="124"/>
    <n v="-4.13"/>
    <x v="3"/>
    <s v="Healthcare"/>
    <s v="Cardiology, Child Care Organisations, Hospitals, Oncology/Cancer Treatment, Surgical Centres"/>
    <s v="Yes"/>
    <x v="73"/>
    <x v="73"/>
  </r>
  <r>
    <x v="92"/>
    <n v="38587"/>
    <s v="Fortis Healthcare"/>
    <x v="84"/>
    <x v="4"/>
    <x v="2"/>
    <x v="81"/>
    <x v="65"/>
    <d v="2013-08-21T00:00:00"/>
    <x v="9"/>
    <x v="1"/>
    <x v="125"/>
    <n v="73.25"/>
    <x v="3"/>
    <s v="Healthcare"/>
    <s v="Cardiology, Child Care Organisations, Hospitals, Oncology/Cancer Treatment, Surgical Centres"/>
    <s v="Yes"/>
    <x v="74"/>
    <x v="74"/>
  </r>
  <r>
    <x v="92"/>
    <n v="38587"/>
    <s v="Fortis Healthcare"/>
    <x v="84"/>
    <x v="4"/>
    <x v="2"/>
    <x v="81"/>
    <x v="65"/>
    <d v="2015-05-01T00:00:00"/>
    <x v="5"/>
    <x v="1"/>
    <x v="126"/>
    <n v="77.12"/>
    <x v="3"/>
    <s v="Healthcare"/>
    <s v="Cardiology, Child Care Organisations, Hospitals, Oncology/Cancer Treatment, Surgical Centres"/>
    <s v="Yes"/>
    <x v="39"/>
    <x v="39"/>
  </r>
  <r>
    <x v="93"/>
    <n v="69937"/>
    <s v="Future Capital Holdings Ltd."/>
    <x v="85"/>
    <x v="5"/>
    <x v="2"/>
    <x v="82"/>
    <x v="12"/>
    <d v="2016-11-14T00:00:00"/>
    <x v="6"/>
    <x v="4"/>
    <x v="127"/>
    <n v="-97.38"/>
    <x v="1"/>
    <s v="Financial Services"/>
    <s v="Consumer Finance, Credit Collections and Services"/>
    <s v="Yes"/>
    <x v="22"/>
    <x v="22"/>
  </r>
  <r>
    <x v="94"/>
    <n v="50850"/>
    <s v="General Lighting Business of Halonix"/>
    <x v="86"/>
    <x v="4"/>
    <x v="1"/>
    <x v="0"/>
    <x v="48"/>
    <d v="2015-05-07T00:00:00"/>
    <x v="5"/>
    <x v="1"/>
    <x v="128"/>
    <n v="19.899999999999999"/>
    <x v="6"/>
    <s v="Electronics"/>
    <s v="Automobile and Parts Manufacturing, Electronic Components, Household Appliances"/>
    <s v="No"/>
    <x v="75"/>
    <x v="75"/>
  </r>
  <r>
    <x v="95"/>
    <n v="113958"/>
    <s v="Gland Pharma Limited"/>
    <x v="87"/>
    <x v="4"/>
    <x v="0"/>
    <x v="83"/>
    <x v="49"/>
    <d v="2016-07-28T00:00:00"/>
    <x v="6"/>
    <x v="1"/>
    <x v="129"/>
    <n v="1066.3"/>
    <x v="3"/>
    <s v="Pharmaceuticals"/>
    <s v="Medical Equipment Distributors, Pharmaceutical Development, Pharmaceutical Manufacturing"/>
    <s v="No"/>
    <x v="76"/>
    <x v="76"/>
  </r>
  <r>
    <x v="96"/>
    <n v="113958"/>
    <s v="Gland Pharma Limited"/>
    <x v="88"/>
    <x v="9"/>
    <x v="0"/>
    <x v="84"/>
    <x v="56"/>
    <d v="2013-11-27T00:00:00"/>
    <x v="9"/>
    <x v="4"/>
    <x v="91"/>
    <n v="169.45"/>
    <x v="3"/>
    <s v="Pharmaceuticals"/>
    <s v="Medical Equipment Distributors, Pharmaceutical Development, Pharmaceutical Manufacturing"/>
    <s v="No"/>
    <x v="77"/>
    <x v="77"/>
  </r>
  <r>
    <x v="97"/>
    <n v="37657"/>
    <s v="Glenmark Pharmaceuticals S.A"/>
    <x v="89"/>
    <x v="14"/>
    <x v="2"/>
    <x v="85"/>
    <x v="48"/>
    <d v="2005-07-01T00:00:00"/>
    <x v="2"/>
    <x v="2"/>
    <x v="130"/>
    <n v="14.690000000000001"/>
    <x v="3"/>
    <s v="Pharmaceuticals"/>
    <s v="Pharmaceutical Development, Pharmaceutical Manufacturing"/>
    <s v="Yes"/>
    <x v="78"/>
    <x v="78"/>
  </r>
  <r>
    <x v="97"/>
    <n v="37657"/>
    <s v="Glenmark Pharmaceuticals S.A"/>
    <x v="89"/>
    <x v="14"/>
    <x v="2"/>
    <x v="85"/>
    <x v="48"/>
    <d v="2006-10-31T00:00:00"/>
    <x v="7"/>
    <x v="2"/>
    <x v="131"/>
    <n v="55.959999999999994"/>
    <x v="3"/>
    <s v="Pharmaceuticals"/>
    <s v="Pharmaceutical Development, Pharmaceutical Manufacturing"/>
    <s v="No"/>
    <x v="8"/>
    <x v="8"/>
  </r>
  <r>
    <x v="98"/>
    <n v="96294"/>
    <s v="Global Hospitals Group"/>
    <x v="90"/>
    <x v="0"/>
    <x v="0"/>
    <x v="86"/>
    <x v="39"/>
    <d v="2015-08-28T00:00:00"/>
    <x v="5"/>
    <x v="1"/>
    <x v="132"/>
    <n v="148.21"/>
    <x v="3"/>
    <s v="Healthcare"/>
    <s v="Advanced Medical Equipment, Health &amp; Wellbeing Centres, Healthcare IT, Hospitals"/>
    <s v="No"/>
    <x v="36"/>
    <x v="36"/>
  </r>
  <r>
    <x v="99"/>
    <n v="125364"/>
    <s v="Global Vantedge, Inc."/>
    <x v="91"/>
    <x v="14"/>
    <x v="0"/>
    <x v="87"/>
    <x v="14"/>
    <d v="2007-02-12T00:00:00"/>
    <x v="3"/>
    <x v="1"/>
    <x v="133"/>
    <n v="14.670000000000002"/>
    <x v="1"/>
    <s v="Outsourcing"/>
    <s v="Business Services, Credit Collections and Services, Outsourcing"/>
    <s v="No"/>
    <x v="54"/>
    <x v="54"/>
  </r>
  <r>
    <x v="100"/>
    <n v="125456"/>
    <s v="Godrej Hershey Limited"/>
    <x v="38"/>
    <x v="6"/>
    <x v="1"/>
    <x v="88"/>
    <x v="46"/>
    <d v="2007-05-01T00:00:00"/>
    <x v="3"/>
    <x v="1"/>
    <x v="134"/>
    <n v="11.600000000000001"/>
    <x v="8"/>
    <s v="Food"/>
    <s v="Bakery Products, Snack Foods, Soft Drinks &amp; Carbonated Waters"/>
    <s v="No"/>
    <x v="79"/>
    <x v="79"/>
  </r>
  <r>
    <x v="101"/>
    <n v="37309"/>
    <s v="Gokaldas Exports"/>
    <x v="92"/>
    <x v="0"/>
    <x v="1"/>
    <x v="89"/>
    <x v="7"/>
    <d v="2014-06-01T00:00:00"/>
    <x v="4"/>
    <x v="2"/>
    <x v="135"/>
    <n v="-113.27"/>
    <x v="0"/>
    <s v="Manufacturing"/>
    <s v="Clothes Manufacturing, Warehouses"/>
    <s v="Yes"/>
    <x v="80"/>
    <x v="80"/>
  </r>
  <r>
    <x v="101"/>
    <n v="37309"/>
    <s v="Gokaldas Exports"/>
    <x v="92"/>
    <x v="0"/>
    <x v="1"/>
    <x v="89"/>
    <x v="7"/>
    <d v="2014-12-02T00:00:00"/>
    <x v="4"/>
    <x v="2"/>
    <x v="136"/>
    <n v="-114.32"/>
    <x v="0"/>
    <s v="Manufacturing"/>
    <s v="Clothes Manufacturing, Warehouses"/>
    <s v="Yes"/>
    <x v="35"/>
    <x v="35"/>
  </r>
  <r>
    <x v="101"/>
    <n v="37309"/>
    <s v="Gokaldas Exports"/>
    <x v="92"/>
    <x v="0"/>
    <x v="1"/>
    <x v="89"/>
    <x v="7"/>
    <d v="2016-06-01T00:00:00"/>
    <x v="6"/>
    <x v="2"/>
    <x v="137"/>
    <n v="-109.55"/>
    <x v="0"/>
    <s v="Manufacturing"/>
    <s v="Clothes Manufacturing, Warehouses"/>
    <s v="Yes"/>
    <x v="81"/>
    <x v="81"/>
  </r>
  <r>
    <x v="101"/>
    <n v="37309"/>
    <s v="Gokaldas Exports"/>
    <x v="92"/>
    <x v="0"/>
    <x v="1"/>
    <x v="89"/>
    <x v="7"/>
    <d v="2016-07-20T00:00:00"/>
    <x v="6"/>
    <x v="2"/>
    <x v="138"/>
    <n v="-111.66"/>
    <x v="0"/>
    <s v="Manufacturing"/>
    <s v="Clothes Manufacturing, Warehouses"/>
    <s v="Yes"/>
    <x v="82"/>
    <x v="82"/>
  </r>
  <r>
    <x v="102"/>
    <n v="32052"/>
    <s v="Green Infra Ltd"/>
    <x v="93"/>
    <x v="9"/>
    <x v="0"/>
    <x v="90"/>
    <x v="19"/>
    <d v="2015-02-11T00:00:00"/>
    <x v="5"/>
    <x v="1"/>
    <x v="139"/>
    <n v="79.120000000000019"/>
    <x v="10"/>
    <s v="Renewable Energy"/>
    <s v="Solar Power, Wind Power"/>
    <s v="Yes"/>
    <x v="80"/>
    <x v="80"/>
  </r>
  <r>
    <x v="103"/>
    <n v="176807"/>
    <s v="Gujarat State Petronet"/>
    <x v="94"/>
    <x v="10"/>
    <x v="0"/>
    <x v="91"/>
    <x v="19"/>
    <d v="2006-01-24T00:00:00"/>
    <x v="7"/>
    <x v="0"/>
    <x v="140"/>
    <n v="63.29"/>
    <x v="4"/>
    <s v="Oil &amp; Gas"/>
    <s v="Infrastructure, Natural Gas Production and Distribution, Oil and Gas Field Services"/>
    <s v="Yes"/>
    <x v="9"/>
    <x v="9"/>
  </r>
  <r>
    <x v="103"/>
    <n v="176807"/>
    <s v="Gujarat State Petronet"/>
    <x v="94"/>
    <x v="10"/>
    <x v="0"/>
    <x v="91"/>
    <x v="19"/>
    <d v="2009-05-12T00:00:00"/>
    <x v="11"/>
    <x v="2"/>
    <x v="19"/>
    <n v="-11.610000000000001"/>
    <x v="4"/>
    <s v="Oil &amp; Gas"/>
    <s v="Infrastructure, Natural Gas Production and Distribution, Oil and Gas Field Services"/>
    <s v="No"/>
    <x v="22"/>
    <x v="22"/>
  </r>
  <r>
    <x v="104"/>
    <n v="26893"/>
    <s v="Halonix"/>
    <x v="95"/>
    <x v="6"/>
    <x v="2"/>
    <x v="92"/>
    <x v="48"/>
    <d v="2015-10-09T00:00:00"/>
    <x v="5"/>
    <x v="1"/>
    <x v="141"/>
    <n v="-5.1999999999999993"/>
    <x v="6"/>
    <s v="Electronics"/>
    <s v="Consumer Electronics Stores, Electrical, Plumbing, and Hardware Distributors, Household Appliances"/>
    <s v="No"/>
    <x v="83"/>
    <x v="83"/>
  </r>
  <r>
    <x v="105"/>
    <n v="83699"/>
    <s v="Hathway Cable"/>
    <x v="96"/>
    <x v="5"/>
    <x v="2"/>
    <x v="93"/>
    <x v="66"/>
    <d v="2015-11-14T00:00:00"/>
    <x v="5"/>
    <x v="4"/>
    <x v="142"/>
    <n v="-34.67"/>
    <x v="5"/>
    <s v="Media"/>
    <s v="Internet Service Providers, Telecoms Services, Television Broadcasting and Programming"/>
    <s v="Yes"/>
    <x v="84"/>
    <x v="84"/>
  </r>
  <r>
    <x v="106"/>
    <n v="38240"/>
    <s v="Havells"/>
    <x v="97"/>
    <x v="0"/>
    <x v="2"/>
    <x v="94"/>
    <x v="12"/>
    <d v="2013-02-05T00:00:00"/>
    <x v="9"/>
    <x v="2"/>
    <x v="143"/>
    <n v="-25.569999999999993"/>
    <x v="0"/>
    <s v="Distribution"/>
    <s v="Consumer Products, Electrical, Plumbing, and Hardware Distributors, Manufacturing"/>
    <s v="No"/>
    <x v="24"/>
    <x v="24"/>
  </r>
  <r>
    <x v="106"/>
    <n v="38240"/>
    <s v="Havells"/>
    <x v="97"/>
    <x v="0"/>
    <x v="2"/>
    <x v="94"/>
    <x v="12"/>
    <d v="2013-05-31T00:00:00"/>
    <x v="9"/>
    <x v="2"/>
    <x v="144"/>
    <n v="14.079999999999998"/>
    <x v="0"/>
    <s v="Distribution"/>
    <s v="Consumer Products, Electrical, Plumbing, and Hardware Distributors, Manufacturing"/>
    <s v="Yes"/>
    <x v="12"/>
    <x v="12"/>
  </r>
  <r>
    <x v="107"/>
    <n v="38240"/>
    <s v="Havells"/>
    <x v="73"/>
    <x v="13"/>
    <x v="2"/>
    <x v="95"/>
    <x v="67"/>
    <d v="2011-05-01T00:00:00"/>
    <x v="10"/>
    <x v="2"/>
    <x v="66"/>
    <n v="-3.4400000000000013"/>
    <x v="0"/>
    <s v="Distribution"/>
    <s v="Consumer Products, Electrical, Plumbing, and Hardware Distributors, Manufacturing"/>
    <s v="Yes"/>
    <x v="85"/>
    <x v="85"/>
  </r>
  <r>
    <x v="108"/>
    <n v="97563"/>
    <s v="HCL Technologies Limited"/>
    <x v="17"/>
    <x v="0"/>
    <x v="2"/>
    <x v="96"/>
    <x v="14"/>
    <d v="2014-01-21T00:00:00"/>
    <x v="4"/>
    <x v="2"/>
    <x v="145"/>
    <n v="62.170000000000016"/>
    <x v="6"/>
    <s v="Software"/>
    <s v="Software"/>
    <s v="Yes"/>
    <x v="32"/>
    <x v="32"/>
  </r>
  <r>
    <x v="108"/>
    <n v="97563"/>
    <s v="HCL Technologies Limited"/>
    <x v="17"/>
    <x v="0"/>
    <x v="2"/>
    <x v="96"/>
    <x v="14"/>
    <d v="2014-08-13T00:00:00"/>
    <x v="4"/>
    <x v="2"/>
    <x v="146"/>
    <n v="-84.63"/>
    <x v="6"/>
    <s v="Software"/>
    <s v="Software"/>
    <s v="Yes"/>
    <x v="86"/>
    <x v="86"/>
  </r>
  <r>
    <x v="109"/>
    <n v="42435"/>
    <s v="HDFC"/>
    <x v="98"/>
    <x v="0"/>
    <x v="2"/>
    <x v="97"/>
    <x v="43"/>
    <d v="2012-02-01T00:00:00"/>
    <x v="1"/>
    <x v="2"/>
    <x v="147"/>
    <n v="-384.25000000000006"/>
    <x v="1"/>
    <s v="Financial Services"/>
    <s v="Banks, Finance and Insurance Sector, Mortgage Banking"/>
    <s v="Yes"/>
    <x v="49"/>
    <x v="49"/>
  </r>
  <r>
    <x v="109"/>
    <n v="42435"/>
    <s v="HDFC"/>
    <x v="98"/>
    <x v="0"/>
    <x v="2"/>
    <x v="97"/>
    <x v="43"/>
    <d v="2012-10-05T00:00:00"/>
    <x v="1"/>
    <x v="2"/>
    <x v="148"/>
    <n v="190.92999999999995"/>
    <x v="1"/>
    <s v="Financial Services"/>
    <s v="Banks, Finance and Insurance Sector, Mortgage Banking"/>
    <s v="No"/>
    <x v="33"/>
    <x v="33"/>
  </r>
  <r>
    <x v="110"/>
    <n v="49846"/>
    <s v="Hero MotoCorp"/>
    <x v="99"/>
    <x v="5"/>
    <x v="3"/>
    <x v="0"/>
    <x v="68"/>
    <d v="2014-06-16T00:00:00"/>
    <x v="4"/>
    <x v="2"/>
    <x v="149"/>
    <n v="249.52"/>
    <x v="0"/>
    <s v="Transportation"/>
    <s v="Automobile and Parts Manufacturing"/>
    <s v="Yes"/>
    <x v="39"/>
    <x v="39"/>
  </r>
  <r>
    <x v="110"/>
    <n v="49846"/>
    <s v="Hero MotoCorp"/>
    <x v="99"/>
    <x v="5"/>
    <x v="3"/>
    <x v="0"/>
    <x v="68"/>
    <d v="2014-11-07T00:00:00"/>
    <x v="4"/>
    <x v="2"/>
    <x v="150"/>
    <n v="400"/>
    <x v="0"/>
    <s v="Transportation"/>
    <s v="Automobile and Parts Manufacturing"/>
    <s v="Yes"/>
    <x v="42"/>
    <x v="42"/>
  </r>
  <r>
    <x v="110"/>
    <n v="49846"/>
    <s v="Hero MotoCorp"/>
    <x v="99"/>
    <x v="5"/>
    <x v="3"/>
    <x v="0"/>
    <x v="68"/>
    <d v="2015-11-27T00:00:00"/>
    <x v="5"/>
    <x v="2"/>
    <x v="151"/>
    <n v="115.69"/>
    <x v="0"/>
    <s v="Transportation"/>
    <s v="Automobile and Parts Manufacturing"/>
    <s v="Yes"/>
    <x v="62"/>
    <x v="62"/>
  </r>
  <r>
    <x v="111"/>
    <n v="50635"/>
    <s v="Hexaware Technologies"/>
    <x v="26"/>
    <x v="9"/>
    <x v="2"/>
    <x v="0"/>
    <x v="14"/>
    <d v="2013-09-06T00:00:00"/>
    <x v="9"/>
    <x v="2"/>
    <x v="152"/>
    <n v="9.66"/>
    <x v="1"/>
    <s v="Outsourcing"/>
    <s v="BPO Services, Consulting Services, IT"/>
    <s v="Yes"/>
    <x v="23"/>
    <x v="23"/>
  </r>
  <r>
    <x v="112"/>
    <n v="58715"/>
    <s v="HSIL Ltd"/>
    <x v="100"/>
    <x v="2"/>
    <x v="2"/>
    <x v="98"/>
    <x v="69"/>
    <d v="2010-11-04T00:00:00"/>
    <x v="0"/>
    <x v="2"/>
    <x v="153"/>
    <n v="-4.9799999999999995"/>
    <x v="2"/>
    <s v="Consumer Products"/>
    <s v="Household Appliances, Perfumes, Cosmetics &amp; Toiletries"/>
    <s v="Yes"/>
    <x v="24"/>
    <x v="24"/>
  </r>
  <r>
    <x v="112"/>
    <n v="58715"/>
    <s v="HSIL Ltd"/>
    <x v="100"/>
    <x v="2"/>
    <x v="2"/>
    <x v="98"/>
    <x v="69"/>
    <d v="2013-01-08T00:00:00"/>
    <x v="9"/>
    <x v="2"/>
    <x v="154"/>
    <n v="0.39000000000000057"/>
    <x v="2"/>
    <s v="Consumer Products"/>
    <s v="Household Appliances, Perfumes, Cosmetics &amp; Toiletries"/>
    <s v="No"/>
    <x v="40"/>
    <x v="40"/>
  </r>
  <r>
    <x v="113"/>
    <n v="32686"/>
    <s v="ibn18 Broadcast Ltd"/>
    <x v="10"/>
    <x v="6"/>
    <x v="0"/>
    <x v="99"/>
    <x v="46"/>
    <d v="2008-09-04T00:00:00"/>
    <x v="8"/>
    <x v="2"/>
    <x v="155"/>
    <n v="81.900000000000006"/>
    <x v="5"/>
    <s v="Media"/>
    <s v="Telecom Media, Television Broadcasting and Programming"/>
    <s v="No"/>
    <x v="76"/>
    <x v="76"/>
  </r>
  <r>
    <x v="114"/>
    <n v="42942"/>
    <s v="IBS Software Services"/>
    <x v="101"/>
    <x v="0"/>
    <x v="1"/>
    <x v="100"/>
    <x v="47"/>
    <d v="2015-12-16T00:00:00"/>
    <x v="5"/>
    <x v="4"/>
    <x v="156"/>
    <n v="110"/>
    <x v="6"/>
    <s v="IT"/>
    <s v="Cloud Computing &amp; Solutions, Systems Management Software"/>
    <s v="No"/>
    <x v="68"/>
    <x v="68"/>
  </r>
  <r>
    <x v="115"/>
    <n v="29271"/>
    <s v="Idea Cellular Ltd."/>
    <x v="102"/>
    <x v="6"/>
    <x v="2"/>
    <x v="0"/>
    <x v="70"/>
    <d v="2014-06-12T00:00:00"/>
    <x v="4"/>
    <x v="2"/>
    <x v="157"/>
    <n v="126.45"/>
    <x v="6"/>
    <s v="Wireless"/>
    <s v="Communications, Telecoms Services, Wireless"/>
    <s v="Yes"/>
    <x v="87"/>
    <x v="87"/>
  </r>
  <r>
    <x v="115"/>
    <n v="29271"/>
    <s v="Idea Cellular Ltd."/>
    <x v="102"/>
    <x v="6"/>
    <x v="2"/>
    <x v="0"/>
    <x v="70"/>
    <d v="2014-09-04T00:00:00"/>
    <x v="4"/>
    <x v="2"/>
    <x v="158"/>
    <n v="250"/>
    <x v="6"/>
    <s v="Wireless"/>
    <s v="Communications, Telecoms Services, Wireless"/>
    <s v="Yes"/>
    <x v="88"/>
    <x v="88"/>
  </r>
  <r>
    <x v="115"/>
    <n v="29271"/>
    <s v="Idea Cellular Ltd."/>
    <x v="102"/>
    <x v="6"/>
    <x v="2"/>
    <x v="0"/>
    <x v="70"/>
    <d v="2016-06-06T00:00:00"/>
    <x v="6"/>
    <x v="2"/>
    <x v="159"/>
    <n v="204.65"/>
    <x v="6"/>
    <s v="Wireless"/>
    <s v="Communications, Telecoms Services, Wireless"/>
    <s v="Yes"/>
    <x v="89"/>
    <x v="89"/>
  </r>
  <r>
    <x v="115"/>
    <n v="29271"/>
    <s v="Idea Cellular Ltd."/>
    <x v="102"/>
    <x v="6"/>
    <x v="2"/>
    <x v="101"/>
    <x v="70"/>
    <d v="2017-02-27T00:00:00"/>
    <x v="13"/>
    <x v="2"/>
    <x v="160"/>
    <n v="146.19999999999999"/>
    <x v="6"/>
    <s v="Wireless"/>
    <s v="Communications, Telecoms Services, Wireless"/>
    <s v="Yes"/>
    <x v="90"/>
    <x v="90"/>
  </r>
  <r>
    <x v="116"/>
    <n v="105254"/>
    <s v="IDFC"/>
    <x v="61"/>
    <x v="1"/>
    <x v="0"/>
    <x v="102"/>
    <x v="71"/>
    <d v="2017-03-15T00:00:00"/>
    <x v="13"/>
    <x v="2"/>
    <x v="161"/>
    <n v="-162.22999999999999"/>
    <x v="1"/>
    <s v="Financial Services"/>
    <s v="Financial Services"/>
    <s v="Yes"/>
    <x v="17"/>
    <x v="17"/>
  </r>
  <r>
    <x v="117"/>
    <n v="137230"/>
    <s v="IFMR Capital Finance Private Limited"/>
    <x v="103"/>
    <x v="12"/>
    <x v="1"/>
    <x v="103"/>
    <x v="72"/>
    <d v="2016-11-11T00:00:00"/>
    <x v="6"/>
    <x v="4"/>
    <x v="162"/>
    <n v="-4"/>
    <x v="1"/>
    <s v="Financial Services"/>
    <s v="Consulting Services, Credit Collections and Services, Finance and Insurance Sector, Investment Banking"/>
    <s v="Yes"/>
    <x v="76"/>
    <x v="76"/>
  </r>
  <r>
    <x v="117"/>
    <n v="137230"/>
    <s v="IFMR Capital Finance Private Limited"/>
    <x v="103"/>
    <x v="12"/>
    <x v="1"/>
    <x v="103"/>
    <x v="72"/>
    <d v="2016-12-20T00:00:00"/>
    <x v="6"/>
    <x v="4"/>
    <x v="40"/>
    <n v="21"/>
    <x v="1"/>
    <s v="Financial Services"/>
    <s v="Consulting Services, Credit Collections and Services, Finance and Insurance Sector, Investment Banking"/>
    <s v="Yes"/>
    <x v="91"/>
    <x v="91"/>
  </r>
  <r>
    <x v="118"/>
    <n v="41875"/>
    <s v="iGATE"/>
    <x v="104"/>
    <x v="14"/>
    <x v="1"/>
    <x v="48"/>
    <x v="47"/>
    <d v="2005-12-08T00:00:00"/>
    <x v="2"/>
    <x v="0"/>
    <x v="163"/>
    <n v="40"/>
    <x v="6"/>
    <s v="Software"/>
    <s v="Accounting/Finance Software, Application Integration Software, BPO Services, Cloud Computing &amp; Solutions, Content Management Software, Web Development"/>
    <s v="Yes"/>
    <x v="4"/>
    <x v="4"/>
  </r>
  <r>
    <x v="119"/>
    <n v="41875"/>
    <s v="iGATE"/>
    <x v="105"/>
    <x v="3"/>
    <x v="3"/>
    <x v="104"/>
    <x v="73"/>
    <d v="2015-04-27T00:00:00"/>
    <x v="5"/>
    <x v="1"/>
    <x v="164"/>
    <n v="2820"/>
    <x v="6"/>
    <s v="Software"/>
    <s v="Accounting/Finance Software, Application Integration Software, BPO Services, Cloud Computing &amp; Solutions, Content Management Software, Web Development"/>
    <s v="No"/>
    <x v="8"/>
    <x v="8"/>
  </r>
  <r>
    <x v="120"/>
    <n v="107014"/>
    <s v="IKYA Human Capital Solutions Pvt. Ltd."/>
    <x v="106"/>
    <x v="4"/>
    <x v="4"/>
    <x v="105"/>
    <x v="74"/>
    <d v="2016-07-02T00:00:00"/>
    <x v="6"/>
    <x v="0"/>
    <x v="165"/>
    <n v="12.670000000000002"/>
    <x v="1"/>
    <s v="Business Services"/>
    <s v="Business Services"/>
    <s v="Yes"/>
    <x v="62"/>
    <x v="62"/>
  </r>
  <r>
    <x v="121"/>
    <n v="72694"/>
    <s v="India Infoline"/>
    <x v="107"/>
    <x v="3"/>
    <x v="2"/>
    <x v="77"/>
    <x v="43"/>
    <d v="2015-12-09T00:00:00"/>
    <x v="5"/>
    <x v="1"/>
    <x v="91"/>
    <n v="160"/>
    <x v="1"/>
    <s v="Financial Services"/>
    <s v="Financial Services"/>
    <s v="No"/>
    <x v="92"/>
    <x v="92"/>
  </r>
  <r>
    <x v="122"/>
    <n v="116690"/>
    <s v="Indoco Remedies Limited"/>
    <x v="108"/>
    <x v="4"/>
    <x v="2"/>
    <x v="106"/>
    <x v="31"/>
    <d v="2015-10-27T00:00:00"/>
    <x v="5"/>
    <x v="2"/>
    <x v="166"/>
    <n v="9.43"/>
    <x v="3"/>
    <s v="Pharmaceuticals"/>
    <s v="Pharmaceutical Development, Pharmaceutical Manufacturing"/>
    <s v="No"/>
    <x v="93"/>
    <x v="93"/>
  </r>
  <r>
    <x v="123"/>
    <n v="66113"/>
    <s v="Infomedia 18 Limited"/>
    <x v="109"/>
    <x v="15"/>
    <x v="2"/>
    <x v="107"/>
    <x v="3"/>
    <d v="2007-06-01T00:00:00"/>
    <x v="3"/>
    <x v="1"/>
    <x v="167"/>
    <n v="21.86"/>
    <x v="2"/>
    <s v="Publishing"/>
    <s v="Book Publishers, Commercial Printing"/>
    <s v="Yes"/>
    <x v="41"/>
    <x v="41"/>
  </r>
  <r>
    <x v="123"/>
    <n v="66113"/>
    <s v="Infomedia 18 Limited"/>
    <x v="109"/>
    <x v="15"/>
    <x v="2"/>
    <x v="107"/>
    <x v="3"/>
    <d v="2011-07-06T00:00:00"/>
    <x v="10"/>
    <x v="2"/>
    <x v="168"/>
    <n v="-20.81"/>
    <x v="2"/>
    <s v="Publishing"/>
    <s v="Book Publishers, Commercial Printing"/>
    <s v="Yes"/>
    <x v="37"/>
    <x v="37"/>
  </r>
  <r>
    <x v="124"/>
    <n v="70454"/>
    <s v="Infosys Technologies"/>
    <x v="110"/>
    <x v="9"/>
    <x v="2"/>
    <x v="10"/>
    <x v="14"/>
    <d v="2010-11-21T00:00:00"/>
    <x v="0"/>
    <x v="2"/>
    <x v="150"/>
    <n v="200"/>
    <x v="6"/>
    <s v="Technology"/>
    <s v="Business Services, Technology"/>
    <s v="No"/>
    <x v="20"/>
    <x v="20"/>
  </r>
  <r>
    <x v="125"/>
    <n v="65445"/>
    <s v="ING Vysya Bank"/>
    <x v="50"/>
    <x v="3"/>
    <x v="2"/>
    <x v="108"/>
    <x v="75"/>
    <d v="2015-01-14T00:00:00"/>
    <x v="5"/>
    <x v="2"/>
    <x v="169"/>
    <n v="41.989999999999995"/>
    <x v="1"/>
    <s v="Financial Services"/>
    <s v="Banks, Finance and Insurance Sector"/>
    <s v="Yes"/>
    <x v="45"/>
    <x v="45"/>
  </r>
  <r>
    <x v="125"/>
    <n v="65445"/>
    <s v="ING Vysya Bank"/>
    <x v="50"/>
    <x v="3"/>
    <x v="2"/>
    <x v="108"/>
    <x v="75"/>
    <d v="2015-03-01T00:00:00"/>
    <x v="5"/>
    <x v="2"/>
    <x v="170"/>
    <n v="-31.750000000000007"/>
    <x v="1"/>
    <s v="Financial Services"/>
    <s v="Banks, Finance and Insurance Sector"/>
    <s v="Yes"/>
    <x v="41"/>
    <x v="41"/>
  </r>
  <r>
    <x v="126"/>
    <n v="58958"/>
    <s v="Innoventive Industries Limited"/>
    <x v="111"/>
    <x v="3"/>
    <x v="1"/>
    <x v="109"/>
    <x v="27"/>
    <d v="2011-04-29T00:00:00"/>
    <x v="10"/>
    <x v="0"/>
    <x v="171"/>
    <n v="38.76"/>
    <x v="0"/>
    <s v="Manufacturing"/>
    <s v="Distribution, Steel &amp; Metal Manufacturing"/>
    <s v="Yes"/>
    <x v="73"/>
    <x v="73"/>
  </r>
  <r>
    <x v="127"/>
    <n v="57259"/>
    <s v="Intas Pharmaceuticals Ltd."/>
    <x v="112"/>
    <x v="16"/>
    <x v="0"/>
    <x v="0"/>
    <x v="3"/>
    <d v="2006-01-06T00:00:00"/>
    <x v="7"/>
    <x v="4"/>
    <x v="172"/>
    <n v="11.49"/>
    <x v="3"/>
    <s v="Pharmaceuticals"/>
    <s v="Healthcare, Pharmaceutical Development, Pharmaceutical Manufacturing"/>
    <s v="No"/>
    <x v="94"/>
    <x v="94"/>
  </r>
  <r>
    <x v="128"/>
    <n v="37637"/>
    <s v="Intelenet Global Services"/>
    <x v="113"/>
    <x v="0"/>
    <x v="1"/>
    <x v="10"/>
    <x v="7"/>
    <d v="2011-05-31T00:00:00"/>
    <x v="10"/>
    <x v="1"/>
    <x v="173"/>
    <n v="431.03999999999996"/>
    <x v="1"/>
    <s v="Business Services"/>
    <s v="Business Services, Outsourcing"/>
    <s v="No"/>
    <x v="31"/>
    <x v="31"/>
  </r>
  <r>
    <x v="129"/>
    <n v="29593"/>
    <s v="International Tractors Ltd."/>
    <x v="114"/>
    <x v="5"/>
    <x v="0"/>
    <x v="110"/>
    <x v="7"/>
    <d v="2016-12-23T00:00:00"/>
    <x v="6"/>
    <x v="1"/>
    <x v="174"/>
    <n v="152.38"/>
    <x v="0"/>
    <s v="Manufacturing"/>
    <s v="Automobile and Parts Manufacturing, Commercial Vehicles, Farm Equipment, Farm Support Services, Industrial Machinery Manufacturing, Manufacturing"/>
    <s v="No"/>
    <x v="92"/>
    <x v="92"/>
  </r>
  <r>
    <x v="130"/>
    <n v="29593"/>
    <s v="International Tractors Ltd."/>
    <x v="115"/>
    <x v="0"/>
    <x v="0"/>
    <x v="111"/>
    <x v="76"/>
    <d v="2012-10-08T00:00:00"/>
    <x v="1"/>
    <x v="4"/>
    <x v="51"/>
    <n v="71.66"/>
    <x v="0"/>
    <s v="Manufacturing"/>
    <s v="Automobile and Parts Manufacturing, Commercial Vehicles, Farm Equipment, Farm Support Services, Industrial Machinery Manufacturing, Manufacturing"/>
    <s v="No"/>
    <x v="61"/>
    <x v="61"/>
  </r>
  <r>
    <x v="131"/>
    <n v="50244"/>
    <s v="Iqara Technologies"/>
    <x v="116"/>
    <x v="6"/>
    <x v="1"/>
    <x v="0"/>
    <x v="77"/>
    <d v="2008-12-09T00:00:00"/>
    <x v="8"/>
    <x v="1"/>
    <x v="175"/>
    <n v="20.11"/>
    <x v="6"/>
    <s v="Technology"/>
    <s v="Internet"/>
    <s v="No"/>
    <x v="20"/>
    <x v="20"/>
  </r>
  <r>
    <x v="132"/>
    <n v="48509"/>
    <s v="Jamna Auto Industries"/>
    <x v="117"/>
    <x v="0"/>
    <x v="2"/>
    <x v="0"/>
    <x v="5"/>
    <d v="2015-12-07T00:00:00"/>
    <x v="5"/>
    <x v="2"/>
    <x v="176"/>
    <n v="11.48"/>
    <x v="0"/>
    <s v="Manufacturing"/>
    <s v="Automobile and Parts Manufacturing, Automobile Dealerships, Automobile Repair, Industrial, Manufacturing"/>
    <s v="Yes"/>
    <x v="68"/>
    <x v="68"/>
  </r>
  <r>
    <x v="133"/>
    <n v="35154"/>
    <s v="JBF Industries"/>
    <x v="23"/>
    <x v="2"/>
    <x v="2"/>
    <x v="112"/>
    <x v="78"/>
    <d v="2010-05-04T00:00:00"/>
    <x v="0"/>
    <x v="6"/>
    <x v="177"/>
    <n v="50"/>
    <x v="0"/>
    <s v="Manufacturing"/>
    <s v="Textiles"/>
    <s v="Yes"/>
    <x v="21"/>
    <x v="21"/>
  </r>
  <r>
    <x v="133"/>
    <n v="35154"/>
    <s v="JBF Industries"/>
    <x v="23"/>
    <x v="2"/>
    <x v="2"/>
    <x v="112"/>
    <x v="78"/>
    <d v="2011-06-01T00:00:00"/>
    <x v="10"/>
    <x v="3"/>
    <x v="178"/>
    <n v="10.899999999999999"/>
    <x v="0"/>
    <s v="Manufacturing"/>
    <s v="Textiles"/>
    <s v="No"/>
    <x v="95"/>
    <x v="95"/>
  </r>
  <r>
    <x v="134"/>
    <n v="44661"/>
    <s v="JRG securities"/>
    <x v="118"/>
    <x v="0"/>
    <x v="0"/>
    <x v="113"/>
    <x v="31"/>
    <d v="2015-09-01T00:00:00"/>
    <x v="5"/>
    <x v="1"/>
    <x v="179"/>
    <n v="-19.899999999999999"/>
    <x v="1"/>
    <s v="Financial Services"/>
    <s v="Securities Brokers"/>
    <s v="No"/>
    <x v="96"/>
    <x v="96"/>
  </r>
  <r>
    <x v="135"/>
    <n v="26916"/>
    <s v="Jyothy Laboratories Limited"/>
    <x v="119"/>
    <x v="17"/>
    <x v="0"/>
    <x v="114"/>
    <x v="31"/>
    <d v="2001-06-01T00:00:00"/>
    <x v="14"/>
    <x v="3"/>
    <x v="180"/>
    <n v="4"/>
    <x v="0"/>
    <s v="Manufacturing"/>
    <s v="Perfumes, Cosmetics &amp; Toiletries, Personal Care Products Manufacturing"/>
    <s v="No"/>
    <x v="39"/>
    <x v="39"/>
  </r>
  <r>
    <x v="136"/>
    <n v="32209"/>
    <s v="K.S. Oils"/>
    <x v="120"/>
    <x v="6"/>
    <x v="2"/>
    <x v="115"/>
    <x v="77"/>
    <d v="2009-05-28T00:00:00"/>
    <x v="11"/>
    <x v="2"/>
    <x v="181"/>
    <n v="-11.719999999999999"/>
    <x v="8"/>
    <s v="Food"/>
    <s v="Agriculture Livestock Production, Fats &amp; Oils, Pet Food, Snack Foods"/>
    <s v="Yes"/>
    <x v="48"/>
    <x v="48"/>
  </r>
  <r>
    <x v="136"/>
    <n v="32209"/>
    <s v="K.S. Oils"/>
    <x v="120"/>
    <x v="6"/>
    <x v="2"/>
    <x v="115"/>
    <x v="77"/>
    <d v="2009-06-03T00:00:00"/>
    <x v="11"/>
    <x v="2"/>
    <x v="182"/>
    <n v="-16.419999999999998"/>
    <x v="8"/>
    <s v="Food"/>
    <s v="Agriculture Livestock Production, Fats &amp; Oils, Pet Food, Snack Foods"/>
    <s v="Yes"/>
    <x v="97"/>
    <x v="97"/>
  </r>
  <r>
    <x v="136"/>
    <n v="32209"/>
    <s v="K.S. Oils"/>
    <x v="120"/>
    <x v="6"/>
    <x v="2"/>
    <x v="115"/>
    <x v="77"/>
    <d v="2009-06-04T00:00:00"/>
    <x v="11"/>
    <x v="2"/>
    <x v="183"/>
    <n v="-16.549999999999997"/>
    <x v="8"/>
    <s v="Food"/>
    <s v="Agriculture Livestock Production, Fats &amp; Oils, Pet Food, Snack Foods"/>
    <s v="Yes"/>
    <x v="97"/>
    <x v="97"/>
  </r>
  <r>
    <x v="136"/>
    <n v="32209"/>
    <s v="K.S. Oils"/>
    <x v="120"/>
    <x v="6"/>
    <x v="2"/>
    <x v="115"/>
    <x v="77"/>
    <d v="2010-07-29T00:00:00"/>
    <x v="0"/>
    <x v="2"/>
    <x v="184"/>
    <n v="-0.44999999999999929"/>
    <x v="8"/>
    <s v="Food"/>
    <s v="Agriculture Livestock Production, Fats &amp; Oils, Pet Food, Snack Foods"/>
    <s v="Yes"/>
    <x v="84"/>
    <x v="84"/>
  </r>
  <r>
    <x v="137"/>
    <n v="174146"/>
    <s v="Kalpataru Power Transmission"/>
    <x v="121"/>
    <x v="6"/>
    <x v="2"/>
    <x v="116"/>
    <x v="3"/>
    <d v="2015-08-06T00:00:00"/>
    <x v="5"/>
    <x v="2"/>
    <x v="185"/>
    <n v="-14.91"/>
    <x v="0"/>
    <s v="Engineering"/>
    <s v="Construction, Engineering, Power"/>
    <s v="Yes"/>
    <x v="82"/>
    <x v="82"/>
  </r>
  <r>
    <x v="138"/>
    <n v="104065"/>
    <s v="Kanoria Chemicals &amp; Industries Limited"/>
    <x v="54"/>
    <x v="0"/>
    <x v="0"/>
    <x v="46"/>
    <x v="41"/>
    <d v="2012-12-17T00:00:00"/>
    <x v="1"/>
    <x v="2"/>
    <x v="186"/>
    <n v="-15.51"/>
    <x v="9"/>
    <s v="Chemicals"/>
    <s v="Chemicals, Manufacturing"/>
    <s v="No"/>
    <x v="3"/>
    <x v="3"/>
  </r>
  <r>
    <x v="139"/>
    <n v="84024"/>
    <s v="Karur Vysya Bank Ltd"/>
    <x v="122"/>
    <x v="5"/>
    <x v="2"/>
    <x v="117"/>
    <x v="14"/>
    <d v="2017-02-17T00:00:00"/>
    <x v="13"/>
    <x v="3"/>
    <x v="5"/>
    <n v="-31.79"/>
    <x v="1"/>
    <s v="Financial Services"/>
    <s v="Banks"/>
    <s v="Yes"/>
    <x v="21"/>
    <x v="21"/>
  </r>
  <r>
    <x v="140"/>
    <n v="125508"/>
    <s v="Kinetic Engineering Limited"/>
    <x v="123"/>
    <x v="0"/>
    <x v="0"/>
    <x v="115"/>
    <x v="5"/>
    <d v="2014-02-24T00:00:00"/>
    <x v="4"/>
    <x v="4"/>
    <x v="187"/>
    <n v="-2.75"/>
    <x v="0"/>
    <s v="Transportation"/>
    <s v="Automobile and Parts Manufacturing, Engineering, Manufacturing"/>
    <s v="Yes"/>
    <x v="29"/>
    <x v="29"/>
  </r>
  <r>
    <x v="141"/>
    <n v="38442"/>
    <s v="Kotak Mahindra"/>
    <x v="124"/>
    <x v="10"/>
    <x v="2"/>
    <x v="118"/>
    <x v="12"/>
    <d v="2011-07-21T00:00:00"/>
    <x v="10"/>
    <x v="2"/>
    <x v="188"/>
    <n v="153.43"/>
    <x v="1"/>
    <s v="Business Services"/>
    <s v="Business Services, Financial Services, Insurance"/>
    <s v="Yes"/>
    <x v="86"/>
    <x v="86"/>
  </r>
  <r>
    <x v="141"/>
    <n v="38442"/>
    <s v="Kotak Mahindra"/>
    <x v="124"/>
    <x v="10"/>
    <x v="2"/>
    <x v="118"/>
    <x v="12"/>
    <d v="2011-10-21T00:00:00"/>
    <x v="10"/>
    <x v="2"/>
    <x v="189"/>
    <n v="54.23"/>
    <x v="1"/>
    <s v="Business Services"/>
    <s v="Business Services, Financial Services, Insurance"/>
    <s v="Yes"/>
    <x v="70"/>
    <x v="70"/>
  </r>
  <r>
    <x v="141"/>
    <n v="38442"/>
    <s v="Kotak Mahindra"/>
    <x v="124"/>
    <x v="10"/>
    <x v="2"/>
    <x v="118"/>
    <x v="12"/>
    <d v="2012-02-01T00:00:00"/>
    <x v="1"/>
    <x v="2"/>
    <x v="190"/>
    <n v="151.83000000000001"/>
    <x v="1"/>
    <s v="Business Services"/>
    <s v="Business Services, Financial Services, Insurance"/>
    <s v="Yes"/>
    <x v="18"/>
    <x v="18"/>
  </r>
  <r>
    <x v="141"/>
    <n v="38442"/>
    <s v="Kotak Mahindra"/>
    <x v="124"/>
    <x v="10"/>
    <x v="2"/>
    <x v="118"/>
    <x v="12"/>
    <d v="2012-03-26T00:00:00"/>
    <x v="1"/>
    <x v="2"/>
    <x v="191"/>
    <n v="261.39"/>
    <x v="1"/>
    <s v="Business Services"/>
    <s v="Business Services, Financial Services, Insurance"/>
    <s v="No"/>
    <x v="35"/>
    <x v="35"/>
  </r>
  <r>
    <x v="142"/>
    <n v="125370"/>
    <s v="KPR Mill Limited"/>
    <x v="125"/>
    <x v="6"/>
    <x v="0"/>
    <x v="119"/>
    <x v="79"/>
    <d v="2015-01-28T00:00:00"/>
    <x v="5"/>
    <x v="2"/>
    <x v="192"/>
    <n v="-14.820000000000002"/>
    <x v="0"/>
    <s v="Manufacturing"/>
    <s v="Clothing Stores, Textiles"/>
    <s v="Yes"/>
    <x v="26"/>
    <x v="26"/>
  </r>
  <r>
    <x v="142"/>
    <n v="125370"/>
    <s v="KPR Mill Limited"/>
    <x v="125"/>
    <x v="6"/>
    <x v="0"/>
    <x v="119"/>
    <x v="79"/>
    <d v="2015-07-31T00:00:00"/>
    <x v="5"/>
    <x v="2"/>
    <x v="193"/>
    <n v="-20.790000000000003"/>
    <x v="0"/>
    <s v="Manufacturing"/>
    <s v="Clothing Stores, Textiles"/>
    <s v="Yes"/>
    <x v="63"/>
    <x v="63"/>
  </r>
  <r>
    <x v="143"/>
    <n v="66196"/>
    <s v="L&amp;T Finance Holdings Ltd"/>
    <x v="126"/>
    <x v="3"/>
    <x v="0"/>
    <x v="120"/>
    <x v="80"/>
    <d v="2011-08-12T00:00:00"/>
    <x v="10"/>
    <x v="0"/>
    <x v="194"/>
    <n v="171.68"/>
    <x v="1"/>
    <s v="Financial Services"/>
    <s v="Finance and Insurance Sector"/>
    <s v="Yes"/>
    <x v="98"/>
    <x v="98"/>
  </r>
  <r>
    <x v="144"/>
    <n v="176812"/>
    <s v="L&amp;T Infrastructure Development Projects Limited"/>
    <x v="127"/>
    <x v="6"/>
    <x v="0"/>
    <x v="121"/>
    <x v="81"/>
    <d v="2010-10-01T00:00:00"/>
    <x v="0"/>
    <x v="1"/>
    <x v="195"/>
    <n v="43"/>
    <x v="0"/>
    <s v="Construction"/>
    <s v="Construction, Engineering, Infrastructure"/>
    <s v="No"/>
    <x v="22"/>
    <x v="22"/>
  </r>
  <r>
    <x v="145"/>
    <n v="104319"/>
    <s v="Lafarge India Pvt. Ltd"/>
    <x v="128"/>
    <x v="4"/>
    <x v="0"/>
    <x v="122"/>
    <x v="82"/>
    <d v="2015-06-16T00:00:00"/>
    <x v="5"/>
    <x v="1"/>
    <x v="196"/>
    <n v="47.390000000000043"/>
    <x v="9"/>
    <s v="Materials"/>
    <s v="Cement"/>
    <s v="No"/>
    <x v="1"/>
    <x v="1"/>
  </r>
  <r>
    <x v="146"/>
    <n v="91688"/>
    <s v="Landmark Limited"/>
    <x v="129"/>
    <x v="13"/>
    <x v="0"/>
    <x v="123"/>
    <x v="83"/>
    <d v="2013-02-18T00:00:00"/>
    <x v="9"/>
    <x v="1"/>
    <x v="197"/>
    <n v="1.7099999999999991"/>
    <x v="2"/>
    <s v="Retail"/>
    <s v="Music &amp; Entertainment Stores"/>
    <s v="No"/>
    <x v="4"/>
    <x v="4"/>
  </r>
  <r>
    <x v="147"/>
    <n v="191219"/>
    <s v="Laurus Labs"/>
    <x v="63"/>
    <x v="5"/>
    <x v="0"/>
    <x v="124"/>
    <x v="84"/>
    <d v="2014-05-26T00:00:00"/>
    <x v="4"/>
    <x v="4"/>
    <x v="198"/>
    <n v="52.36"/>
    <x v="3"/>
    <s v="Pharmaceuticals"/>
    <s v="Pharmaceutical Development, Pharmaceutical Manufacturing"/>
    <s v="Yes"/>
    <x v="93"/>
    <x v="93"/>
  </r>
  <r>
    <x v="148"/>
    <n v="142458"/>
    <s v="Love Sugar and Dough"/>
    <x v="130"/>
    <x v="12"/>
    <x v="4"/>
    <x v="125"/>
    <x v="85"/>
    <d v="2015-04-29T00:00:00"/>
    <x v="5"/>
    <x v="6"/>
    <x v="199"/>
    <n v="-4.0000000000000008E-2"/>
    <x v="8"/>
    <s v="Food"/>
    <s v="Bakery Products, Snack Foods"/>
    <s v="No"/>
    <x v="99"/>
    <x v="99"/>
  </r>
  <r>
    <x v="149"/>
    <n v="121562"/>
    <s v="LT Foods Ltd."/>
    <x v="131"/>
    <x v="13"/>
    <x v="2"/>
    <x v="126"/>
    <x v="86"/>
    <d v="2016-07-11T00:00:00"/>
    <x v="6"/>
    <x v="3"/>
    <x v="200"/>
    <n v="-4.4000000000000004"/>
    <x v="8"/>
    <s v="Food"/>
    <s v="Food Distributors, Snack Foods"/>
    <s v="Yes"/>
    <x v="100"/>
    <x v="100"/>
  </r>
  <r>
    <x v="150"/>
    <n v="150872"/>
    <s v="Lyka Labs Limited"/>
    <x v="23"/>
    <x v="2"/>
    <x v="2"/>
    <x v="0"/>
    <x v="5"/>
    <d v="2014-09-11T00:00:00"/>
    <x v="4"/>
    <x v="2"/>
    <x v="201"/>
    <n v="0.16"/>
    <x v="3"/>
    <s v="Pharmaceuticals"/>
    <s v="Specialty Pharmaceuticals"/>
    <s v="Yes"/>
    <x v="101"/>
    <x v="101"/>
  </r>
  <r>
    <x v="150"/>
    <n v="150872"/>
    <s v="Lyka Labs Limited"/>
    <x v="23"/>
    <x v="2"/>
    <x v="2"/>
    <x v="0"/>
    <x v="5"/>
    <d v="2014-10-01T00:00:00"/>
    <x v="4"/>
    <x v="1"/>
    <x v="80"/>
    <n v="6.3"/>
    <x v="3"/>
    <s v="Pharmaceuticals"/>
    <s v="Specialty Pharmaceuticals"/>
    <s v="Yes"/>
    <x v="102"/>
    <x v="102"/>
  </r>
  <r>
    <x v="151"/>
    <n v="176803"/>
    <s v="Maharashtra Natural Gas"/>
    <x v="132"/>
    <x v="13"/>
    <x v="0"/>
    <x v="112"/>
    <x v="87"/>
    <d v="2014-08-04T00:00:00"/>
    <x v="4"/>
    <x v="1"/>
    <x v="202"/>
    <n v="21.05"/>
    <x v="4"/>
    <s v="Oil &amp; Gas"/>
    <s v="Natural Gas Production and Distribution"/>
    <s v="Yes"/>
    <x v="24"/>
    <x v="24"/>
  </r>
  <r>
    <x v="152"/>
    <n v="49742"/>
    <s v="Mahindra &amp; Mahindra Financial Services"/>
    <x v="27"/>
    <x v="9"/>
    <x v="2"/>
    <x v="127"/>
    <x v="88"/>
    <d v="2009-06-12T00:00:00"/>
    <x v="11"/>
    <x v="2"/>
    <x v="203"/>
    <n v="0.92999999999999972"/>
    <x v="1"/>
    <s v="Financial Services"/>
    <s v="Consumer Finance, Finance and Insurance Sector"/>
    <s v="Yes"/>
    <x v="103"/>
    <x v="103"/>
  </r>
  <r>
    <x v="152"/>
    <n v="49742"/>
    <s v="Mahindra &amp; Mahindra Financial Services"/>
    <x v="27"/>
    <x v="9"/>
    <x v="2"/>
    <x v="127"/>
    <x v="88"/>
    <d v="2010-09-16T00:00:00"/>
    <x v="0"/>
    <x v="2"/>
    <x v="204"/>
    <n v="-0.98000000000000398"/>
    <x v="1"/>
    <s v="Financial Services"/>
    <s v="Consumer Finance, Finance and Insurance Sector"/>
    <s v="Yes"/>
    <x v="48"/>
    <x v="48"/>
  </r>
  <r>
    <x v="153"/>
    <n v="49742"/>
    <s v="Mahindra &amp; Mahindra Financial Services"/>
    <x v="133"/>
    <x v="2"/>
    <x v="0"/>
    <x v="0"/>
    <x v="14"/>
    <d v="2010-09-30T00:00:00"/>
    <x v="0"/>
    <x v="2"/>
    <x v="205"/>
    <n v="44.82"/>
    <x v="1"/>
    <s v="Financial Services"/>
    <s v="Consumer Finance, Finance and Insurance Sector"/>
    <s v="Yes"/>
    <x v="61"/>
    <x v="61"/>
  </r>
  <r>
    <x v="153"/>
    <n v="49742"/>
    <s v="Mahindra &amp; Mahindra Financial Services"/>
    <x v="133"/>
    <x v="2"/>
    <x v="0"/>
    <x v="0"/>
    <x v="14"/>
    <d v="2010-10-22T00:00:00"/>
    <x v="0"/>
    <x v="2"/>
    <x v="206"/>
    <n v="50.83"/>
    <x v="1"/>
    <s v="Financial Services"/>
    <s v="Consumer Finance, Finance and Insurance Sector"/>
    <s v="Yes"/>
    <x v="72"/>
    <x v="72"/>
  </r>
  <r>
    <x v="154"/>
    <n v="58731"/>
    <s v="Mahindra Forgings Ltd"/>
    <x v="134"/>
    <x v="0"/>
    <x v="2"/>
    <x v="0"/>
    <x v="61"/>
    <d v="2013-11-01T00:00:00"/>
    <x v="9"/>
    <x v="1"/>
    <x v="207"/>
    <n v="2.23"/>
    <x v="0"/>
    <s v="Industrial"/>
    <s v="Automobile and Parts Manufacturing, Industrial Machinery Manufacturing, Steel &amp; Metal Manufacturing"/>
    <s v="Yes"/>
    <x v="43"/>
    <x v="43"/>
  </r>
  <r>
    <x v="155"/>
    <n v="44229"/>
    <s v="Mahindra Hinoday"/>
    <x v="135"/>
    <x v="0"/>
    <x v="0"/>
    <x v="60"/>
    <x v="24"/>
    <d v="2015-01-19T00:00:00"/>
    <x v="5"/>
    <x v="2"/>
    <x v="208"/>
    <n v="-3.120000000000001"/>
    <x v="0"/>
    <s v="Manufacturing"/>
    <s v="Automobile and Parts Manufacturing, Steel &amp; Metal Manufacturing"/>
    <s v="Yes"/>
    <x v="18"/>
    <x v="18"/>
  </r>
  <r>
    <x v="156"/>
    <n v="205939"/>
    <s v="Maini Precision Products Ltd"/>
    <x v="100"/>
    <x v="2"/>
    <x v="0"/>
    <x v="128"/>
    <x v="89"/>
    <d v="2012-10-30T00:00:00"/>
    <x v="1"/>
    <x v="3"/>
    <x v="209"/>
    <n v="8.9699999999999989"/>
    <x v="0"/>
    <s v="Manufacturing"/>
    <s v="Engineering, Industrial Machinery Manufacturing, Machine Tool Manufacture"/>
    <s v="Yes"/>
    <x v="18"/>
    <x v="18"/>
  </r>
  <r>
    <x v="156"/>
    <n v="205939"/>
    <s v="Maini Precision Products Ltd"/>
    <x v="100"/>
    <x v="2"/>
    <x v="0"/>
    <x v="128"/>
    <x v="89"/>
    <d v="2016-08-24T00:00:00"/>
    <x v="6"/>
    <x v="4"/>
    <x v="210"/>
    <n v="10.330000000000002"/>
    <x v="0"/>
    <s v="Manufacturing"/>
    <s v="Engineering, Industrial Machinery Manufacturing, Machine Tool Manufacture"/>
    <s v="No"/>
    <x v="104"/>
    <x v="104"/>
  </r>
  <r>
    <x v="157"/>
    <n v="74838"/>
    <s v="Manappuram Finance Ltd"/>
    <x v="136"/>
    <x v="5"/>
    <x v="2"/>
    <x v="129"/>
    <x v="90"/>
    <d v="2015-09-15T00:00:00"/>
    <x v="5"/>
    <x v="2"/>
    <x v="211"/>
    <n v="-24"/>
    <x v="1"/>
    <s v="Financial Services"/>
    <s v="Credit Collections and Services"/>
    <s v="Yes"/>
    <x v="30"/>
    <x v="30"/>
  </r>
  <r>
    <x v="158"/>
    <n v="123651"/>
    <s v="Mankind Pharma"/>
    <x v="137"/>
    <x v="0"/>
    <x v="1"/>
    <x v="60"/>
    <x v="14"/>
    <d v="2015-05-28T00:00:00"/>
    <x v="5"/>
    <x v="4"/>
    <x v="91"/>
    <n v="176"/>
    <x v="3"/>
    <s v="Pharmaceuticals"/>
    <s v="Pharmaceutical Development, Pharmaceutical Manufacturing"/>
    <s v="No"/>
    <x v="96"/>
    <x v="96"/>
  </r>
  <r>
    <x v="159"/>
    <n v="69234"/>
    <s v="Manpasand Beverages Ltd"/>
    <x v="138"/>
    <x v="3"/>
    <x v="1"/>
    <x v="112"/>
    <x v="67"/>
    <d v="2015-07-09T00:00:00"/>
    <x v="5"/>
    <x v="0"/>
    <x v="212"/>
    <n v="37.29"/>
    <x v="8"/>
    <s v="Beverages"/>
    <s v="Beverage Manufacture and Bottling, Soft Drinks &amp; Carbonated Waters"/>
    <s v="Yes"/>
    <x v="31"/>
    <x v="31"/>
  </r>
  <r>
    <x v="160"/>
    <n v="69234"/>
    <s v="Manpasand Beverages Ltd"/>
    <x v="139"/>
    <x v="12"/>
    <x v="1"/>
    <x v="130"/>
    <x v="91"/>
    <d v="2016-07-08T00:00:00"/>
    <x v="6"/>
    <x v="2"/>
    <x v="213"/>
    <n v="-1.4399999999999995"/>
    <x v="8"/>
    <s v="Beverages"/>
    <s v="Beverage Manufacture and Bottling, Soft Drinks &amp; Carbonated Waters"/>
    <s v="Yes"/>
    <x v="53"/>
    <x v="53"/>
  </r>
  <r>
    <x v="161"/>
    <n v="58627"/>
    <s v="Marico Limited"/>
    <x v="140"/>
    <x v="5"/>
    <x v="2"/>
    <x v="131"/>
    <x v="92"/>
    <d v="2015-01-21T00:00:00"/>
    <x v="5"/>
    <x v="2"/>
    <x v="214"/>
    <n v="-63.69"/>
    <x v="2"/>
    <s v="Consumer Products"/>
    <s v="Consumer Services, Perfumes, Cosmetics &amp; Toiletries, Personal Care Products Manufacturing"/>
    <s v="Yes"/>
    <x v="91"/>
    <x v="91"/>
  </r>
  <r>
    <x v="161"/>
    <n v="58627"/>
    <s v="Marico Limited"/>
    <x v="140"/>
    <x v="5"/>
    <x v="2"/>
    <x v="131"/>
    <x v="92"/>
    <d v="2015-07-14T00:00:00"/>
    <x v="5"/>
    <x v="2"/>
    <x v="215"/>
    <n v="-0.68999999999999773"/>
    <x v="2"/>
    <s v="Consumer Products"/>
    <s v="Consumer Services, Perfumes, Cosmetics &amp; Toiletries, Personal Care Products Manufacturing"/>
    <s v="Yes"/>
    <x v="4"/>
    <x v="4"/>
  </r>
  <r>
    <x v="162"/>
    <n v="31486"/>
    <s v="Mars Restaurants"/>
    <x v="141"/>
    <x v="2"/>
    <x v="1"/>
    <x v="0"/>
    <x v="15"/>
    <d v="2007-08-15T00:00:00"/>
    <x v="3"/>
    <x v="1"/>
    <x v="216"/>
    <n v="110"/>
    <x v="2"/>
    <s v="Restaurants"/>
    <s v="Hotels"/>
    <s v="No"/>
    <x v="75"/>
    <x v="75"/>
  </r>
  <r>
    <x v="163"/>
    <n v="51234"/>
    <s v="Matrix Laboratories"/>
    <x v="142"/>
    <x v="10"/>
    <x v="2"/>
    <x v="132"/>
    <x v="93"/>
    <d v="2007-01-01T00:00:00"/>
    <x v="3"/>
    <x v="1"/>
    <x v="217"/>
    <n v="661"/>
    <x v="3"/>
    <s v="Pharmaceuticals"/>
    <s v="Pharmaceuticals"/>
    <s v="No"/>
    <x v="91"/>
    <x v="91"/>
  </r>
  <r>
    <x v="164"/>
    <n v="34155"/>
    <s v="Max India"/>
    <x v="143"/>
    <x v="2"/>
    <x v="2"/>
    <x v="133"/>
    <x v="12"/>
    <d v="2009-07-19T00:00:00"/>
    <x v="11"/>
    <x v="2"/>
    <x v="218"/>
    <n v="23.560000000000002"/>
    <x v="1"/>
    <s v="Financial Services"/>
    <s v="Finance and Insurance Sector"/>
    <s v="Yes"/>
    <x v="7"/>
    <x v="7"/>
  </r>
  <r>
    <x v="164"/>
    <n v="34155"/>
    <s v="Max India"/>
    <x v="143"/>
    <x v="2"/>
    <x v="2"/>
    <x v="133"/>
    <x v="12"/>
    <d v="2011-06-17T00:00:00"/>
    <x v="10"/>
    <x v="6"/>
    <x v="184"/>
    <n v="-6.48"/>
    <x v="1"/>
    <s v="Financial Services"/>
    <s v="Finance and Insurance Sector"/>
    <s v="Yes"/>
    <x v="95"/>
    <x v="95"/>
  </r>
  <r>
    <x v="164"/>
    <n v="34155"/>
    <s v="Max India"/>
    <x v="143"/>
    <x v="2"/>
    <x v="2"/>
    <x v="133"/>
    <x v="12"/>
    <d v="2011-12-09T00:00:00"/>
    <x v="10"/>
    <x v="2"/>
    <x v="219"/>
    <n v="7.6499999999999986"/>
    <x v="1"/>
    <s v="Financial Services"/>
    <s v="Finance and Insurance Sector"/>
    <s v="Yes"/>
    <x v="43"/>
    <x v="43"/>
  </r>
  <r>
    <x v="164"/>
    <n v="34155"/>
    <s v="Max India"/>
    <x v="143"/>
    <x v="2"/>
    <x v="2"/>
    <x v="133"/>
    <x v="12"/>
    <d v="2012-04-04T00:00:00"/>
    <x v="1"/>
    <x v="2"/>
    <x v="220"/>
    <n v="6.1000000000000014"/>
    <x v="1"/>
    <s v="Financial Services"/>
    <s v="Finance and Insurance Sector"/>
    <s v="Yes"/>
    <x v="80"/>
    <x v="80"/>
  </r>
  <r>
    <x v="165"/>
    <n v="34155"/>
    <s v="Max India"/>
    <x v="144"/>
    <x v="3"/>
    <x v="2"/>
    <x v="134"/>
    <x v="94"/>
    <d v="2012-09-13T00:00:00"/>
    <x v="1"/>
    <x v="1"/>
    <x v="221"/>
    <n v="39.220000000000006"/>
    <x v="1"/>
    <s v="Financial Services"/>
    <s v="Finance and Insurance Sector"/>
    <s v="Yes"/>
    <x v="105"/>
    <x v="105"/>
  </r>
  <r>
    <x v="166"/>
    <n v="49997"/>
    <s v="Minacs Worldwide"/>
    <x v="145"/>
    <x v="6"/>
    <x v="1"/>
    <x v="135"/>
    <x v="95"/>
    <d v="2014-01-21T00:00:00"/>
    <x v="4"/>
    <x v="4"/>
    <x v="222"/>
    <n v="145"/>
    <x v="1"/>
    <s v="Outsourcing"/>
    <s v="Business Services, Customer Relationship Management, IT, Outsourcing, Software"/>
    <s v="No"/>
    <x v="19"/>
    <x v="19"/>
  </r>
  <r>
    <x v="167"/>
    <n v="49997"/>
    <s v="Minacs Worldwide"/>
    <x v="146"/>
    <x v="12"/>
    <x v="1"/>
    <x v="136"/>
    <x v="96"/>
    <d v="2016-07-11T00:00:00"/>
    <x v="6"/>
    <x v="1"/>
    <x v="223"/>
    <n v="162.74"/>
    <x v="1"/>
    <s v="Outsourcing"/>
    <s v="Business Services, Customer Relationship Management, IT, Outsourcing, Software"/>
    <s v="No"/>
    <x v="48"/>
    <x v="48"/>
  </r>
  <r>
    <x v="168"/>
    <n v="90406"/>
    <s v="Monte Carlo Fashions Limited"/>
    <x v="147"/>
    <x v="5"/>
    <x v="1"/>
    <x v="137"/>
    <x v="20"/>
    <d v="2014-12-22T00:00:00"/>
    <x v="4"/>
    <x v="0"/>
    <x v="224"/>
    <n v="24.430000000000003"/>
    <x v="0"/>
    <s v="Manufacturing"/>
    <s v="Clothes Manufacturing"/>
    <s v="Yes"/>
    <x v="48"/>
    <x v="48"/>
  </r>
  <r>
    <x v="169"/>
    <n v="98225"/>
    <s v="Moser Baer India Limited"/>
    <x v="14"/>
    <x v="8"/>
    <x v="2"/>
    <x v="138"/>
    <x v="12"/>
    <d v="2012-05-07T00:00:00"/>
    <x v="1"/>
    <x v="2"/>
    <x v="225"/>
    <n v="-51.53"/>
    <x v="6"/>
    <s v="Electronics"/>
    <s v="Electronic Components, Plastic and Rubber Manufacturing, Technology"/>
    <s v="Yes"/>
    <x v="106"/>
    <x v="106"/>
  </r>
  <r>
    <x v="169"/>
    <n v="98225"/>
    <s v="Moser Baer India Limited"/>
    <x v="14"/>
    <x v="8"/>
    <x v="2"/>
    <x v="138"/>
    <x v="12"/>
    <d v="2012-09-17T00:00:00"/>
    <x v="1"/>
    <x v="2"/>
    <x v="226"/>
    <n v="-61"/>
    <x v="6"/>
    <s v="Electronics"/>
    <s v="Electronic Components, Plastic and Rubber Manufacturing, Technology"/>
    <s v="Yes"/>
    <x v="107"/>
    <x v="107"/>
  </r>
  <r>
    <x v="170"/>
    <n v="44572"/>
    <s v="MT Educare"/>
    <x v="92"/>
    <x v="0"/>
    <x v="0"/>
    <x v="139"/>
    <x v="97"/>
    <d v="2012-03-29T00:00:00"/>
    <x v="1"/>
    <x v="0"/>
    <x v="227"/>
    <n v="6.9499999999999993"/>
    <x v="2"/>
    <s v="Education / Training"/>
    <s v="Education and Training Services"/>
    <s v="Yes"/>
    <x v="14"/>
    <x v="14"/>
  </r>
  <r>
    <x v="170"/>
    <n v="44572"/>
    <s v="MT Educare"/>
    <x v="92"/>
    <x v="0"/>
    <x v="0"/>
    <x v="139"/>
    <x v="97"/>
    <d v="2014-05-05T00:00:00"/>
    <x v="4"/>
    <x v="4"/>
    <x v="228"/>
    <n v="-9.19"/>
    <x v="2"/>
    <s v="Education / Training"/>
    <s v="Education and Training Services"/>
    <s v="No"/>
    <x v="100"/>
    <x v="100"/>
  </r>
  <r>
    <x v="171"/>
    <n v="71170"/>
    <s v="Multi Commodity Exchange of India Ltd."/>
    <x v="148"/>
    <x v="4"/>
    <x v="2"/>
    <x v="140"/>
    <x v="7"/>
    <d v="2016-12-12T00:00:00"/>
    <x v="6"/>
    <x v="2"/>
    <x v="229"/>
    <n v="25.85"/>
    <x v="1"/>
    <s v="Business Services"/>
    <s v="Business Services, Financial Services"/>
    <s v="No"/>
    <x v="41"/>
    <x v="41"/>
  </r>
  <r>
    <x v="172"/>
    <n v="47152"/>
    <s v="Muthoot Finance"/>
    <x v="149"/>
    <x v="1"/>
    <x v="0"/>
    <x v="141"/>
    <x v="98"/>
    <d v="2011-05-06T00:00:00"/>
    <x v="10"/>
    <x v="0"/>
    <x v="230"/>
    <n v="166.56"/>
    <x v="1"/>
    <s v="Financial Services"/>
    <s v="Financial Services"/>
    <s v="Yes"/>
    <x v="99"/>
    <x v="99"/>
  </r>
  <r>
    <x v="172"/>
    <n v="47152"/>
    <s v="Muthoot Finance"/>
    <x v="149"/>
    <x v="1"/>
    <x v="0"/>
    <x v="141"/>
    <x v="98"/>
    <d v="2014-06-03T00:00:00"/>
    <x v="4"/>
    <x v="2"/>
    <x v="231"/>
    <n v="-22"/>
    <x v="1"/>
    <s v="Financial Services"/>
    <s v="Financial Services"/>
    <s v="Yes"/>
    <x v="31"/>
    <x v="31"/>
  </r>
  <r>
    <x v="173"/>
    <n v="37294"/>
    <s v="Nagarjuna Construction Company"/>
    <x v="150"/>
    <x v="5"/>
    <x v="2"/>
    <x v="26"/>
    <x v="0"/>
    <d v="2014-05-15T00:00:00"/>
    <x v="4"/>
    <x v="2"/>
    <x v="232"/>
    <n v="-0.85999999999999988"/>
    <x v="0"/>
    <s v="Construction"/>
    <s v="Construction"/>
    <s v="Yes"/>
    <x v="93"/>
    <x v="93"/>
  </r>
  <r>
    <x v="174"/>
    <n v="227662"/>
    <s v="Narayana Hrudayalaya Limited"/>
    <x v="26"/>
    <x v="9"/>
    <x v="0"/>
    <x v="142"/>
    <x v="99"/>
    <d v="2015-12-21T00:00:00"/>
    <x v="5"/>
    <x v="0"/>
    <x v="233"/>
    <n v="-0.92000000000000171"/>
    <x v="3"/>
    <s v="Healthcare"/>
    <s v="Hospitals, Surgical Centres"/>
    <s v="No"/>
    <x v="40"/>
    <x v="40"/>
  </r>
  <r>
    <x v="174"/>
    <n v="227662"/>
    <s v="Narayana Hrudayalaya Limited"/>
    <x v="26"/>
    <x v="9"/>
    <x v="0"/>
    <x v="142"/>
    <x v="99"/>
    <d v="2017-01-20T00:00:00"/>
    <x v="13"/>
    <x v="2"/>
    <x v="234"/>
    <n v="-79.990000000000009"/>
    <x v="3"/>
    <s v="Healthcare"/>
    <s v="Hospitals, Surgical Centres"/>
    <s v="Yes"/>
    <x v="108"/>
    <x v="108"/>
  </r>
  <r>
    <x v="175"/>
    <n v="26875"/>
    <s v="National Stock Exchange of India Ltd."/>
    <x v="151"/>
    <x v="0"/>
    <x v="0"/>
    <x v="0"/>
    <x v="100"/>
    <d v="2015-10-21T00:00:00"/>
    <x v="5"/>
    <x v="4"/>
    <x v="235"/>
    <n v="27.35"/>
    <x v="1"/>
    <s v="Financial Services"/>
    <s v="Securities Brokers"/>
    <s v="Yes"/>
    <x v="108"/>
    <x v="108"/>
  </r>
  <r>
    <x v="176"/>
    <n v="56997"/>
    <s v="New Delhi Television Ltd."/>
    <x v="152"/>
    <x v="3"/>
    <x v="2"/>
    <x v="143"/>
    <x v="11"/>
    <d v="2011-12-21T00:00:00"/>
    <x v="10"/>
    <x v="1"/>
    <x v="236"/>
    <n v="-11.03"/>
    <x v="5"/>
    <s v="Media"/>
    <s v="Digital Media, Media, Telecom Media"/>
    <s v="No"/>
    <x v="109"/>
    <x v="109"/>
  </r>
  <r>
    <x v="177"/>
    <n v="56721"/>
    <s v="Newgen Imaging Systems Pvt Ltd"/>
    <x v="153"/>
    <x v="10"/>
    <x v="1"/>
    <x v="144"/>
    <x v="43"/>
    <d v="2011-07-04T00:00:00"/>
    <x v="10"/>
    <x v="4"/>
    <x v="237"/>
    <n v="12.860000000000001"/>
    <x v="2"/>
    <s v="Publishing"/>
    <s v="Publishing"/>
    <s v="No"/>
    <x v="100"/>
    <x v="100"/>
  </r>
  <r>
    <x v="178"/>
    <n v="56721"/>
    <s v="Newgen Imaging Systems Pvt Ltd"/>
    <x v="154"/>
    <x v="3"/>
    <x v="1"/>
    <x v="145"/>
    <x v="101"/>
    <d v="2014-12-09T00:00:00"/>
    <x v="4"/>
    <x v="4"/>
    <x v="238"/>
    <n v="22.779999999999998"/>
    <x v="2"/>
    <s v="Publishing"/>
    <s v="Publishing"/>
    <s v="No"/>
    <x v="62"/>
    <x v="62"/>
  </r>
  <r>
    <x v="179"/>
    <n v="26809"/>
    <s v="Nilgiri's Group"/>
    <x v="155"/>
    <x v="6"/>
    <x v="1"/>
    <x v="49"/>
    <x v="48"/>
    <d v="2014-11-21T00:00:00"/>
    <x v="4"/>
    <x v="4"/>
    <x v="239"/>
    <n v="-16.28"/>
    <x v="8"/>
    <s v="Food"/>
    <s v="Bakery Products, Dairy Products, Snack Foods"/>
    <s v="No"/>
    <x v="96"/>
    <x v="96"/>
  </r>
  <r>
    <x v="180"/>
    <n v="58738"/>
    <s v="Nitco Ltd"/>
    <x v="135"/>
    <x v="0"/>
    <x v="2"/>
    <x v="146"/>
    <x v="61"/>
    <m/>
    <x v="12"/>
    <x v="2"/>
    <x v="240"/>
    <n v="-2.83"/>
    <x v="0"/>
    <s v="Manufacturing"/>
    <s v="Construction, Manufacturing"/>
    <s v="Yes"/>
    <x v="15"/>
    <x v="15"/>
  </r>
  <r>
    <x v="180"/>
    <n v="58738"/>
    <s v="Nitco Ltd"/>
    <x v="135"/>
    <x v="0"/>
    <x v="2"/>
    <x v="146"/>
    <x v="61"/>
    <d v="2015-03-17T00:00:00"/>
    <x v="5"/>
    <x v="2"/>
    <x v="241"/>
    <n v="-2.23"/>
    <x v="0"/>
    <s v="Manufacturing"/>
    <s v="Construction, Manufacturing"/>
    <s v="No"/>
    <x v="64"/>
    <x v="64"/>
  </r>
  <r>
    <x v="181"/>
    <n v="107856"/>
    <s v="Nobel Hygiene Ltd."/>
    <x v="156"/>
    <x v="4"/>
    <x v="1"/>
    <x v="147"/>
    <x v="102"/>
    <d v="2015-02-26T00:00:00"/>
    <x v="5"/>
    <x v="4"/>
    <x v="213"/>
    <n v="-1.5"/>
    <x v="2"/>
    <s v="Consumer Products"/>
    <s v="Consumer Products"/>
    <s v="Yes"/>
    <x v="39"/>
    <x v="39"/>
  </r>
  <r>
    <x v="182"/>
    <n v="64594"/>
    <s v="Nov Sara"/>
    <x v="157"/>
    <x v="3"/>
    <x v="1"/>
    <x v="148"/>
    <x v="103"/>
    <d v="2017-01-23T00:00:00"/>
    <x v="13"/>
    <x v="1"/>
    <x v="242"/>
    <n v="-23.259999999999998"/>
    <x v="4"/>
    <s v="Oil &amp; Gas"/>
    <s v="Oil and Gas Field Services"/>
    <s v="No"/>
    <x v="12"/>
    <x v="12"/>
  </r>
  <r>
    <x v="183"/>
    <n v="151057"/>
    <s v="Ortel Communications Ltd."/>
    <x v="119"/>
    <x v="17"/>
    <x v="1"/>
    <x v="149"/>
    <x v="48"/>
    <d v="2008-02-01T00:00:00"/>
    <x v="8"/>
    <x v="4"/>
    <x v="243"/>
    <n v="3.67"/>
    <x v="5"/>
    <s v="Media"/>
    <s v="Television Broadcasting and Programming"/>
    <s v="Yes"/>
    <x v="63"/>
    <x v="63"/>
  </r>
  <r>
    <x v="184"/>
    <n v="151057"/>
    <s v="Ortel Communications Ltd."/>
    <x v="158"/>
    <x v="9"/>
    <x v="1"/>
    <x v="150"/>
    <x v="23"/>
    <d v="2015-03-05T00:00:00"/>
    <x v="5"/>
    <x v="0"/>
    <x v="244"/>
    <n v="19.3"/>
    <x v="5"/>
    <s v="Media"/>
    <s v="Television Broadcasting and Programming"/>
    <s v="Yes"/>
    <x v="29"/>
    <x v="29"/>
  </r>
  <r>
    <x v="185"/>
    <n v="37360"/>
    <s v="Parag Milk Foods"/>
    <x v="159"/>
    <x v="9"/>
    <x v="0"/>
    <x v="151"/>
    <x v="25"/>
    <d v="2016-05-04T00:00:00"/>
    <x v="6"/>
    <x v="0"/>
    <x v="245"/>
    <n v="98.45"/>
    <x v="8"/>
    <s v="Food"/>
    <s v="Dairy Products, Food Distributors"/>
    <s v="Yes"/>
    <x v="88"/>
    <x v="88"/>
  </r>
  <r>
    <x v="186"/>
    <n v="26720"/>
    <s v="Paras Pharmaceuticals Ltd"/>
    <x v="160"/>
    <x v="6"/>
    <x v="1"/>
    <x v="152"/>
    <x v="104"/>
    <d v="2010-12-13T00:00:00"/>
    <x v="0"/>
    <x v="1"/>
    <x v="246"/>
    <n v="401.4"/>
    <x v="2"/>
    <s v="Consumer Products"/>
    <s v="Perfumes, Cosmetics &amp; Toiletries, Pharmaceuticals"/>
    <s v="No"/>
    <x v="8"/>
    <x v="8"/>
  </r>
  <r>
    <x v="187"/>
    <n v="51365"/>
    <s v="Parksons Packaging"/>
    <x v="161"/>
    <x v="6"/>
    <x v="0"/>
    <x v="153"/>
    <x v="14"/>
    <d v="2015-03-17T00:00:00"/>
    <x v="5"/>
    <x v="4"/>
    <x v="247"/>
    <n v="21.07"/>
    <x v="0"/>
    <s v="Manufacturing"/>
    <s v="Packaging, Paper Products Manufacturing, Plastic and Rubber Manufacturing"/>
    <s v="Yes"/>
    <x v="110"/>
    <x v="110"/>
  </r>
  <r>
    <x v="188"/>
    <n v="170736"/>
    <s v="Patni Computer Systems Ltd."/>
    <x v="104"/>
    <x v="14"/>
    <x v="1"/>
    <x v="48"/>
    <x v="47"/>
    <d v="2005-12-08T00:00:00"/>
    <x v="2"/>
    <x v="0"/>
    <x v="163"/>
    <n v="40"/>
    <x v="6"/>
    <s v="Software"/>
    <s v="Accounting/Finance Software, Application Integration Software, BPO Services, Content Management Software, Web Development"/>
    <s v="Yes"/>
    <x v="4"/>
    <x v="4"/>
  </r>
  <r>
    <x v="189"/>
    <n v="110579"/>
    <s v="Pennar Engineered Building Systems Limited"/>
    <x v="162"/>
    <x v="4"/>
    <x v="0"/>
    <x v="154"/>
    <x v="105"/>
    <d v="2015-09-04T00:00:00"/>
    <x v="5"/>
    <x v="0"/>
    <x v="248"/>
    <n v="4.2700000000000014"/>
    <x v="0"/>
    <s v="Construction"/>
    <s v="Construction"/>
    <s v="Yes"/>
    <x v="42"/>
    <x v="42"/>
  </r>
  <r>
    <x v="190"/>
    <n v="71829"/>
    <s v="Persistent Systems"/>
    <x v="163"/>
    <x v="12"/>
    <x v="2"/>
    <x v="155"/>
    <x v="18"/>
    <d v="2014-08-28T00:00:00"/>
    <x v="4"/>
    <x v="2"/>
    <x v="249"/>
    <n v="4.9999999999998934E-2"/>
    <x v="6"/>
    <s v="Software"/>
    <s v="Engineering Software, Sales &amp; Marketing Software, Technology"/>
    <s v="Yes"/>
    <x v="74"/>
    <x v="74"/>
  </r>
  <r>
    <x v="191"/>
    <n v="99479"/>
    <s v="PI Industries Ltd."/>
    <x v="164"/>
    <x v="13"/>
    <x v="2"/>
    <x v="156"/>
    <x v="27"/>
    <d v="2012-10-03T00:00:00"/>
    <x v="1"/>
    <x v="2"/>
    <x v="250"/>
    <n v="-1.9900000000000002"/>
    <x v="8"/>
    <s v="Agriculture"/>
    <s v="Agriculture"/>
    <s v="Yes"/>
    <x v="46"/>
    <x v="46"/>
  </r>
  <r>
    <x v="191"/>
    <n v="99479"/>
    <s v="PI Industries Ltd."/>
    <x v="164"/>
    <x v="13"/>
    <x v="2"/>
    <x v="156"/>
    <x v="27"/>
    <d v="2012-12-04T00:00:00"/>
    <x v="1"/>
    <x v="2"/>
    <x v="251"/>
    <n v="-7.37"/>
    <x v="8"/>
    <s v="Agriculture"/>
    <s v="Agriculture"/>
    <s v="No"/>
    <x v="55"/>
    <x v="55"/>
  </r>
  <r>
    <x v="192"/>
    <n v="44500"/>
    <s v="Pipavav Shipyard"/>
    <x v="165"/>
    <x v="0"/>
    <x v="2"/>
    <x v="157"/>
    <x v="106"/>
    <d v="2009-09-11T00:00:00"/>
    <x v="11"/>
    <x v="0"/>
    <x v="252"/>
    <n v="74.25"/>
    <x v="0"/>
    <s v="Shipping"/>
    <s v="Manufacturing, Shipping"/>
    <s v="Yes"/>
    <x v="38"/>
    <x v="38"/>
  </r>
  <r>
    <x v="192"/>
    <n v="44500"/>
    <s v="Pipavav Shipyard"/>
    <x v="165"/>
    <x v="0"/>
    <x v="2"/>
    <x v="157"/>
    <x v="106"/>
    <d v="2015-03-04T00:00:00"/>
    <x v="5"/>
    <x v="1"/>
    <x v="253"/>
    <n v="105.36"/>
    <x v="0"/>
    <s v="Shipping"/>
    <s v="Manufacturing, Shipping"/>
    <s v="Yes"/>
    <x v="18"/>
    <x v="18"/>
  </r>
  <r>
    <x v="193"/>
    <n v="137142"/>
    <s v="PNB Housing Finance Ltd."/>
    <x v="166"/>
    <x v="13"/>
    <x v="4"/>
    <x v="25"/>
    <x v="107"/>
    <d v="2015-02-25T00:00:00"/>
    <x v="5"/>
    <x v="4"/>
    <x v="158"/>
    <n v="203.41"/>
    <x v="1"/>
    <s v="Financial Services"/>
    <s v="Consumer Finance, Mortgage Banking"/>
    <s v="No"/>
    <x v="58"/>
    <x v="58"/>
  </r>
  <r>
    <x v="194"/>
    <n v="137142"/>
    <s v="PNB Housing Finance Ltd."/>
    <x v="167"/>
    <x v="18"/>
    <x v="1"/>
    <x v="158"/>
    <x v="43"/>
    <d v="2016-11-07T00:00:00"/>
    <x v="6"/>
    <x v="0"/>
    <x v="254"/>
    <n v="199.66000000000003"/>
    <x v="1"/>
    <s v="Financial Services"/>
    <s v="Consumer Finance, Mortgage Banking"/>
    <s v="Yes"/>
    <x v="38"/>
    <x v="38"/>
  </r>
  <r>
    <x v="195"/>
    <n v="77822"/>
    <s v="PNC Infratech Limited"/>
    <x v="168"/>
    <x v="3"/>
    <x v="0"/>
    <x v="159"/>
    <x v="45"/>
    <d v="2015-05-26T00:00:00"/>
    <x v="5"/>
    <x v="0"/>
    <x v="255"/>
    <n v="43.509999999999991"/>
    <x v="7"/>
    <s v="Infrastructure"/>
    <s v="Construction, Engineering, Infrastructure, Manufacturing"/>
    <s v="Yes"/>
    <x v="47"/>
    <x v="47"/>
  </r>
  <r>
    <x v="196"/>
    <n v="59721"/>
    <s v="Privi Organics Limited"/>
    <x v="169"/>
    <x v="3"/>
    <x v="0"/>
    <x v="160"/>
    <x v="27"/>
    <d v="2016-07-14T00:00:00"/>
    <x v="6"/>
    <x v="1"/>
    <x v="256"/>
    <n v="36.82"/>
    <x v="0"/>
    <s v="Manufacturing"/>
    <s v="Chemicals, Distribution, Perfumes, Cosmetics &amp; Toiletries, Personal Care Products Manufacturing"/>
    <s v="No"/>
    <x v="24"/>
    <x v="24"/>
  </r>
  <r>
    <x v="197"/>
    <n v="59721"/>
    <s v="Privi Organics Limited"/>
    <x v="38"/>
    <x v="6"/>
    <x v="0"/>
    <x v="0"/>
    <x v="108"/>
    <d v="2011-03-09T00:00:00"/>
    <x v="10"/>
    <x v="4"/>
    <x v="257"/>
    <n v="18.46"/>
    <x v="0"/>
    <s v="Manufacturing"/>
    <s v="Chemicals, Distribution, Perfumes, Cosmetics &amp; Toiletries, Personal Care Products Manufacturing"/>
    <s v="No"/>
    <x v="49"/>
    <x v="49"/>
  </r>
  <r>
    <x v="198"/>
    <n v="38647"/>
    <s v="Punj Lloyd"/>
    <x v="90"/>
    <x v="0"/>
    <x v="2"/>
    <x v="161"/>
    <x v="109"/>
    <d v="2013-10-23T00:00:00"/>
    <x v="9"/>
    <x v="2"/>
    <x v="258"/>
    <n v="-184.78"/>
    <x v="0"/>
    <s v="Engineering"/>
    <s v="Construction, Engineering"/>
    <s v="Yes"/>
    <x v="111"/>
    <x v="111"/>
  </r>
  <r>
    <x v="199"/>
    <n v="37372"/>
    <s v="PVR"/>
    <x v="159"/>
    <x v="9"/>
    <x v="2"/>
    <x v="162"/>
    <x v="110"/>
    <d v="2011-05-06T00:00:00"/>
    <x v="10"/>
    <x v="4"/>
    <x v="259"/>
    <n v="-5.73"/>
    <x v="2"/>
    <s v="Entertainment"/>
    <s v="Cinemas, Media"/>
    <s v="Yes"/>
    <x v="46"/>
    <x v="46"/>
  </r>
  <r>
    <x v="200"/>
    <n v="37372"/>
    <s v="PVR"/>
    <x v="170"/>
    <x v="5"/>
    <x v="2"/>
    <x v="163"/>
    <x v="111"/>
    <d v="2013-10-21T00:00:00"/>
    <x v="9"/>
    <x v="1"/>
    <x v="260"/>
    <n v="-57.99"/>
    <x v="2"/>
    <s v="Entertainment"/>
    <s v="Cinemas, Media"/>
    <s v="Yes"/>
    <x v="9"/>
    <x v="9"/>
  </r>
  <r>
    <x v="200"/>
    <n v="37372"/>
    <s v="PVR"/>
    <x v="170"/>
    <x v="5"/>
    <x v="2"/>
    <x v="163"/>
    <x v="111"/>
    <d v="2015-07-27T00:00:00"/>
    <x v="5"/>
    <x v="2"/>
    <x v="261"/>
    <n v="8.730000000000004"/>
    <x v="2"/>
    <s v="Entertainment"/>
    <s v="Cinemas, Media"/>
    <s v="Yes"/>
    <x v="46"/>
    <x v="46"/>
  </r>
  <r>
    <x v="200"/>
    <n v="37372"/>
    <s v="PVR"/>
    <x v="170"/>
    <x v="5"/>
    <x v="2"/>
    <x v="163"/>
    <x v="111"/>
    <d v="2017-01-18T00:00:00"/>
    <x v="13"/>
    <x v="4"/>
    <x v="262"/>
    <n v="53.55"/>
    <x v="2"/>
    <s v="Entertainment"/>
    <s v="Cinemas, Media"/>
    <s v="Yes"/>
    <x v="5"/>
    <x v="5"/>
  </r>
  <r>
    <x v="201"/>
    <n v="88473"/>
    <s v="Radiant Hospitality Services Pvt. Ltd."/>
    <x v="171"/>
    <x v="13"/>
    <x v="0"/>
    <x v="0"/>
    <x v="52"/>
    <d v="2012-05-14T00:00:00"/>
    <x v="1"/>
    <x v="1"/>
    <x v="263"/>
    <n v="6.43"/>
    <x v="1"/>
    <s v="Business Services"/>
    <s v="Business Services"/>
    <s v="No"/>
    <x v="46"/>
    <x v="46"/>
  </r>
  <r>
    <x v="202"/>
    <n v="195359"/>
    <s v="Ramesh Hospitals"/>
    <x v="84"/>
    <x v="4"/>
    <x v="1"/>
    <x v="164"/>
    <x v="112"/>
    <d v="2016-05-31T00:00:00"/>
    <x v="6"/>
    <x v="1"/>
    <x v="264"/>
    <n v="7.1899999999999995"/>
    <x v="3"/>
    <s v="Healthcare"/>
    <s v="Hospitals"/>
    <s v="No"/>
    <x v="78"/>
    <x v="78"/>
  </r>
  <r>
    <x v="203"/>
    <n v="108258"/>
    <s v="Ramkrishna Forgings Limited"/>
    <x v="172"/>
    <x v="4"/>
    <x v="2"/>
    <x v="154"/>
    <x v="113"/>
    <d v="2015-08-07T00:00:00"/>
    <x v="5"/>
    <x v="2"/>
    <x v="265"/>
    <n v="-2.9299999999999997"/>
    <x v="0"/>
    <s v="Manufacturing"/>
    <s v="Automobile and Parts Manufacturing, Machine Tool Manufacture, Steel &amp; Metal Manufacturing"/>
    <s v="Yes"/>
    <x v="20"/>
    <x v="20"/>
  </r>
  <r>
    <x v="204"/>
    <n v="25807"/>
    <s v="Ramky Infrastructure"/>
    <x v="173"/>
    <x v="9"/>
    <x v="1"/>
    <x v="0"/>
    <x v="114"/>
    <d v="2010-09-23T00:00:00"/>
    <x v="0"/>
    <x v="0"/>
    <x v="266"/>
    <n v="75.55"/>
    <x v="7"/>
    <s v="Infrastructure"/>
    <s v="Construction, Engineering, Infrastructure, Water and Sewer Utilities"/>
    <s v="Yes"/>
    <x v="38"/>
    <x v="38"/>
  </r>
  <r>
    <x v="205"/>
    <n v="51303"/>
    <s v="Ravin Cables"/>
    <x v="38"/>
    <x v="6"/>
    <x v="0"/>
    <x v="165"/>
    <x v="115"/>
    <d v="2010-01-27T00:00:00"/>
    <x v="0"/>
    <x v="1"/>
    <x v="267"/>
    <n v="39.590000000000003"/>
    <x v="0"/>
    <s v="Manufacturing"/>
    <s v="Manufacturing"/>
    <s v="No"/>
    <x v="45"/>
    <x v="45"/>
  </r>
  <r>
    <x v="206"/>
    <n v="53682"/>
    <s v="RBL Bank Ltd"/>
    <x v="45"/>
    <x v="1"/>
    <x v="0"/>
    <x v="0"/>
    <x v="61"/>
    <d v="2016-08-31T00:00:00"/>
    <x v="6"/>
    <x v="0"/>
    <x v="268"/>
    <n v="47.71"/>
    <x v="1"/>
    <s v="Financial Services"/>
    <s v="Banks"/>
    <s v="Yes"/>
    <x v="50"/>
    <x v="50"/>
  </r>
  <r>
    <x v="207"/>
    <n v="66034"/>
    <s v="Redington India Limited"/>
    <x v="48"/>
    <x v="6"/>
    <x v="0"/>
    <x v="166"/>
    <x v="14"/>
    <d v="2007-01-21T00:00:00"/>
    <x v="3"/>
    <x v="0"/>
    <x v="269"/>
    <n v="18.829999999999998"/>
    <x v="0"/>
    <s v="Distribution"/>
    <s v="Electrical, Plumbing, and Hardware Distributors, Electronic Components &amp; Semiconductor Wholesalers, IT, IT Infrastructure, Logistics, Warehouses"/>
    <s v="Yes"/>
    <x v="99"/>
    <x v="99"/>
  </r>
  <r>
    <x v="208"/>
    <n v="66034"/>
    <s v="Redington India Limited"/>
    <x v="174"/>
    <x v="9"/>
    <x v="1"/>
    <x v="167"/>
    <x v="116"/>
    <d v="2012-02-13T00:00:00"/>
    <x v="1"/>
    <x v="3"/>
    <x v="45"/>
    <n v="48.790000000000006"/>
    <x v="0"/>
    <s v="Distribution"/>
    <s v="Electrical, Plumbing, and Hardware Distributors, Electronic Components &amp; Semiconductor Wholesalers, IT, IT Infrastructure, Logistics, Warehouses"/>
    <s v="No"/>
    <x v="4"/>
    <x v="4"/>
  </r>
  <r>
    <x v="209"/>
    <n v="99039"/>
    <s v="Religare Enterprises"/>
    <x v="175"/>
    <x v="5"/>
    <x v="0"/>
    <x v="132"/>
    <x v="41"/>
    <d v="2017-04-10T00:00:00"/>
    <x v="13"/>
    <x v="4"/>
    <x v="270"/>
    <n v="86.82"/>
    <x v="1"/>
    <s v="Financial Services"/>
    <s v="Financial Services"/>
    <s v="Yes"/>
    <x v="14"/>
    <x v="14"/>
  </r>
  <r>
    <x v="210"/>
    <n v="71926"/>
    <s v="ReNew Wind Power Pvt. Ltd."/>
    <x v="176"/>
    <x v="3"/>
    <x v="1"/>
    <x v="168"/>
    <x v="94"/>
    <d v="2017-02-14T00:00:00"/>
    <x v="13"/>
    <x v="1"/>
    <x v="91"/>
    <n v="-11.039999999999992"/>
    <x v="10"/>
    <s v="Renewable Energy"/>
    <s v="Energy, Solar Power, Wind Power"/>
    <s v="Yes"/>
    <x v="33"/>
    <x v="33"/>
  </r>
  <r>
    <x v="211"/>
    <n v="72695"/>
    <s v="Repco Home Finance"/>
    <x v="177"/>
    <x v="0"/>
    <x v="0"/>
    <x v="68"/>
    <x v="43"/>
    <d v="2013-02-08T00:00:00"/>
    <x v="9"/>
    <x v="4"/>
    <x v="271"/>
    <n v="-14.149999999999999"/>
    <x v="1"/>
    <s v="Financial Services"/>
    <s v="Consumer Finance, Finance and Insurance Sector"/>
    <s v="Yes"/>
    <x v="58"/>
    <x v="58"/>
  </r>
  <r>
    <x v="211"/>
    <n v="72695"/>
    <s v="Repco Home Finance"/>
    <x v="177"/>
    <x v="0"/>
    <x v="0"/>
    <x v="68"/>
    <x v="43"/>
    <d v="2013-03-15T00:00:00"/>
    <x v="9"/>
    <x v="0"/>
    <x v="272"/>
    <n v="21.900000000000002"/>
    <x v="1"/>
    <s v="Financial Services"/>
    <s v="Consumer Finance, Finance and Insurance Sector"/>
    <s v="Yes"/>
    <x v="23"/>
    <x v="23"/>
  </r>
  <r>
    <x v="211"/>
    <n v="72695"/>
    <s v="Repco Home Finance"/>
    <x v="177"/>
    <x v="0"/>
    <x v="0"/>
    <x v="68"/>
    <x v="43"/>
    <d v="2014-07-17T00:00:00"/>
    <x v="4"/>
    <x v="2"/>
    <x v="273"/>
    <n v="50.7"/>
    <x v="1"/>
    <s v="Financial Services"/>
    <s v="Consumer Finance, Finance and Insurance Sector"/>
    <s v="No"/>
    <x v="17"/>
    <x v="17"/>
  </r>
  <r>
    <x v="212"/>
    <n v="72695"/>
    <s v="Repco Home Finance"/>
    <x v="178"/>
    <x v="4"/>
    <x v="1"/>
    <x v="169"/>
    <x v="117"/>
    <d v="2014-10-31T00:00:00"/>
    <x v="4"/>
    <x v="2"/>
    <x v="274"/>
    <n v="10"/>
    <x v="1"/>
    <s v="Financial Services"/>
    <s v="Consumer Finance, Finance and Insurance Sector"/>
    <s v="Yes"/>
    <x v="34"/>
    <x v="34"/>
  </r>
  <r>
    <x v="213"/>
    <n v="32681"/>
    <s v="RFCL Limited"/>
    <x v="179"/>
    <x v="2"/>
    <x v="1"/>
    <x v="170"/>
    <x v="3"/>
    <d v="2009-06-10T00:00:00"/>
    <x v="11"/>
    <x v="1"/>
    <x v="275"/>
    <n v="49.509999999999991"/>
    <x v="3"/>
    <s v="Healthcare"/>
    <m/>
    <s v="Yes"/>
    <x v="30"/>
    <x v="30"/>
  </r>
  <r>
    <x v="213"/>
    <n v="32681"/>
    <s v="RFCL Limited"/>
    <x v="179"/>
    <x v="2"/>
    <x v="1"/>
    <x v="170"/>
    <x v="3"/>
    <d v="2011-03-01T00:00:00"/>
    <x v="10"/>
    <x v="1"/>
    <x v="276"/>
    <n v="81.319999999999993"/>
    <x v="3"/>
    <s v="Healthcare"/>
    <m/>
    <s v="No"/>
    <x v="23"/>
    <x v="23"/>
  </r>
  <r>
    <x v="214"/>
    <n v="59219"/>
    <s v="Rico Auto Industries Limited"/>
    <x v="180"/>
    <x v="2"/>
    <x v="2"/>
    <x v="171"/>
    <x v="118"/>
    <d v="2007-03-14T00:00:00"/>
    <x v="3"/>
    <x v="2"/>
    <x v="277"/>
    <n v="-22.21"/>
    <x v="0"/>
    <s v="Engineering"/>
    <s v="Engineering, Industrial, Manufacturing"/>
    <s v="Yes"/>
    <x v="38"/>
    <x v="38"/>
  </r>
  <r>
    <x v="214"/>
    <n v="59219"/>
    <s v="Rico Auto Industries Limited"/>
    <x v="180"/>
    <x v="2"/>
    <x v="2"/>
    <x v="171"/>
    <x v="118"/>
    <d v="2009-09-04T00:00:00"/>
    <x v="11"/>
    <x v="2"/>
    <x v="277"/>
    <n v="-22.21"/>
    <x v="0"/>
    <s v="Engineering"/>
    <s v="Engineering, Industrial, Manufacturing"/>
    <s v="No"/>
    <x v="8"/>
    <x v="8"/>
  </r>
  <r>
    <x v="215"/>
    <n v="32054"/>
    <s v="S Tel Limited"/>
    <x v="181"/>
    <x v="13"/>
    <x v="1"/>
    <x v="172"/>
    <x v="119"/>
    <d v="2012-02-08T00:00:00"/>
    <x v="1"/>
    <x v="1"/>
    <x v="278"/>
    <n v="-50.5"/>
    <x v="5"/>
    <s v="Telecom Media"/>
    <s v="Telecom Media"/>
    <s v="Yes"/>
    <x v="55"/>
    <x v="55"/>
  </r>
  <r>
    <x v="216"/>
    <n v="96530"/>
    <s v="S. H. Kelkar &amp; Co. Pvt. Ltd."/>
    <x v="182"/>
    <x v="5"/>
    <x v="0"/>
    <x v="173"/>
    <x v="7"/>
    <d v="2015-10-28T00:00:00"/>
    <x v="5"/>
    <x v="0"/>
    <x v="279"/>
    <n v="32.569999999999993"/>
    <x v="2"/>
    <s v="Consumer Products"/>
    <s v="Chemicals, Consumer Products"/>
    <s v="Yes"/>
    <x v="56"/>
    <x v="56"/>
  </r>
  <r>
    <x v="217"/>
    <n v="37319"/>
    <s v="Sah Petroleums"/>
    <x v="173"/>
    <x v="9"/>
    <x v="2"/>
    <x v="174"/>
    <x v="15"/>
    <d v="2014-06-25T00:00:00"/>
    <x v="4"/>
    <x v="1"/>
    <x v="280"/>
    <n v="0.79"/>
    <x v="4"/>
    <s v="Oil &amp; Gas"/>
    <s v="Petroleum Refining, Petroleum Wholesale Distribution"/>
    <s v="No"/>
    <x v="3"/>
    <x v="3"/>
  </r>
  <r>
    <x v="218"/>
    <n v="81195"/>
    <s v="Sahyadri Hospitals Limited"/>
    <x v="183"/>
    <x v="9"/>
    <x v="0"/>
    <x v="175"/>
    <x v="3"/>
    <d v="2012-02-07T00:00:00"/>
    <x v="1"/>
    <x v="1"/>
    <x v="281"/>
    <n v="1.5499999999999972"/>
    <x v="3"/>
    <s v="Healthcare"/>
    <s v="Hospitals"/>
    <s v="No"/>
    <x v="7"/>
    <x v="7"/>
  </r>
  <r>
    <x v="219"/>
    <n v="140564"/>
    <s v="Sangam Group"/>
    <x v="184"/>
    <x v="2"/>
    <x v="2"/>
    <x v="176"/>
    <x v="3"/>
    <d v="2010-11-24T00:00:00"/>
    <x v="0"/>
    <x v="2"/>
    <x v="282"/>
    <n v="2.09"/>
    <x v="0"/>
    <s v="Manufacturing"/>
    <s v="Textiles"/>
    <s v="No"/>
    <x v="23"/>
    <x v="23"/>
  </r>
  <r>
    <x v="220"/>
    <n v="125450"/>
    <s v="Sanghvi Movers Limited"/>
    <x v="185"/>
    <x v="0"/>
    <x v="2"/>
    <x v="177"/>
    <x v="16"/>
    <d v="2015-09-08T00:00:00"/>
    <x v="5"/>
    <x v="2"/>
    <x v="283"/>
    <n v="-14.080000000000002"/>
    <x v="0"/>
    <s v="Construction"/>
    <s v="Commercial Vehicles, Construction, Industrial"/>
    <s v="Yes"/>
    <x v="63"/>
    <x v="63"/>
  </r>
  <r>
    <x v="221"/>
    <n v="73476"/>
    <s v="Sarla Holdings Private Limited"/>
    <x v="186"/>
    <x v="1"/>
    <x v="0"/>
    <x v="107"/>
    <x v="57"/>
    <d v="2016-01-27T00:00:00"/>
    <x v="6"/>
    <x v="6"/>
    <x v="284"/>
    <n v="11.009999999999998"/>
    <x v="2"/>
    <s v="Education / Training"/>
    <s v="Education and Training Services, Schools"/>
    <s v="No"/>
    <x v="72"/>
    <x v="72"/>
  </r>
  <r>
    <x v="222"/>
    <n v="63564"/>
    <s v="Sayaji Hotels Limited"/>
    <x v="187"/>
    <x v="6"/>
    <x v="2"/>
    <x v="178"/>
    <x v="5"/>
    <d v="2011-05-23T00:00:00"/>
    <x v="10"/>
    <x v="2"/>
    <x v="285"/>
    <n v="-1.2200000000000002"/>
    <x v="2"/>
    <s v="Leisure"/>
    <s v="Hotels, Restaurants"/>
    <s v="Yes"/>
    <x v="57"/>
    <x v="57"/>
  </r>
  <r>
    <x v="222"/>
    <n v="63564"/>
    <s v="Sayaji Hotels Limited"/>
    <x v="187"/>
    <x v="6"/>
    <x v="2"/>
    <x v="178"/>
    <x v="5"/>
    <d v="2013-02-06T00:00:00"/>
    <x v="9"/>
    <x v="2"/>
    <x v="286"/>
    <n v="8.8000000000000007"/>
    <x v="2"/>
    <s v="Leisure"/>
    <s v="Hotels, Restaurants"/>
    <s v="No"/>
    <x v="100"/>
    <x v="100"/>
  </r>
  <r>
    <x v="223"/>
    <n v="48512"/>
    <s v="Security and Intelligence Services (India)"/>
    <x v="188"/>
    <x v="9"/>
    <x v="0"/>
    <x v="179"/>
    <x v="11"/>
    <d v="2012-07-06T00:00:00"/>
    <x v="1"/>
    <x v="4"/>
    <x v="287"/>
    <n v="13.86999999999999"/>
    <x v="1"/>
    <s v="Business Services"/>
    <s v="Business Services, Defence, IT Security, Technology"/>
    <s v="No"/>
    <x v="22"/>
    <x v="22"/>
  </r>
  <r>
    <x v="224"/>
    <n v="136802"/>
    <s v="Servion Global Solutions"/>
    <x v="189"/>
    <x v="3"/>
    <x v="1"/>
    <x v="0"/>
    <x v="120"/>
    <d v="2014-11-20T00:00:00"/>
    <x v="4"/>
    <x v="4"/>
    <x v="288"/>
    <n v="65.45"/>
    <x v="6"/>
    <s v="Software"/>
    <s v="Sales &amp; Marketing Software"/>
    <s v="No"/>
    <x v="84"/>
    <x v="84"/>
  </r>
  <r>
    <x v="225"/>
    <n v="61121"/>
    <s v="Setco Automotive"/>
    <x v="190"/>
    <x v="2"/>
    <x v="2"/>
    <x v="180"/>
    <x v="9"/>
    <d v="2011-04-06T00:00:00"/>
    <x v="10"/>
    <x v="2"/>
    <x v="289"/>
    <n v="-2.8600000000000003"/>
    <x v="0"/>
    <s v="Manufacturing"/>
    <s v="Automobile and Parts Manufacturing, Machine Tool Manufacture"/>
    <s v="Yes"/>
    <x v="24"/>
    <x v="24"/>
  </r>
  <r>
    <x v="226"/>
    <n v="44219"/>
    <s v="SFO Technologies Private Limited"/>
    <x v="38"/>
    <x v="6"/>
    <x v="0"/>
    <x v="20"/>
    <x v="24"/>
    <d v="2011-05-25T00:00:00"/>
    <x v="10"/>
    <x v="4"/>
    <x v="290"/>
    <n v="-6.8000000000000007"/>
    <x v="6"/>
    <s v="IT"/>
    <s v="Electronics, Hardware, IT, Software, Technology"/>
    <s v="No"/>
    <x v="21"/>
    <x v="21"/>
  </r>
  <r>
    <x v="227"/>
    <n v="174151"/>
    <s v="Shaily Engineering Plastics Limited"/>
    <x v="191"/>
    <x v="0"/>
    <x v="2"/>
    <x v="181"/>
    <x v="52"/>
    <d v="2015-08-06T00:00:00"/>
    <x v="5"/>
    <x v="2"/>
    <x v="291"/>
    <n v="-1.44"/>
    <x v="0"/>
    <s v="Manufacturing"/>
    <s v="Engineering, Plastic and Rubber Manufacturing"/>
    <s v="Yes"/>
    <x v="96"/>
    <x v="96"/>
  </r>
  <r>
    <x v="228"/>
    <n v="32954"/>
    <s v="Shalivahana Green Energy"/>
    <x v="192"/>
    <x v="13"/>
    <x v="1"/>
    <x v="182"/>
    <x v="121"/>
    <d v="2012-06-06T00:00:00"/>
    <x v="1"/>
    <x v="4"/>
    <x v="292"/>
    <n v="11"/>
    <x v="10"/>
    <s v="Renewable Energy"/>
    <s v="Hydro Power, Wind Power"/>
    <s v="No"/>
    <x v="78"/>
    <x v="78"/>
  </r>
  <r>
    <x v="229"/>
    <n v="33838"/>
    <s v="ShareKhan"/>
    <x v="193"/>
    <x v="0"/>
    <x v="1"/>
    <x v="183"/>
    <x v="122"/>
    <d v="2008-03-18T00:00:00"/>
    <x v="8"/>
    <x v="4"/>
    <x v="293"/>
    <n v="-58.31"/>
    <x v="1"/>
    <s v="Financial Services"/>
    <s v="Consumer Finance, Securities Brokers"/>
    <s v="Yes"/>
    <x v="99"/>
    <x v="99"/>
  </r>
  <r>
    <x v="230"/>
    <n v="33838"/>
    <s v="ShareKhan"/>
    <x v="194"/>
    <x v="6"/>
    <x v="0"/>
    <x v="184"/>
    <x v="47"/>
    <d v="2007-05-21T00:00:00"/>
    <x v="3"/>
    <x v="4"/>
    <x v="294"/>
    <n v="85.78"/>
    <x v="1"/>
    <s v="Financial Services"/>
    <s v="Consumer Finance, Securities Brokers"/>
    <s v="No"/>
    <x v="112"/>
    <x v="112"/>
  </r>
  <r>
    <x v="231"/>
    <n v="35898"/>
    <s v="Shilpa Medicare Ltd"/>
    <x v="195"/>
    <x v="5"/>
    <x v="2"/>
    <x v="185"/>
    <x v="115"/>
    <d v="2016-06-29T00:00:00"/>
    <x v="6"/>
    <x v="2"/>
    <x v="295"/>
    <n v="2.9000000000000004"/>
    <x v="3"/>
    <s v="Pharmaceuticals"/>
    <s v="Pharmaceutical Manufacturing"/>
    <s v="Yes"/>
    <x v="8"/>
    <x v="8"/>
  </r>
  <r>
    <x v="232"/>
    <n v="99538"/>
    <s v="Shree Cements"/>
    <x v="196"/>
    <x v="3"/>
    <x v="2"/>
    <x v="0"/>
    <x v="35"/>
    <d v="2012-10-05T00:00:00"/>
    <x v="1"/>
    <x v="2"/>
    <x v="296"/>
    <n v="40.39"/>
    <x v="0"/>
    <s v="Manufacturing"/>
    <s v="Cement, Manufacturing"/>
    <s v="Yes"/>
    <x v="103"/>
    <x v="103"/>
  </r>
  <r>
    <x v="233"/>
    <n v="82106"/>
    <s v="Shree Ganesh Jewellery House Ltd."/>
    <x v="27"/>
    <x v="9"/>
    <x v="0"/>
    <x v="186"/>
    <x v="123"/>
    <d v="2010-03-19T00:00:00"/>
    <x v="0"/>
    <x v="0"/>
    <x v="297"/>
    <n v="62.440000000000012"/>
    <x v="2"/>
    <s v="Retail"/>
    <s v="Clothing Stores, Consumer Services, Department Stores, Perfumes, Cosmetics &amp; Toiletries"/>
    <s v="Yes"/>
    <x v="39"/>
    <x v="39"/>
  </r>
  <r>
    <x v="234"/>
    <n v="70446"/>
    <s v="Shriram Capital"/>
    <x v="197"/>
    <x v="3"/>
    <x v="2"/>
    <x v="187"/>
    <x v="124"/>
    <d v="2011-09-09T00:00:00"/>
    <x v="10"/>
    <x v="1"/>
    <x v="298"/>
    <n v="164.51"/>
    <x v="1"/>
    <s v="Financial Services"/>
    <s v="Finance and Insurance Sector"/>
    <s v="Yes"/>
    <x v="69"/>
    <x v="69"/>
  </r>
  <r>
    <x v="234"/>
    <n v="70446"/>
    <s v="Shriram Capital"/>
    <x v="197"/>
    <x v="3"/>
    <x v="2"/>
    <x v="187"/>
    <x v="124"/>
    <d v="2013-11-12T00:00:00"/>
    <x v="9"/>
    <x v="1"/>
    <x v="299"/>
    <n v="41.79000000000002"/>
    <x v="1"/>
    <s v="Financial Services"/>
    <s v="Finance and Insurance Sector"/>
    <s v="Yes"/>
    <x v="91"/>
    <x v="91"/>
  </r>
  <r>
    <x v="235"/>
    <n v="32782"/>
    <s v="Shriram City Union Finance Limited"/>
    <x v="198"/>
    <x v="6"/>
    <x v="2"/>
    <x v="188"/>
    <x v="125"/>
    <d v="2009-07-15T00:00:00"/>
    <x v="11"/>
    <x v="4"/>
    <x v="300"/>
    <n v="-18.940000000000001"/>
    <x v="1"/>
    <s v="Financial Services"/>
    <s v="Consumer Finance, Credit Collections and Services"/>
    <s v="Yes"/>
    <x v="97"/>
    <x v="97"/>
  </r>
  <r>
    <x v="235"/>
    <n v="32782"/>
    <s v="Shriram City Union Finance Limited"/>
    <x v="198"/>
    <x v="6"/>
    <x v="2"/>
    <x v="188"/>
    <x v="125"/>
    <d v="2012-09-20T00:00:00"/>
    <x v="1"/>
    <x v="2"/>
    <x v="301"/>
    <n v="-3.480000000000004"/>
    <x v="1"/>
    <s v="Financial Services"/>
    <s v="Consumer Finance, Credit Collections and Services"/>
    <s v="Yes"/>
    <x v="72"/>
    <x v="72"/>
  </r>
  <r>
    <x v="236"/>
    <n v="32782"/>
    <s v="Shriram City Union Finance Limited"/>
    <x v="199"/>
    <x v="13"/>
    <x v="2"/>
    <x v="189"/>
    <x v="126"/>
    <d v="2013-04-03T00:00:00"/>
    <x v="9"/>
    <x v="2"/>
    <x v="302"/>
    <n v="6.46"/>
    <x v="1"/>
    <s v="Financial Services"/>
    <s v="Consumer Finance, Credit Collections and Services"/>
    <s v="Yes"/>
    <x v="41"/>
    <x v="41"/>
  </r>
  <r>
    <x v="236"/>
    <n v="32782"/>
    <s v="Shriram City Union Finance Limited"/>
    <x v="199"/>
    <x v="13"/>
    <x v="2"/>
    <x v="189"/>
    <x v="126"/>
    <d v="2016-07-22T00:00:00"/>
    <x v="6"/>
    <x v="2"/>
    <x v="303"/>
    <n v="43.54"/>
    <x v="1"/>
    <s v="Financial Services"/>
    <s v="Consumer Finance, Credit Collections and Services"/>
    <s v="Yes"/>
    <x v="44"/>
    <x v="44"/>
  </r>
  <r>
    <x v="237"/>
    <n v="32782"/>
    <s v="Shriram City Union Finance Limited"/>
    <x v="200"/>
    <x v="9"/>
    <x v="2"/>
    <x v="190"/>
    <x v="3"/>
    <d v="2013-04-03T00:00:00"/>
    <x v="9"/>
    <x v="2"/>
    <x v="304"/>
    <n v="-27.849999999999994"/>
    <x v="1"/>
    <s v="Financial Services"/>
    <s v="Consumer Finance, Credit Collections and Services"/>
    <s v="Yes"/>
    <x v="21"/>
    <x v="21"/>
  </r>
  <r>
    <x v="238"/>
    <n v="32782"/>
    <s v="Shriram City Union Finance Limited"/>
    <x v="201"/>
    <x v="9"/>
    <x v="2"/>
    <x v="191"/>
    <x v="124"/>
    <d v="2015-05-11T00:00:00"/>
    <x v="5"/>
    <x v="2"/>
    <x v="305"/>
    <n v="235.38"/>
    <x v="1"/>
    <s v="Financial Services"/>
    <s v="Consumer Finance, Credit Collections and Services"/>
    <s v="No"/>
    <x v="86"/>
    <x v="86"/>
  </r>
  <r>
    <x v="239"/>
    <n v="32782"/>
    <s v="Shriram City Union Finance Limited"/>
    <x v="93"/>
    <x v="9"/>
    <x v="2"/>
    <x v="192"/>
    <x v="127"/>
    <d v="2015-06-01T00:00:00"/>
    <x v="5"/>
    <x v="2"/>
    <x v="265"/>
    <n v="-18.72"/>
    <x v="1"/>
    <s v="Financial Services"/>
    <s v="Consumer Finance, Credit Collections and Services"/>
    <s v="Yes"/>
    <x v="113"/>
    <x v="113"/>
  </r>
  <r>
    <x v="240"/>
    <n v="32436"/>
    <s v="Shriram Transport Finance Company"/>
    <x v="202"/>
    <x v="2"/>
    <x v="1"/>
    <x v="0"/>
    <x v="14"/>
    <d v="2008-02-22T00:00:00"/>
    <x v="8"/>
    <x v="0"/>
    <x v="306"/>
    <n v="41.23"/>
    <x v="1"/>
    <s v="Financial Services"/>
    <s v="Finance and Insurance Sector"/>
    <s v="Yes"/>
    <x v="55"/>
    <x v="55"/>
  </r>
  <r>
    <x v="240"/>
    <n v="32436"/>
    <s v="Shriram Transport Finance Company"/>
    <x v="202"/>
    <x v="2"/>
    <x v="1"/>
    <x v="0"/>
    <x v="14"/>
    <d v="2009-05-21T00:00:00"/>
    <x v="11"/>
    <x v="2"/>
    <x v="307"/>
    <n v="59.9"/>
    <x v="1"/>
    <s v="Financial Services"/>
    <s v="Finance and Insurance Sector"/>
    <s v="Yes"/>
    <x v="47"/>
    <x v="47"/>
  </r>
  <r>
    <x v="240"/>
    <n v="32436"/>
    <s v="Shriram Transport Finance Company"/>
    <x v="202"/>
    <x v="2"/>
    <x v="1"/>
    <x v="0"/>
    <x v="14"/>
    <d v="2009-11-06T00:00:00"/>
    <x v="11"/>
    <x v="2"/>
    <x v="308"/>
    <n v="37.71"/>
    <x v="1"/>
    <s v="Financial Services"/>
    <s v="Finance and Insurance Sector"/>
    <s v="No"/>
    <x v="54"/>
    <x v="54"/>
  </r>
  <r>
    <x v="241"/>
    <n v="32436"/>
    <s v="Shriram Transport Finance Company"/>
    <x v="203"/>
    <x v="3"/>
    <x v="3"/>
    <x v="0"/>
    <x v="128"/>
    <d v="2013-02-21T00:00:00"/>
    <x v="9"/>
    <x v="2"/>
    <x v="309"/>
    <n v="300.56"/>
    <x v="1"/>
    <s v="Financial Services"/>
    <s v="Finance and Insurance Sector"/>
    <s v="Yes"/>
    <x v="9"/>
    <x v="9"/>
  </r>
  <r>
    <x v="241"/>
    <n v="32436"/>
    <s v="Shriram Transport Finance Company"/>
    <x v="203"/>
    <x v="3"/>
    <x v="3"/>
    <x v="0"/>
    <x v="128"/>
    <d v="2013-05-10T00:00:00"/>
    <x v="9"/>
    <x v="1"/>
    <x v="310"/>
    <n v="301.41000000000003"/>
    <x v="1"/>
    <s v="Financial Services"/>
    <s v="Finance and Insurance Sector"/>
    <s v="No"/>
    <x v="114"/>
    <x v="114"/>
  </r>
  <r>
    <x v="242"/>
    <n v="54776"/>
    <s v="Sical Logistics"/>
    <x v="204"/>
    <x v="0"/>
    <x v="2"/>
    <x v="193"/>
    <x v="19"/>
    <d v="2010-11-13T00:00:00"/>
    <x v="0"/>
    <x v="1"/>
    <x v="311"/>
    <n v="-17.349999999999998"/>
    <x v="0"/>
    <s v="Logistics"/>
    <s v="Industrial, Logistics, Shipping"/>
    <s v="No"/>
    <x v="84"/>
    <x v="84"/>
  </r>
  <r>
    <x v="243"/>
    <n v="59221"/>
    <s v="Sintex Industries"/>
    <x v="205"/>
    <x v="2"/>
    <x v="2"/>
    <x v="194"/>
    <x v="12"/>
    <d v="2007-09-28T00:00:00"/>
    <x v="3"/>
    <x v="2"/>
    <x v="312"/>
    <n v="121.46"/>
    <x v="0"/>
    <s v="Industrial"/>
    <s v="Consumer Products, Industrial, Plastic and Rubber Manufacturing"/>
    <s v="Yes"/>
    <x v="97"/>
    <x v="97"/>
  </r>
  <r>
    <x v="244"/>
    <n v="40094"/>
    <s v="Sky Gourmet"/>
    <x v="206"/>
    <x v="10"/>
    <x v="1"/>
    <x v="0"/>
    <x v="15"/>
    <d v="2007-06-19T00:00:00"/>
    <x v="3"/>
    <x v="1"/>
    <x v="216"/>
    <n v="110"/>
    <x v="8"/>
    <s v="Food"/>
    <s v="Food"/>
    <s v="No"/>
    <x v="91"/>
    <x v="91"/>
  </r>
  <r>
    <x v="245"/>
    <n v="86434"/>
    <s v="SML Isuzu"/>
    <x v="207"/>
    <x v="15"/>
    <x v="2"/>
    <x v="0"/>
    <x v="129"/>
    <d v="2012-04-20T00:00:00"/>
    <x v="1"/>
    <x v="2"/>
    <x v="313"/>
    <n v="13.65"/>
    <x v="0"/>
    <s v="Transportation"/>
    <s v="Automobile and Parts Manufacturing, Commercial Vehicles"/>
    <s v="No"/>
    <x v="81"/>
    <x v="81"/>
  </r>
  <r>
    <x v="246"/>
    <n v="142091"/>
    <s v="Solar Industries India"/>
    <x v="208"/>
    <x v="5"/>
    <x v="2"/>
    <x v="195"/>
    <x v="130"/>
    <d v="2015-06-01T00:00:00"/>
    <x v="5"/>
    <x v="2"/>
    <x v="281"/>
    <n v="24.529999999999998"/>
    <x v="0"/>
    <s v="Industrial"/>
    <s v="Armaments, Manufacturing, Mining"/>
    <s v="No"/>
    <x v="46"/>
    <x v="46"/>
  </r>
  <r>
    <x v="247"/>
    <n v="97568"/>
    <s v="South Indian Bank Ltd"/>
    <x v="209"/>
    <x v="5"/>
    <x v="2"/>
    <x v="196"/>
    <x v="103"/>
    <d v="2014-07-07T00:00:00"/>
    <x v="4"/>
    <x v="2"/>
    <x v="314"/>
    <n v="-22.68"/>
    <x v="1"/>
    <s v="Financial Services"/>
    <s v="Banks"/>
    <s v="Yes"/>
    <x v="75"/>
    <x v="75"/>
  </r>
  <r>
    <x v="247"/>
    <n v="97568"/>
    <s v="South Indian Bank Ltd"/>
    <x v="209"/>
    <x v="5"/>
    <x v="2"/>
    <x v="196"/>
    <x v="103"/>
    <d v="2015-01-05T00:00:00"/>
    <x v="5"/>
    <x v="2"/>
    <x v="315"/>
    <n v="-5.52"/>
    <x v="1"/>
    <s v="Financial Services"/>
    <s v="Banks"/>
    <s v="No"/>
    <x v="20"/>
    <x v="20"/>
  </r>
  <r>
    <x v="248"/>
    <n v="60133"/>
    <s v="Speciality Restaurants Limited"/>
    <x v="210"/>
    <x v="9"/>
    <x v="0"/>
    <x v="197"/>
    <x v="67"/>
    <d v="2012-05-18T00:00:00"/>
    <x v="1"/>
    <x v="0"/>
    <x v="316"/>
    <n v="11.09"/>
    <x v="2"/>
    <s v="Restaurants"/>
    <s v="Restaurants"/>
    <s v="Yes"/>
    <x v="47"/>
    <x v="47"/>
  </r>
  <r>
    <x v="249"/>
    <n v="34086"/>
    <s v="SpiceJet"/>
    <x v="211"/>
    <x v="9"/>
    <x v="2"/>
    <x v="198"/>
    <x v="131"/>
    <d v="2010-06-14T00:00:00"/>
    <x v="0"/>
    <x v="1"/>
    <x v="317"/>
    <n v="23.930000000000007"/>
    <x v="0"/>
    <s v="Transportation"/>
    <s v="Airlines and Air Travel"/>
    <s v="No"/>
    <x v="53"/>
    <x v="53"/>
  </r>
  <r>
    <x v="250"/>
    <n v="44752"/>
    <s v="Spykar"/>
    <x v="212"/>
    <x v="0"/>
    <x v="1"/>
    <x v="199"/>
    <x v="108"/>
    <d v="2014-08-20T00:00:00"/>
    <x v="4"/>
    <x v="1"/>
    <x v="318"/>
    <n v="42.870000000000005"/>
    <x v="0"/>
    <s v="Manufacturing"/>
    <s v="Clothes Manufacturing, Clothing Stores, Consumer Products"/>
    <s v="No"/>
    <x v="113"/>
    <x v="113"/>
  </r>
  <r>
    <x v="251"/>
    <n v="186644"/>
    <s v="Staragri Warehousing and Collateral Management Ltd"/>
    <x v="213"/>
    <x v="5"/>
    <x v="0"/>
    <x v="200"/>
    <x v="19"/>
    <d v="2016-02-18T00:00:00"/>
    <x v="6"/>
    <x v="1"/>
    <x v="319"/>
    <n v="-18.700000000000003"/>
    <x v="8"/>
    <s v="Agriculture"/>
    <s v="Agribusiness, Agriculture Technologies, Farm Support Services"/>
    <s v="Yes"/>
    <x v="67"/>
    <x v="67"/>
  </r>
  <r>
    <x v="252"/>
    <n v="79144"/>
    <s v="Sterling Holiday Resorts (India) Limited"/>
    <x v="214"/>
    <x v="5"/>
    <x v="2"/>
    <x v="201"/>
    <x v="0"/>
    <d v="2014-02-10T00:00:00"/>
    <x v="4"/>
    <x v="1"/>
    <x v="320"/>
    <n v="139.01999999999998"/>
    <x v="2"/>
    <s v="Leisure"/>
    <s v="Travel &amp; Tourism"/>
    <s v="No"/>
    <x v="1"/>
    <x v="1"/>
  </r>
  <r>
    <x v="253"/>
    <n v="44697"/>
    <s v="Sula Wines"/>
    <x v="0"/>
    <x v="0"/>
    <x v="1"/>
    <x v="66"/>
    <x v="39"/>
    <d v="2014-05-22T00:00:00"/>
    <x v="4"/>
    <x v="4"/>
    <x v="236"/>
    <n v="-7.91"/>
    <x v="0"/>
    <s v="Manufacturing"/>
    <s v="Alcohol Distributors, Alcohol Production, Beverage Manufacture and Bottling"/>
    <s v="No"/>
    <x v="100"/>
    <x v="100"/>
  </r>
  <r>
    <x v="254"/>
    <n v="44697"/>
    <s v="Sula Wines"/>
    <x v="133"/>
    <x v="2"/>
    <x v="0"/>
    <x v="202"/>
    <x v="132"/>
    <d v="2007-08-01T00:00:00"/>
    <x v="3"/>
    <x v="4"/>
    <x v="321"/>
    <n v="9.0299999999999994"/>
    <x v="0"/>
    <s v="Manufacturing"/>
    <s v="Alcohol Distributors, Alcohol Production, Beverage Manufacture and Bottling"/>
    <s v="Yes"/>
    <x v="97"/>
    <x v="97"/>
  </r>
  <r>
    <x v="254"/>
    <n v="44697"/>
    <s v="Sula Wines"/>
    <x v="133"/>
    <x v="2"/>
    <x v="0"/>
    <x v="202"/>
    <x v="132"/>
    <d v="2010-11-12T00:00:00"/>
    <x v="0"/>
    <x v="4"/>
    <x v="322"/>
    <n v="12.19"/>
    <x v="0"/>
    <s v="Manufacturing"/>
    <s v="Alcohol Distributors, Alcohol Production, Beverage Manufacture and Bottling"/>
    <s v="Yes"/>
    <x v="77"/>
    <x v="77"/>
  </r>
  <r>
    <x v="255"/>
    <n v="61677"/>
    <s v="Super Religare Laboratories Ltd."/>
    <x v="215"/>
    <x v="3"/>
    <x v="0"/>
    <x v="203"/>
    <x v="133"/>
    <d v="2015-09-30T00:00:00"/>
    <x v="5"/>
    <x v="1"/>
    <x v="323"/>
    <n v="4.7100000000000009"/>
    <x v="3"/>
    <s v="Medical Instruments"/>
    <s v="Healthcare, Medical &amp; Imaging Laboratories"/>
    <s v="No"/>
    <x v="47"/>
    <x v="47"/>
  </r>
  <r>
    <x v="256"/>
    <n v="84654"/>
    <s v="Sutures India Private Limited"/>
    <x v="216"/>
    <x v="13"/>
    <x v="0"/>
    <x v="204"/>
    <x v="56"/>
    <d v="2012-03-27T00:00:00"/>
    <x v="1"/>
    <x v="4"/>
    <x v="324"/>
    <n v="32.61"/>
    <x v="3"/>
    <s v="Medical Instruments"/>
    <s v="Advanced Medical Equipment, Medical Equipment Distributors"/>
    <s v="No"/>
    <x v="48"/>
    <x v="48"/>
  </r>
  <r>
    <x v="257"/>
    <n v="84654"/>
    <s v="Sutures India Private Limited"/>
    <x v="217"/>
    <x v="5"/>
    <x v="0"/>
    <x v="205"/>
    <x v="134"/>
    <d v="2013-09-12T00:00:00"/>
    <x v="9"/>
    <x v="4"/>
    <x v="325"/>
    <n v="-16.929999999999996"/>
    <x v="3"/>
    <s v="Medical Instruments"/>
    <s v="Advanced Medical Equipment, Medical Equipment Distributors"/>
    <s v="Yes"/>
    <x v="6"/>
    <x v="6"/>
  </r>
  <r>
    <x v="257"/>
    <n v="84654"/>
    <s v="Sutures India Private Limited"/>
    <x v="217"/>
    <x v="5"/>
    <x v="0"/>
    <x v="205"/>
    <x v="134"/>
    <d v="2016-07-04T00:00:00"/>
    <x v="6"/>
    <x v="4"/>
    <x v="165"/>
    <n v="20.440000000000005"/>
    <x v="3"/>
    <s v="Medical Instruments"/>
    <s v="Advanced Medical Equipment, Medical Equipment Distributors"/>
    <s v="Yes"/>
    <x v="47"/>
    <x v="47"/>
  </r>
  <r>
    <x v="258"/>
    <n v="32901"/>
    <s v="Swaraj Mazda"/>
    <x v="207"/>
    <x v="15"/>
    <x v="0"/>
    <x v="0"/>
    <x v="48"/>
    <d v="2012-04-20T00:00:00"/>
    <x v="1"/>
    <x v="2"/>
    <x v="326"/>
    <n v="14"/>
    <x v="0"/>
    <s v="Transportation"/>
    <s v="Commercial Vehicles, Manufacturing"/>
    <s v="No"/>
    <x v="81"/>
    <x v="81"/>
  </r>
  <r>
    <x v="259"/>
    <n v="71607"/>
    <s v="Symbiotec Pharmalab Limited"/>
    <x v="218"/>
    <x v="3"/>
    <x v="0"/>
    <x v="206"/>
    <x v="135"/>
    <d v="2013-10-22T00:00:00"/>
    <x v="9"/>
    <x v="4"/>
    <x v="327"/>
    <n v="38.5"/>
    <x v="3"/>
    <s v="Pharmaceuticals"/>
    <s v="Pharmaceutical Development, Pharmaceutical Manufacturing"/>
    <s v="No"/>
    <x v="1"/>
    <x v="1"/>
  </r>
  <r>
    <x v="260"/>
    <n v="101302"/>
    <s v="Syngene International"/>
    <x v="219"/>
    <x v="12"/>
    <x v="1"/>
    <x v="207"/>
    <x v="24"/>
    <d v="2015-07-30T00:00:00"/>
    <x v="5"/>
    <x v="0"/>
    <x v="328"/>
    <n v="23.430000000000007"/>
    <x v="3"/>
    <s v="Medical Technologies"/>
    <s v="Medical Research, Pharmaceuticals"/>
    <s v="Yes"/>
    <x v="99"/>
    <x v="99"/>
  </r>
  <r>
    <x v="261"/>
    <n v="82937"/>
    <s v="TeamLease Services"/>
    <x v="220"/>
    <x v="3"/>
    <x v="0"/>
    <x v="107"/>
    <x v="136"/>
    <d v="2016-02-12T00:00:00"/>
    <x v="6"/>
    <x v="0"/>
    <x v="329"/>
    <n v="39.729999999999997"/>
    <x v="1"/>
    <s v="Outsourcing"/>
    <s v="BPO Services, Business Services"/>
    <s v="Yes"/>
    <x v="71"/>
    <x v="71"/>
  </r>
  <r>
    <x v="261"/>
    <n v="82937"/>
    <s v="TeamLease Services"/>
    <x v="220"/>
    <x v="3"/>
    <x v="0"/>
    <x v="107"/>
    <x v="136"/>
    <d v="2016-08-12T00:00:00"/>
    <x v="6"/>
    <x v="2"/>
    <x v="330"/>
    <n v="-6.66"/>
    <x v="1"/>
    <s v="Outsourcing"/>
    <s v="BPO Services, Business Services"/>
    <s v="Yes"/>
    <x v="58"/>
    <x v="58"/>
  </r>
  <r>
    <x v="262"/>
    <n v="109797"/>
    <s v="Technology Frontiers"/>
    <x v="28"/>
    <x v="1"/>
    <x v="0"/>
    <x v="112"/>
    <x v="108"/>
    <d v="2015-11-25T00:00:00"/>
    <x v="5"/>
    <x v="4"/>
    <x v="331"/>
    <n v="11"/>
    <x v="5"/>
    <s v="Digital Media"/>
    <s v="Digital Media"/>
    <s v="No"/>
    <x v="33"/>
    <x v="33"/>
  </r>
  <r>
    <x v="263"/>
    <n v="87356"/>
    <s v="Tecpro Systems Limited"/>
    <x v="26"/>
    <x v="9"/>
    <x v="1"/>
    <x v="0"/>
    <x v="137"/>
    <d v="2010-09-28T00:00:00"/>
    <x v="0"/>
    <x v="0"/>
    <x v="332"/>
    <n v="57.85"/>
    <x v="0"/>
    <s v="Industrial"/>
    <s v="Distribution, Industrial Machinery Manufacturing, Machine Tool Manufacture"/>
    <s v="Yes"/>
    <x v="93"/>
    <x v="93"/>
  </r>
  <r>
    <x v="263"/>
    <n v="87356"/>
    <s v="Tecpro Systems Limited"/>
    <x v="26"/>
    <x v="9"/>
    <x v="1"/>
    <x v="0"/>
    <x v="137"/>
    <d v="2012-04-20T00:00:00"/>
    <x v="1"/>
    <x v="4"/>
    <x v="333"/>
    <n v="3.02"/>
    <x v="0"/>
    <s v="Industrial"/>
    <s v="Distribution, Industrial Machinery Manufacturing, Machine Tool Manufacture"/>
    <s v="Yes"/>
    <x v="25"/>
    <x v="25"/>
  </r>
  <r>
    <x v="264"/>
    <n v="81444"/>
    <s v="Thomas Cook India"/>
    <x v="221"/>
    <x v="5"/>
    <x v="2"/>
    <x v="208"/>
    <x v="138"/>
    <d v="2013-05-08T00:00:00"/>
    <x v="9"/>
    <x v="2"/>
    <x v="334"/>
    <n v="-116.36000000000001"/>
    <x v="2"/>
    <s v="Leisure"/>
    <s v="Financial Services, Travel &amp; Tourism"/>
    <s v="Yes"/>
    <x v="115"/>
    <x v="115"/>
  </r>
  <r>
    <x v="265"/>
    <n v="56108"/>
    <s v="Thyrocare Technologies Limited"/>
    <x v="222"/>
    <x v="1"/>
    <x v="0"/>
    <x v="209"/>
    <x v="134"/>
    <d v="2014-02-10T00:00:00"/>
    <x v="4"/>
    <x v="4"/>
    <x v="335"/>
    <n v="-20.89"/>
    <x v="3"/>
    <s v="Medical Technologies"/>
    <s v="Biomedical, Healthcare, Medical Diagnostics, Pharmaceuticals"/>
    <s v="Yes"/>
    <x v="56"/>
    <x v="56"/>
  </r>
  <r>
    <x v="265"/>
    <n v="56108"/>
    <s v="Thyrocare Technologies Limited"/>
    <x v="222"/>
    <x v="1"/>
    <x v="0"/>
    <x v="209"/>
    <x v="134"/>
    <d v="2016-04-30T00:00:00"/>
    <x v="6"/>
    <x v="0"/>
    <x v="336"/>
    <n v="31.169999999999995"/>
    <x v="3"/>
    <s v="Medical Technologies"/>
    <s v="Biomedical, Healthcare, Medical Diagnostics, Pharmaceuticals"/>
    <s v="Yes"/>
    <x v="24"/>
    <x v="24"/>
  </r>
  <r>
    <x v="266"/>
    <n v="43483"/>
    <s v="Tirumala Milk Products"/>
    <x v="223"/>
    <x v="1"/>
    <x v="0"/>
    <x v="210"/>
    <x v="43"/>
    <d v="2014-01-08T00:00:00"/>
    <x v="4"/>
    <x v="1"/>
    <x v="337"/>
    <n v="251.7"/>
    <x v="8"/>
    <s v="Food"/>
    <s v="Dairy Products"/>
    <s v="No"/>
    <x v="45"/>
    <x v="45"/>
  </r>
  <r>
    <x v="267"/>
    <n v="34534"/>
    <s v="Titagarh Wagons Ltd."/>
    <x v="224"/>
    <x v="9"/>
    <x v="1"/>
    <x v="114"/>
    <x v="7"/>
    <d v="2012-04-11T00:00:00"/>
    <x v="1"/>
    <x v="2"/>
    <x v="338"/>
    <n v="1.1200000000000001"/>
    <x v="0"/>
    <s v="Manufacturing"/>
    <s v="Infrastructure, Machine Tool Manufacture"/>
    <s v="Yes"/>
    <x v="7"/>
    <x v="7"/>
  </r>
  <r>
    <x v="268"/>
    <n v="136806"/>
    <s v="Torrent Pharmaceuticals"/>
    <x v="17"/>
    <x v="0"/>
    <x v="2"/>
    <x v="72"/>
    <x v="60"/>
    <d v="2010-06-04T00:00:00"/>
    <x v="0"/>
    <x v="2"/>
    <x v="339"/>
    <n v="28.159999999999997"/>
    <x v="3"/>
    <s v="Pharmaceuticals"/>
    <s v="Pharmaceutical Development"/>
    <s v="No"/>
    <x v="48"/>
    <x v="48"/>
  </r>
  <r>
    <x v="269"/>
    <n v="62131"/>
    <s v="Transpole Logistics Private Limited"/>
    <x v="225"/>
    <x v="3"/>
    <x v="0"/>
    <x v="211"/>
    <x v="84"/>
    <d v="2013-01-21T00:00:00"/>
    <x v="9"/>
    <x v="4"/>
    <x v="340"/>
    <n v="26.520000000000003"/>
    <x v="0"/>
    <s v="Logistics"/>
    <s v="Logistics"/>
    <s v="Yes"/>
    <x v="38"/>
    <x v="38"/>
  </r>
  <r>
    <x v="269"/>
    <n v="62131"/>
    <s v="Transpole Logistics Private Limited"/>
    <x v="225"/>
    <x v="3"/>
    <x v="0"/>
    <x v="211"/>
    <x v="84"/>
    <d v="2014-07-09T00:00:00"/>
    <x v="4"/>
    <x v="1"/>
    <x v="341"/>
    <n v="60"/>
    <x v="0"/>
    <s v="Logistics"/>
    <s v="Logistics"/>
    <s v="No"/>
    <x v="4"/>
    <x v="4"/>
  </r>
  <r>
    <x v="270"/>
    <n v="65915"/>
    <s v="Trimax"/>
    <x v="226"/>
    <x v="13"/>
    <x v="0"/>
    <x v="212"/>
    <x v="53"/>
    <d v="2012-04-10T00:00:00"/>
    <x v="1"/>
    <x v="4"/>
    <x v="342"/>
    <n v="14.11"/>
    <x v="6"/>
    <s v="IT Infrastructure"/>
    <s v="IT, IT Infrastructure"/>
    <s v="Yes"/>
    <x v="78"/>
    <x v="78"/>
  </r>
  <r>
    <x v="271"/>
    <n v="114488"/>
    <s v="TTK Prestige Limited"/>
    <x v="227"/>
    <x v="4"/>
    <x v="2"/>
    <x v="213"/>
    <x v="139"/>
    <d v="2015-03-02T00:00:00"/>
    <x v="5"/>
    <x v="4"/>
    <x v="343"/>
    <n v="-10.66"/>
    <x v="2"/>
    <s v="Consumer Products"/>
    <s v="Household Appliance Manufacture, Household Appliances"/>
    <s v="Yes"/>
    <x v="38"/>
    <x v="38"/>
  </r>
  <r>
    <x v="272"/>
    <n v="86236"/>
    <s v="TVS Logistics Services"/>
    <x v="26"/>
    <x v="9"/>
    <x v="0"/>
    <x v="30"/>
    <x v="94"/>
    <d v="2016-10-19T00:00:00"/>
    <x v="6"/>
    <x v="1"/>
    <x v="344"/>
    <n v="131.71"/>
    <x v="0"/>
    <s v="Logistics"/>
    <s v="Logistics"/>
    <s v="No"/>
    <x v="27"/>
    <x v="27"/>
  </r>
  <r>
    <x v="273"/>
    <n v="29348"/>
    <s v="UFO Moviez Pvt Ltd"/>
    <x v="228"/>
    <x v="0"/>
    <x v="0"/>
    <x v="107"/>
    <x v="140"/>
    <d v="2011-04-18T00:00:00"/>
    <x v="10"/>
    <x v="4"/>
    <x v="345"/>
    <n v="36.03"/>
    <x v="2"/>
    <s v="Entertainment"/>
    <s v="Cinemas, Consumer Services"/>
    <s v="Yes"/>
    <x v="8"/>
    <x v="8"/>
  </r>
  <r>
    <x v="273"/>
    <n v="29348"/>
    <s v="UFO Moviez Pvt Ltd"/>
    <x v="228"/>
    <x v="0"/>
    <x v="0"/>
    <x v="107"/>
    <x v="140"/>
    <d v="2016-07-23T00:00:00"/>
    <x v="6"/>
    <x v="2"/>
    <x v="346"/>
    <n v="-0.76999999999999957"/>
    <x v="2"/>
    <s v="Entertainment"/>
    <s v="Cinemas, Consumer Services"/>
    <s v="No"/>
    <x v="116"/>
    <x v="116"/>
  </r>
  <r>
    <x v="274"/>
    <n v="96775"/>
    <s v="Unibic Biscuits India Pvt Ltd"/>
    <x v="220"/>
    <x v="3"/>
    <x v="1"/>
    <x v="0"/>
    <x v="141"/>
    <d v="2012-08-31T00:00:00"/>
    <x v="1"/>
    <x v="4"/>
    <x v="347"/>
    <n v="18.059999999999999"/>
    <x v="8"/>
    <s v="Food"/>
    <s v="Bakery Products, Dairy Products"/>
    <s v="No"/>
    <x v="9"/>
    <x v="9"/>
  </r>
  <r>
    <x v="275"/>
    <n v="96775"/>
    <s v="Unibic Biscuits India Pvt Ltd"/>
    <x v="54"/>
    <x v="0"/>
    <x v="1"/>
    <x v="214"/>
    <x v="52"/>
    <d v="2017-02-10T00:00:00"/>
    <x v="13"/>
    <x v="4"/>
    <x v="348"/>
    <n v="54.399999999999991"/>
    <x v="8"/>
    <s v="Food"/>
    <s v="Bakery Products, Dairy Products"/>
    <s v="No"/>
    <x v="89"/>
    <x v="89"/>
  </r>
  <r>
    <x v="276"/>
    <n v="124884"/>
    <s v="Unimark Remedies"/>
    <x v="229"/>
    <x v="0"/>
    <x v="1"/>
    <x v="215"/>
    <x v="77"/>
    <d v="2011-04-15T00:00:00"/>
    <x v="10"/>
    <x v="1"/>
    <x v="349"/>
    <n v="5.2999999999999972"/>
    <x v="3"/>
    <s v="Medical Technologies"/>
    <s v="Medical Diagnostics"/>
    <s v="No"/>
    <x v="0"/>
    <x v="0"/>
  </r>
  <r>
    <x v="277"/>
    <n v="37813"/>
    <s v="UTI Bank"/>
    <x v="78"/>
    <x v="7"/>
    <x v="0"/>
    <x v="216"/>
    <x v="48"/>
    <d v="2003-12-01T00:00:00"/>
    <x v="15"/>
    <x v="1"/>
    <x v="350"/>
    <n v="32.31"/>
    <x v="1"/>
    <s v="Financial Services"/>
    <s v="Banks"/>
    <s v="Yes"/>
    <x v="48"/>
    <x v="48"/>
  </r>
  <r>
    <x v="278"/>
    <n v="104078"/>
    <s v="V Mart Retail"/>
    <x v="26"/>
    <x v="9"/>
    <x v="0"/>
    <x v="217"/>
    <x v="142"/>
    <d v="2013-02-04T00:00:00"/>
    <x v="9"/>
    <x v="2"/>
    <x v="124"/>
    <n v="-2.5"/>
    <x v="2"/>
    <s v="Retail"/>
    <s v="Retail"/>
    <s v="Yes"/>
    <x v="71"/>
    <x v="71"/>
  </r>
  <r>
    <x v="279"/>
    <n v="41968"/>
    <s v="Vaibhav Gems"/>
    <x v="179"/>
    <x v="2"/>
    <x v="2"/>
    <x v="218"/>
    <x v="12"/>
    <d v="2011-02-28T00:00:00"/>
    <x v="10"/>
    <x v="2"/>
    <x v="351"/>
    <n v="-42.03"/>
    <x v="0"/>
    <s v="Manufacturing"/>
    <s v="Manufacturing"/>
    <s v="No"/>
    <x v="58"/>
    <x v="58"/>
  </r>
  <r>
    <x v="280"/>
    <n v="117694"/>
    <s v="Vardhman Textiles Ltd"/>
    <x v="230"/>
    <x v="4"/>
    <x v="2"/>
    <x v="0"/>
    <x v="31"/>
    <d v="2015-10-28T00:00:00"/>
    <x v="5"/>
    <x v="2"/>
    <x v="352"/>
    <n v="9.4600000000000009"/>
    <x v="0"/>
    <s v="Manufacturing"/>
    <s v="Textiles"/>
    <s v="No"/>
    <x v="93"/>
    <x v="93"/>
  </r>
  <r>
    <x v="281"/>
    <n v="39671"/>
    <s v="Vijai Electricals"/>
    <x v="231"/>
    <x v="6"/>
    <x v="0"/>
    <x v="219"/>
    <x v="140"/>
    <d v="2013-09-10T00:00:00"/>
    <x v="9"/>
    <x v="1"/>
    <x v="91"/>
    <n v="174.2"/>
    <x v="4"/>
    <s v="Power"/>
    <s v="Electric Power Generation"/>
    <s v="Yes"/>
    <x v="29"/>
    <x v="29"/>
  </r>
  <r>
    <x v="282"/>
    <n v="95465"/>
    <s v="Vikram Hospital Private Limited"/>
    <x v="232"/>
    <x v="0"/>
    <x v="1"/>
    <x v="151"/>
    <x v="3"/>
    <d v="2013-07-26T00:00:00"/>
    <x v="9"/>
    <x v="4"/>
    <x v="353"/>
    <n v="15.71"/>
    <x v="3"/>
    <s v="Healthcare"/>
    <s v="Healthcare"/>
    <s v="Yes"/>
    <x v="77"/>
    <x v="77"/>
  </r>
  <r>
    <x v="283"/>
    <n v="148370"/>
    <s v="Vinati Organics"/>
    <x v="233"/>
    <x v="3"/>
    <x v="2"/>
    <x v="0"/>
    <x v="30"/>
    <d v="2014-08-14T00:00:00"/>
    <x v="4"/>
    <x v="2"/>
    <x v="354"/>
    <n v="6.41"/>
    <x v="9"/>
    <s v="Chemicals"/>
    <s v="Chemicals, Specialty Pharmaceuticals"/>
    <s v="No"/>
    <x v="46"/>
    <x v="46"/>
  </r>
  <r>
    <x v="284"/>
    <n v="47918"/>
    <s v="Viom Networks"/>
    <x v="204"/>
    <x v="0"/>
    <x v="1"/>
    <x v="220"/>
    <x v="143"/>
    <d v="2009-01-01T00:00:00"/>
    <x v="11"/>
    <x v="5"/>
    <x v="355"/>
    <n v="728.07"/>
    <x v="5"/>
    <s v="Telecoms"/>
    <s v="Construction, Telecoms Towers &amp; Infrastructure"/>
    <s v="Yes"/>
    <x v="75"/>
    <x v="75"/>
  </r>
  <r>
    <x v="284"/>
    <n v="47918"/>
    <s v="Viom Networks"/>
    <x v="204"/>
    <x v="0"/>
    <x v="1"/>
    <x v="220"/>
    <x v="143"/>
    <d v="2014-12-01T00:00:00"/>
    <x v="4"/>
    <x v="1"/>
    <x v="356"/>
    <n v="965.2"/>
    <x v="5"/>
    <s v="Telecoms"/>
    <s v="Construction, Telecoms Towers &amp; Infrastructure"/>
    <s v="Yes"/>
    <x v="117"/>
    <x v="117"/>
  </r>
  <r>
    <x v="285"/>
    <n v="97434"/>
    <s v="Virgo Engineers"/>
    <x v="234"/>
    <x v="6"/>
    <x v="0"/>
    <x v="46"/>
    <x v="115"/>
    <d v="2012-06-01T00:00:00"/>
    <x v="1"/>
    <x v="1"/>
    <x v="357"/>
    <n v="-17.78"/>
    <x v="0"/>
    <s v="Industrial"/>
    <s v="Automobile and Parts Manufacturing, Engineering, Manufacturing"/>
    <s v="Yes"/>
    <x v="13"/>
    <x v="13"/>
  </r>
  <r>
    <x v="285"/>
    <n v="97434"/>
    <s v="Virgo Engineers"/>
    <x v="234"/>
    <x v="6"/>
    <x v="0"/>
    <x v="46"/>
    <x v="115"/>
    <d v="2013-09-24T00:00:00"/>
    <x v="9"/>
    <x v="1"/>
    <x v="358"/>
    <n v="430"/>
    <x v="0"/>
    <s v="Industrial"/>
    <s v="Automobile and Parts Manufacturing, Engineering, Manufacturing"/>
    <s v="No"/>
    <x v="113"/>
    <x v="113"/>
  </r>
  <r>
    <x v="286"/>
    <n v="32958"/>
    <s v="Vishwa Infrastructures &amp; Services Pvt. Ltd."/>
    <x v="235"/>
    <x v="9"/>
    <x v="0"/>
    <x v="52"/>
    <x v="144"/>
    <d v="2011-09-16T00:00:00"/>
    <x v="10"/>
    <x v="4"/>
    <x v="359"/>
    <n v="2.3000000000000007"/>
    <x v="7"/>
    <s v="Infrastructure"/>
    <s v="Infrastructure"/>
    <s v="No"/>
    <x v="56"/>
    <x v="56"/>
  </r>
  <r>
    <x v="287"/>
    <n v="71956"/>
    <s v="Vivimed Labs Ltd."/>
    <x v="236"/>
    <x v="3"/>
    <x v="2"/>
    <x v="221"/>
    <x v="145"/>
    <d v="2015-09-30T00:00:00"/>
    <x v="5"/>
    <x v="1"/>
    <x v="360"/>
    <n v="30.470000000000002"/>
    <x v="9"/>
    <s v="Chemicals"/>
    <s v="Chemicals, Personal Care Products Manufacturing, Pharmaceuticals"/>
    <s v="Yes"/>
    <x v="67"/>
    <x v="67"/>
  </r>
  <r>
    <x v="288"/>
    <n v="71956"/>
    <s v="Vivimed Labs Ltd."/>
    <x v="237"/>
    <x v="4"/>
    <x v="2"/>
    <x v="222"/>
    <x v="45"/>
    <d v="2016-09-27T00:00:00"/>
    <x v="6"/>
    <x v="2"/>
    <x v="361"/>
    <n v="3.59"/>
    <x v="9"/>
    <s v="Chemicals"/>
    <s v="Chemicals, Personal Care Products Manufacturing, Pharmaceuticals"/>
    <s v="Yes"/>
    <x v="30"/>
    <x v="30"/>
  </r>
  <r>
    <x v="289"/>
    <n v="89062"/>
    <s v="VLCC Healthcare Ltd"/>
    <x v="238"/>
    <x v="10"/>
    <x v="0"/>
    <x v="112"/>
    <x v="16"/>
    <d v="2011-09-01T00:00:00"/>
    <x v="10"/>
    <x v="6"/>
    <x v="362"/>
    <n v="5.8000000000000007"/>
    <x v="2"/>
    <s v="Consumer Services"/>
    <s v="Consumer Services, Health &amp; Wellbeing Centres"/>
    <s v="No"/>
    <x v="113"/>
    <x v="113"/>
  </r>
  <r>
    <x v="290"/>
    <n v="134419"/>
    <s v="Voltamp Transformers Limited"/>
    <x v="171"/>
    <x v="13"/>
    <x v="2"/>
    <x v="223"/>
    <x v="58"/>
    <m/>
    <x v="12"/>
    <x v="3"/>
    <x v="363"/>
    <n v="-4.7499999999999991"/>
    <x v="4"/>
    <s v="Energy"/>
    <s v="Electric Energy Distribution, Electric Power Generation, Electronic Coils &amp; Transformers"/>
    <s v="Yes"/>
    <x v="15"/>
    <x v="15"/>
  </r>
  <r>
    <x v="291"/>
    <n v="77793"/>
    <s v="VRL Logistics Ltd"/>
    <x v="239"/>
    <x v="3"/>
    <x v="0"/>
    <x v="224"/>
    <x v="23"/>
    <d v="2013-04-08T00:00:00"/>
    <x v="9"/>
    <x v="1"/>
    <x v="364"/>
    <n v="8.0600000000000023"/>
    <x v="0"/>
    <s v="Logistics"/>
    <s v="Logistics, Trucks and Lorries"/>
    <s v="Yes"/>
    <x v="28"/>
    <x v="28"/>
  </r>
  <r>
    <x v="291"/>
    <n v="77793"/>
    <s v="VRL Logistics Ltd"/>
    <x v="239"/>
    <x v="3"/>
    <x v="0"/>
    <x v="224"/>
    <x v="23"/>
    <d v="2015-04-27T00:00:00"/>
    <x v="5"/>
    <x v="0"/>
    <x v="365"/>
    <n v="14.299999999999997"/>
    <x v="0"/>
    <s v="Logistics"/>
    <s v="Logistics, Trucks and Lorries"/>
    <s v="Yes"/>
    <x v="0"/>
    <x v="0"/>
  </r>
  <r>
    <x v="291"/>
    <n v="77793"/>
    <s v="VRL Logistics Ltd"/>
    <x v="239"/>
    <x v="3"/>
    <x v="0"/>
    <x v="224"/>
    <x v="23"/>
    <d v="2016-07-16T00:00:00"/>
    <x v="6"/>
    <x v="2"/>
    <x v="366"/>
    <n v="-11.18"/>
    <x v="0"/>
    <s v="Logistics"/>
    <s v="Logistics, Trucks and Lorries"/>
    <s v="No"/>
    <x v="14"/>
    <x v="14"/>
  </r>
  <r>
    <x v="292"/>
    <n v="65656"/>
    <s v="Welspun Group"/>
    <x v="240"/>
    <x v="3"/>
    <x v="2"/>
    <x v="225"/>
    <x v="54"/>
    <d v="2013-06-11T00:00:00"/>
    <x v="9"/>
    <x v="1"/>
    <x v="367"/>
    <n v="51.19"/>
    <x v="0"/>
    <s v="Manufacturing"/>
    <s v="Textiles"/>
    <s v="Yes"/>
    <x v="39"/>
    <x v="39"/>
  </r>
  <r>
    <x v="293"/>
    <n v="44574"/>
    <s v="Welspun Gujarat Stahl Rohren"/>
    <x v="241"/>
    <x v="0"/>
    <x v="2"/>
    <x v="226"/>
    <x v="140"/>
    <d v="2010-09-21T00:00:00"/>
    <x v="0"/>
    <x v="2"/>
    <x v="368"/>
    <n v="9.4000000000000057"/>
    <x v="0"/>
    <s v="Manufacturing"/>
    <s v="Manufacturing, Oil &amp; Gas"/>
    <s v="No"/>
    <x v="46"/>
    <x v="46"/>
  </r>
  <r>
    <x v="294"/>
    <n v="31801"/>
    <s v="WNS Global Services"/>
    <x v="242"/>
    <x v="14"/>
    <x v="1"/>
    <x v="77"/>
    <x v="12"/>
    <d v="2006-07-26T00:00:00"/>
    <x v="7"/>
    <x v="0"/>
    <x v="369"/>
    <n v="172.86"/>
    <x v="1"/>
    <s v="Outsourcing"/>
    <s v="BPO Services"/>
    <s v="Yes"/>
    <x v="7"/>
    <x v="7"/>
  </r>
  <r>
    <x v="294"/>
    <n v="31801"/>
    <s v="WNS Global Services"/>
    <x v="242"/>
    <x v="14"/>
    <x v="1"/>
    <x v="77"/>
    <x v="12"/>
    <d v="2012-03-01T00:00:00"/>
    <x v="1"/>
    <x v="2"/>
    <x v="216"/>
    <n v="70"/>
    <x v="1"/>
    <s v="Outsourcing"/>
    <s v="BPO Services"/>
    <s v="Yes"/>
    <x v="11"/>
    <x v="11"/>
  </r>
  <r>
    <x v="294"/>
    <n v="31801"/>
    <s v="WNS Global Services"/>
    <x v="242"/>
    <x v="14"/>
    <x v="1"/>
    <x v="77"/>
    <x v="12"/>
    <d v="2013-02-11T00:00:00"/>
    <x v="9"/>
    <x v="2"/>
    <x v="370"/>
    <n v="120.65"/>
    <x v="1"/>
    <s v="Outsourcing"/>
    <s v="BPO Services"/>
    <s v="No"/>
    <x v="118"/>
    <x v="118"/>
  </r>
  <r>
    <x v="295"/>
    <n v="105769"/>
    <s v="Wonderla Holidays"/>
    <x v="243"/>
    <x v="12"/>
    <x v="2"/>
    <x v="227"/>
    <x v="146"/>
    <d v="2016-04-27T00:00:00"/>
    <x v="6"/>
    <x v="2"/>
    <x v="371"/>
    <n v="-2.87"/>
    <x v="2"/>
    <s v="Leisure"/>
    <s v="Amusement Parks &amp; Arcades"/>
    <s v="Yes"/>
    <x v="39"/>
    <x v="39"/>
  </r>
  <r>
    <x v="295"/>
    <n v="105769"/>
    <s v="Wonderla Holidays"/>
    <x v="243"/>
    <x v="12"/>
    <x v="2"/>
    <x v="227"/>
    <x v="146"/>
    <d v="2016-06-27T00:00:00"/>
    <x v="6"/>
    <x v="2"/>
    <x v="372"/>
    <n v="-1.8900000000000001"/>
    <x v="2"/>
    <s v="Leisure"/>
    <s v="Amusement Parks &amp; Arcades"/>
    <s v="Yes"/>
    <x v="85"/>
    <x v="85"/>
  </r>
  <r>
    <x v="296"/>
    <n v="31071"/>
    <s v="Xcel Telecom"/>
    <x v="244"/>
    <x v="6"/>
    <x v="1"/>
    <x v="0"/>
    <x v="147"/>
    <d v="2009-11-10T00:00:00"/>
    <x v="11"/>
    <x v="1"/>
    <x v="373"/>
    <n v="136"/>
    <x v="5"/>
    <s v="Telecoms"/>
    <s v="Telecom Media, Telecoms"/>
    <s v="No"/>
    <x v="62"/>
    <x v="62"/>
  </r>
  <r>
    <x v="297"/>
    <n v="108385"/>
    <s v="Zensar Technologies, Inc."/>
    <x v="245"/>
    <x v="19"/>
    <x v="2"/>
    <x v="228"/>
    <x v="148"/>
    <d v="2001-06-01T00:00:00"/>
    <x v="14"/>
    <x v="2"/>
    <x v="374"/>
    <n v="53.7"/>
    <x v="6"/>
    <s v="Software"/>
    <s v="BPO Services, Connectivity Software, Content Management Software, e-Commerce, Offshore IT Services/IT Outsourcing, Systems Management Software"/>
    <s v="Yes"/>
    <x v="67"/>
    <x v="67"/>
  </r>
  <r>
    <x v="297"/>
    <n v="108385"/>
    <s v="Zensar Technologies, Inc."/>
    <x v="245"/>
    <x v="19"/>
    <x v="2"/>
    <x v="228"/>
    <x v="148"/>
    <d v="2015-10-09T00:00:00"/>
    <x v="5"/>
    <x v="4"/>
    <x v="375"/>
    <n v="119.68"/>
    <x v="6"/>
    <s v="Software"/>
    <s v="BPO Services, Connectivity Software, Content Management Software, e-Commerce, Offshore IT Services/IT Outsourcing, Systems Management Software"/>
    <s v="No"/>
    <x v="119"/>
    <x v="119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635">
  <r>
    <x v="0"/>
    <n v="97814"/>
    <s v="3SBio Inc."/>
    <s v="www.3sbio.com"/>
    <d v="2013-02-01T00:00:00"/>
    <x v="0"/>
    <x v="0"/>
    <s v="370.00 USD"/>
    <x v="0"/>
    <x v="0"/>
    <x v="0"/>
    <x v="0"/>
    <x v="0"/>
    <s v="5510.00 HKD"/>
    <x v="0"/>
    <n v="650.95000000000005"/>
    <m/>
    <x v="0"/>
    <s v="Biotechnology"/>
    <s v="Biotechnology"/>
    <m/>
    <s v="China"/>
    <s v="Greater China"/>
    <s v="Yes"/>
    <m/>
    <m/>
    <m/>
    <m/>
    <n v="27"/>
    <x v="0"/>
  </r>
  <r>
    <x v="1"/>
    <n v="138768"/>
    <s v="51JIA Holdings"/>
    <m/>
    <d v="2007-02-01T00:00:00"/>
    <x v="0"/>
    <x v="1"/>
    <m/>
    <x v="1"/>
    <x v="1"/>
    <x v="1"/>
    <x v="1"/>
    <x v="1"/>
    <m/>
    <x v="1"/>
    <m/>
    <m/>
    <x v="1"/>
    <s v="Media"/>
    <s v="Internet, Media"/>
    <m/>
    <s v="China"/>
    <s v="Greater China"/>
    <s v="No"/>
    <m/>
    <m/>
    <m/>
    <m/>
    <n v="16"/>
    <x v="1"/>
  </r>
  <r>
    <x v="2"/>
    <n v="103114"/>
    <s v="AAG Energy Limited"/>
    <s v="www.asianamericangas.com"/>
    <d v="2008-03-10T00:00:00"/>
    <x v="1"/>
    <x v="2"/>
    <s v="88.88 USD"/>
    <x v="2"/>
    <x v="2"/>
    <x v="2"/>
    <x v="2"/>
    <x v="0"/>
    <s v="2284.20 HKD"/>
    <x v="2"/>
    <n v="263.07"/>
    <m/>
    <x v="2"/>
    <s v="Oil &amp; Gas"/>
    <s v="Natural Gas Production and Distribution"/>
    <m/>
    <s v="China"/>
    <s v="Greater China"/>
    <s v="No"/>
    <m/>
    <m/>
    <s v="Jean Eric Salata"/>
    <m/>
    <n v="87"/>
    <x v="2"/>
  </r>
  <r>
    <x v="3"/>
    <n v="49239"/>
    <s v="AirTAC Automatic Industrial Company"/>
    <s v="www.airtacworld.com"/>
    <d v="2006-11-08T00:00:00"/>
    <x v="2"/>
    <x v="3"/>
    <s v="12.00 USD"/>
    <x v="3"/>
    <x v="3"/>
    <x v="3"/>
    <x v="3"/>
    <x v="0"/>
    <s v="1890.00 TWD"/>
    <x v="3"/>
    <n v="47.44"/>
    <m/>
    <x v="3"/>
    <s v="Manufacturing"/>
    <s v="Distribution, Industrial, Machine Tool Manufacture"/>
    <m/>
    <s v="China"/>
    <s v="Greater China"/>
    <s v="Yes"/>
    <m/>
    <m/>
    <s v="Gordon Shaw, Jean Eric Salata"/>
    <s v="Gordon Shaw"/>
    <n v="49"/>
    <x v="3"/>
  </r>
  <r>
    <x v="3"/>
    <n v="49239"/>
    <s v="AirTAC Automatic Industrial Company"/>
    <s v="www.airtacworld.com"/>
    <d v="2006-11-08T00:00:00"/>
    <x v="2"/>
    <x v="3"/>
    <s v="12.00 USD"/>
    <x v="3"/>
    <x v="3"/>
    <x v="3"/>
    <x v="4"/>
    <x v="2"/>
    <s v="2360.00 TWD"/>
    <x v="4"/>
    <n v="56.63"/>
    <m/>
    <x v="3"/>
    <s v="Manufacturing"/>
    <s v="Distribution, Industrial, Machine Tool Manufacture"/>
    <m/>
    <s v="China"/>
    <s v="Greater China"/>
    <s v="Yes"/>
    <m/>
    <m/>
    <s v="Gordon Shaw, Jean Eric Salata"/>
    <s v="Gordon Shaw"/>
    <n v="55"/>
    <x v="4"/>
  </r>
  <r>
    <x v="3"/>
    <n v="49239"/>
    <s v="AirTAC Automatic Industrial Company"/>
    <s v="www.airtacworld.com"/>
    <d v="2006-11-08T00:00:00"/>
    <x v="2"/>
    <x v="3"/>
    <s v="12.00 USD"/>
    <x v="3"/>
    <x v="3"/>
    <x v="3"/>
    <x v="5"/>
    <x v="2"/>
    <s v="1890.00 TWD"/>
    <x v="5"/>
    <n v="47.42"/>
    <m/>
    <x v="3"/>
    <s v="Manufacturing"/>
    <s v="Distribution, Industrial, Machine Tool Manufacture"/>
    <m/>
    <s v="China"/>
    <s v="Greater China"/>
    <s v="No"/>
    <m/>
    <m/>
    <s v="Gordon Shaw, Jean Eric Salata"/>
    <s v="Gordon Shaw"/>
    <n v="75"/>
    <x v="5"/>
  </r>
  <r>
    <x v="4"/>
    <n v="180544"/>
    <s v="Aiyingshi"/>
    <s v="www.aiyingshi.com"/>
    <d v="2007-06-01T00:00:00"/>
    <x v="0"/>
    <x v="2"/>
    <s v="5.20 USD"/>
    <x v="4"/>
    <x v="4"/>
    <x v="4"/>
    <x v="6"/>
    <x v="3"/>
    <m/>
    <x v="1"/>
    <m/>
    <s v="Partners Group"/>
    <x v="4"/>
    <s v="Retail"/>
    <s v="Clothing Stores, e-Commerce, Toy &amp; Hobby Stores"/>
    <m/>
    <s v="China"/>
    <s v="Greater China"/>
    <s v="No"/>
    <m/>
    <m/>
    <m/>
    <m/>
    <n v="101"/>
    <x v="6"/>
  </r>
  <r>
    <x v="5"/>
    <n v="42934"/>
    <s v="Alchip Technologies Inc."/>
    <s v="www.alchip.com"/>
    <d v="2010-05-20T00:00:00"/>
    <x v="3"/>
    <x v="1"/>
    <s v="15.60 USD"/>
    <x v="5"/>
    <x v="5"/>
    <x v="5"/>
    <x v="7"/>
    <x v="0"/>
    <m/>
    <x v="1"/>
    <m/>
    <m/>
    <x v="3"/>
    <s v="Manufacturing"/>
    <s v="Electronic Components &amp; Semiconductor Wholesalers, Manufacturing, Technology"/>
    <m/>
    <s v="Taiwan"/>
    <s v="Greater China"/>
    <s v="No"/>
    <m/>
    <m/>
    <m/>
    <m/>
    <n v="7"/>
    <x v="7"/>
  </r>
  <r>
    <x v="6"/>
    <n v="47216"/>
    <s v="Allyes Online Media Holdings"/>
    <s v="www.allyes.com"/>
    <d v="2010-07-30T00:00:00"/>
    <x v="3"/>
    <x v="2"/>
    <s v="124.00 USD"/>
    <x v="6"/>
    <x v="6"/>
    <x v="6"/>
    <x v="8"/>
    <x v="1"/>
    <s v="130.00 USD"/>
    <x v="6"/>
    <n v="96.04"/>
    <m/>
    <x v="1"/>
    <s v="Marketing"/>
    <s v="Digital Media, eMarketing, Media"/>
    <m/>
    <s v="China"/>
    <s v="Greater China"/>
    <s v="Yes"/>
    <m/>
    <m/>
    <s v="Eric Chen"/>
    <m/>
    <n v="46"/>
    <x v="8"/>
  </r>
  <r>
    <x v="6"/>
    <n v="47216"/>
    <s v="Allyes Online Media Holdings"/>
    <s v="www.allyes.com"/>
    <d v="2010-07-30T00:00:00"/>
    <x v="3"/>
    <x v="2"/>
    <s v="124.00 USD"/>
    <x v="6"/>
    <x v="6"/>
    <x v="6"/>
    <x v="9"/>
    <x v="1"/>
    <s v="60.00 USD"/>
    <x v="7"/>
    <n v="44.33"/>
    <m/>
    <x v="1"/>
    <s v="Marketing"/>
    <s v="Digital Media, eMarketing, Media"/>
    <m/>
    <s v="China"/>
    <s v="Greater China"/>
    <s v="Yes"/>
    <m/>
    <m/>
    <s v="Eric Chen"/>
    <m/>
    <n v="47"/>
    <x v="9"/>
  </r>
  <r>
    <x v="7"/>
    <n v="63858"/>
    <s v="Ambow Education Group"/>
    <s v="www.ambow.com"/>
    <d v="2012-01-06T00:00:00"/>
    <x v="4"/>
    <x v="4"/>
    <s v="48.20 USD"/>
    <x v="7"/>
    <x v="7"/>
    <x v="3"/>
    <x v="10"/>
    <x v="4"/>
    <m/>
    <x v="1"/>
    <m/>
    <m/>
    <x v="4"/>
    <s v="Education / Training"/>
    <s v="Education &amp; Training Website, Education and Training Services, Schools"/>
    <m/>
    <s v="China"/>
    <s v="Greater China"/>
    <s v="No"/>
    <m/>
    <m/>
    <m/>
    <m/>
    <n v="17"/>
    <x v="10"/>
  </r>
  <r>
    <x v="7"/>
    <n v="63858"/>
    <s v="Ambow Education Group"/>
    <s v="www.ambow.com"/>
    <d v="2012-01-06T00:00:00"/>
    <x v="4"/>
    <x v="4"/>
    <s v="48.20 USD"/>
    <x v="7"/>
    <x v="7"/>
    <x v="3"/>
    <x v="10"/>
    <x v="5"/>
    <m/>
    <x v="1"/>
    <m/>
    <m/>
    <x v="4"/>
    <s v="Education / Training"/>
    <s v="Education &amp; Training Website, Education and Training Services, Schools"/>
    <m/>
    <s v="China"/>
    <s v="Greater China"/>
    <s v="Yes"/>
    <m/>
    <m/>
    <m/>
    <m/>
    <n v="17"/>
    <x v="10"/>
  </r>
  <r>
    <x v="8"/>
    <n v="153741"/>
    <s v="AMTD Financial Planning"/>
    <s v="www.amtd.com.hk"/>
    <d v="2014-10-21T00:00:00"/>
    <x v="5"/>
    <x v="2"/>
    <m/>
    <x v="1"/>
    <x v="1"/>
    <x v="7"/>
    <x v="11"/>
    <x v="3"/>
    <m/>
    <x v="1"/>
    <m/>
    <s v="China Minsheng Investment Group, L.R. Capital Group"/>
    <x v="5"/>
    <s v="Financial Services"/>
    <s v="Finance and Insurance Sector"/>
    <m/>
    <s v="Hong Kong"/>
    <s v="Greater China"/>
    <s v="Yes"/>
    <n v="4.5"/>
    <m/>
    <m/>
    <m/>
    <n v="11"/>
    <x v="11"/>
  </r>
  <r>
    <x v="9"/>
    <n v="147411"/>
    <s v="Anhui Jinhe Industrial Co., Ltd"/>
    <s v="www.jinheshiye.com"/>
    <d v="2010-06-29T00:00:00"/>
    <x v="3"/>
    <x v="1"/>
    <s v="123.50 CNY"/>
    <x v="8"/>
    <x v="8"/>
    <x v="8"/>
    <x v="12"/>
    <x v="0"/>
    <s v="720.25 CNY"/>
    <x v="8"/>
    <n v="78.77"/>
    <m/>
    <x v="6"/>
    <s v="Chemicals"/>
    <s v="Chemicals"/>
    <m/>
    <s v="China"/>
    <s v="Greater China"/>
    <s v="Yes"/>
    <m/>
    <m/>
    <m/>
    <m/>
    <n v="13"/>
    <x v="12"/>
  </r>
  <r>
    <x v="10"/>
    <n v="155538"/>
    <s v="Anhui Shengyun Environment-Protection Group Co., Ltd."/>
    <s v="www.300090.com.cn"/>
    <d v="2009-07-01T00:00:00"/>
    <x v="6"/>
    <x v="1"/>
    <s v="39.00 CNY"/>
    <x v="9"/>
    <x v="9"/>
    <x v="0"/>
    <x v="13"/>
    <x v="0"/>
    <m/>
    <x v="1"/>
    <m/>
    <m/>
    <x v="7"/>
    <s v="Clean Technology"/>
    <s v="Efficiency Infrastructure, Emissions Control, Waste Management"/>
    <m/>
    <s v="China"/>
    <s v="Greater China"/>
    <s v="Yes"/>
    <m/>
    <m/>
    <m/>
    <m/>
    <n v="11"/>
    <x v="11"/>
  </r>
  <r>
    <x v="10"/>
    <n v="155538"/>
    <s v="Anhui Shengyun Environment-Protection Group Co., Ltd."/>
    <s v="www.300090.com.cn"/>
    <d v="2009-07-01T00:00:00"/>
    <x v="6"/>
    <x v="1"/>
    <s v="39.00 CNY"/>
    <x v="9"/>
    <x v="9"/>
    <x v="0"/>
    <x v="14"/>
    <x v="2"/>
    <s v="111.42 CNY"/>
    <x v="9"/>
    <n v="13.57"/>
    <m/>
    <x v="7"/>
    <s v="Clean Technology"/>
    <s v="Efficiency Infrastructure, Emissions Control, Waste Management"/>
    <m/>
    <s v="China"/>
    <s v="Greater China"/>
    <s v="Yes"/>
    <m/>
    <m/>
    <m/>
    <m/>
    <n v="52"/>
    <x v="13"/>
  </r>
  <r>
    <x v="10"/>
    <n v="155538"/>
    <s v="Anhui Shengyun Environment-Protection Group Co., Ltd."/>
    <s v="www.300090.com.cn"/>
    <d v="2009-07-01T00:00:00"/>
    <x v="6"/>
    <x v="1"/>
    <s v="39.00 CNY"/>
    <x v="9"/>
    <x v="9"/>
    <x v="0"/>
    <x v="15"/>
    <x v="2"/>
    <s v="78.90 CNY"/>
    <x v="10"/>
    <n v="9.3699999999999992"/>
    <m/>
    <x v="7"/>
    <s v="Clean Technology"/>
    <s v="Efficiency Infrastructure, Emissions Control, Waste Management"/>
    <m/>
    <s v="China"/>
    <s v="Greater China"/>
    <s v="Yes"/>
    <m/>
    <m/>
    <m/>
    <m/>
    <n v="53"/>
    <x v="14"/>
  </r>
  <r>
    <x v="11"/>
    <n v="32131"/>
    <s v="Anhui Yingliu"/>
    <s v="www.yingliugroup.com"/>
    <d v="2010-12-27T00:00:00"/>
    <x v="3"/>
    <x v="1"/>
    <s v="17.90 USD"/>
    <x v="10"/>
    <x v="10"/>
    <x v="9"/>
    <x v="16"/>
    <x v="0"/>
    <s v="662.40 CNY"/>
    <x v="11"/>
    <n v="79.489999999999995"/>
    <m/>
    <x v="3"/>
    <s v="Manufacturing"/>
    <s v="Steel &amp; Metal Manufacturing"/>
    <m/>
    <s v="China"/>
    <s v="Greater China"/>
    <s v="Yes"/>
    <m/>
    <m/>
    <m/>
    <m/>
    <n v="37"/>
    <x v="15"/>
  </r>
  <r>
    <x v="12"/>
    <n v="197587"/>
    <s v="Anhui Yuan He Tang Pharmaceutical Co., Ltd"/>
    <s v="www.ahyht.cn"/>
    <d v="2012-07-01T00:00:00"/>
    <x v="4"/>
    <x v="1"/>
    <s v="66.00 CNY"/>
    <x v="11"/>
    <x v="11"/>
    <x v="10"/>
    <x v="17"/>
    <x v="0"/>
    <m/>
    <x v="1"/>
    <m/>
    <m/>
    <x v="0"/>
    <s v="Pharmaceuticals"/>
    <s v="Specialty Pharmaceuticals"/>
    <m/>
    <s v="China"/>
    <s v="Greater China"/>
    <s v="Yes"/>
    <m/>
    <m/>
    <m/>
    <m/>
    <n v="38"/>
    <x v="16"/>
  </r>
  <r>
    <x v="13"/>
    <n v="137648"/>
    <s v="Anshan Heavy Duty Mining  Machinery Co., Ltd"/>
    <s v="www.aszkjqc.com"/>
    <d v="2010-06-29T00:00:00"/>
    <x v="3"/>
    <x v="1"/>
    <s v="31.92 CNY"/>
    <x v="12"/>
    <x v="12"/>
    <x v="11"/>
    <x v="18"/>
    <x v="0"/>
    <s v="425.00 CNY"/>
    <x v="12"/>
    <n v="51.12"/>
    <m/>
    <x v="3"/>
    <s v="Industrial"/>
    <s v="Industrial Machinery Manufacturing, Machine Tool Manufacture"/>
    <m/>
    <s v="China"/>
    <s v="Greater China"/>
    <s v="Yes"/>
    <m/>
    <m/>
    <m/>
    <m/>
    <n v="21"/>
    <x v="17"/>
  </r>
  <r>
    <x v="14"/>
    <n v="50785"/>
    <s v="Asia Netcom"/>
    <s v="www.asianetcom.com"/>
    <d v="2006-06-01T00:00:00"/>
    <x v="2"/>
    <x v="2"/>
    <s v="402.00 USD"/>
    <x v="13"/>
    <x v="13"/>
    <x v="12"/>
    <x v="19"/>
    <x v="6"/>
    <m/>
    <x v="1"/>
    <m/>
    <s v="Pacnet"/>
    <x v="1"/>
    <s v="Telecoms"/>
    <s v="Telecom Media, Telecoms"/>
    <m/>
    <s v="Hong Kong"/>
    <s v="Greater China"/>
    <s v="No"/>
    <m/>
    <m/>
    <m/>
    <m/>
    <n v="19"/>
    <x v="18"/>
  </r>
  <r>
    <x v="15"/>
    <n v="71488"/>
    <s v="Asia Pacific Medical Group"/>
    <s v="www.apmg.com.cn"/>
    <d v="2016-03-16T00:00:00"/>
    <x v="7"/>
    <x v="2"/>
    <s v="150.00 USD"/>
    <x v="14"/>
    <x v="14"/>
    <x v="13"/>
    <x v="20"/>
    <x v="7"/>
    <s v="9.50 SGD"/>
    <x v="13"/>
    <n v="6.24"/>
    <s v="China Medical International Group"/>
    <x v="0"/>
    <s v="Healthcare"/>
    <s v="Elective/Aesthetic Medicine, Hospitals, Medical Technologies, Oncology/Cancer Treatment, Surgical Centres"/>
    <m/>
    <s v="Hong Kong"/>
    <s v="Greater China"/>
    <s v="Yes"/>
    <m/>
    <m/>
    <s v="Jonathan Jia Zhu, Lihong Wang"/>
    <m/>
    <n v="7"/>
    <x v="7"/>
  </r>
  <r>
    <x v="16"/>
    <n v="46531"/>
    <s v="ASIMCO Technologies"/>
    <s v="www.asimco.com"/>
    <d v="2010-07-20T00:00:00"/>
    <x v="3"/>
    <x v="2"/>
    <s v="150.00 USD"/>
    <x v="14"/>
    <x v="15"/>
    <x v="13"/>
    <x v="11"/>
    <x v="7"/>
    <s v="616.00 CNY"/>
    <x v="14"/>
    <n v="85.94"/>
    <s v="Brembo"/>
    <x v="3"/>
    <s v="Industrial"/>
    <s v="Distribution, Industrial, Manufacturing, Technology"/>
    <m/>
    <s v="China"/>
    <s v="Greater China"/>
    <s v="Yes"/>
    <m/>
    <m/>
    <s v="Jonathan Jia Zhu"/>
    <m/>
    <n v="62"/>
    <x v="19"/>
  </r>
  <r>
    <x v="17"/>
    <n v="46531"/>
    <s v="ASIMCO Technologies"/>
    <s v="www.asimco.com"/>
    <d v="2004-03-04T00:00:00"/>
    <x v="8"/>
    <x v="3"/>
    <m/>
    <x v="1"/>
    <x v="1"/>
    <x v="14"/>
    <x v="21"/>
    <x v="3"/>
    <s v="150.00 USD"/>
    <x v="15"/>
    <n v="107.73"/>
    <s v="Bain Capital"/>
    <x v="3"/>
    <s v="Industrial"/>
    <s v="Distribution, Industrial, Manufacturing, Technology"/>
    <m/>
    <s v="China"/>
    <s v="Greater China"/>
    <s v="No"/>
    <m/>
    <m/>
    <s v="Leland Lewis"/>
    <m/>
    <n v="78"/>
    <x v="20"/>
  </r>
  <r>
    <x v="18"/>
    <n v="127644"/>
    <s v="Autohome Assistance"/>
    <s v="www.autohome.com.cn"/>
    <d v="2008-06-27T00:00:00"/>
    <x v="1"/>
    <x v="1"/>
    <m/>
    <x v="1"/>
    <x v="1"/>
    <x v="15"/>
    <x v="22"/>
    <x v="0"/>
    <s v="133.00 USD"/>
    <x v="16"/>
    <n v="96.58"/>
    <m/>
    <x v="8"/>
    <s v="Internet"/>
    <s v="Automobile Repair, Insurance, Search Engines, Web Applications"/>
    <m/>
    <s v="China"/>
    <s v="Greater China"/>
    <s v="Yes"/>
    <m/>
    <m/>
    <s v="Gabriel Li"/>
    <m/>
    <n v="66"/>
    <x v="21"/>
  </r>
  <r>
    <x v="19"/>
    <n v="52116"/>
    <s v="Babela Restaurant Management"/>
    <s v="www.4007787878.com/"/>
    <d v="2007-07-01T00:00:00"/>
    <x v="0"/>
    <x v="2"/>
    <m/>
    <x v="1"/>
    <x v="1"/>
    <x v="16"/>
    <x v="23"/>
    <x v="3"/>
    <s v="40.00 USD"/>
    <x v="17"/>
    <n v="30.32"/>
    <s v="Unitas Capital"/>
    <x v="4"/>
    <s v="Restaurants"/>
    <s v="Restaurants"/>
    <m/>
    <s v="China"/>
    <s v="Greater China"/>
    <s v="No"/>
    <m/>
    <m/>
    <m/>
    <m/>
    <n v="55"/>
    <x v="4"/>
  </r>
  <r>
    <x v="20"/>
    <n v="187751"/>
    <s v="Baicaowei"/>
    <m/>
    <d v="2014-06-01T00:00:00"/>
    <x v="5"/>
    <x v="1"/>
    <s v="31.80 CNY"/>
    <x v="15"/>
    <x v="16"/>
    <x v="11"/>
    <x v="24"/>
    <x v="7"/>
    <s v="960.00 CNY"/>
    <x v="18"/>
    <n v="127.91"/>
    <s v="Henan Haoxiangni Jujube Developing"/>
    <x v="8"/>
    <s v="Internet"/>
    <s v="e-Commerce, Snack Foods"/>
    <m/>
    <s v="China"/>
    <s v="Greater China"/>
    <s v="No"/>
    <m/>
    <m/>
    <m/>
    <m/>
    <n v="26"/>
    <x v="22"/>
  </r>
  <r>
    <x v="21"/>
    <n v="131125"/>
    <s v="Bank of Qingdao"/>
    <s v="www.qdccb.com"/>
    <d v="2008-09-01T00:00:00"/>
    <x v="1"/>
    <x v="1"/>
    <m/>
    <x v="1"/>
    <x v="1"/>
    <x v="17"/>
    <x v="25"/>
    <x v="0"/>
    <s v="607.00 USD"/>
    <x v="19"/>
    <n v="571.85"/>
    <m/>
    <x v="5"/>
    <s v="Financial Services"/>
    <s v="Banks"/>
    <m/>
    <s v="China"/>
    <s v="Greater China"/>
    <s v="Yes"/>
    <m/>
    <m/>
    <m/>
    <m/>
    <n v="86"/>
    <x v="23"/>
  </r>
  <r>
    <x v="22"/>
    <n v="133970"/>
    <s v="Baoxin Auto Group Ltd"/>
    <s v="www.klbaoxin.com"/>
    <d v="2010-08-01T00:00:00"/>
    <x v="3"/>
    <x v="2"/>
    <m/>
    <x v="1"/>
    <x v="1"/>
    <x v="18"/>
    <x v="26"/>
    <x v="0"/>
    <s v="3200.00 HKD"/>
    <x v="20"/>
    <n v="307.26"/>
    <m/>
    <x v="3"/>
    <s v="Transportation"/>
    <s v="Automobile Dealerships"/>
    <m/>
    <s v="China"/>
    <s v="Greater China"/>
    <s v="Yes"/>
    <m/>
    <m/>
    <m/>
    <m/>
    <n v="16"/>
    <x v="1"/>
  </r>
  <r>
    <x v="23"/>
    <n v="154810"/>
    <s v="BBMG Corporation"/>
    <s v="www.bbmg.com.cn"/>
    <d v="2008-08-01T00:00:00"/>
    <x v="1"/>
    <x v="4"/>
    <s v="346.00 CNY"/>
    <x v="16"/>
    <x v="17"/>
    <x v="19"/>
    <x v="27"/>
    <x v="2"/>
    <m/>
    <x v="1"/>
    <m/>
    <m/>
    <x v="6"/>
    <s v="Materials"/>
    <s v="Cement, Construction, Manufacturing"/>
    <m/>
    <s v="China"/>
    <s v="Greater China"/>
    <s v="No"/>
    <m/>
    <m/>
    <m/>
    <m/>
    <n v="31"/>
    <x v="24"/>
  </r>
  <r>
    <x v="24"/>
    <n v="147367"/>
    <s v="Befar Group Co., Ltd"/>
    <s v="www.befar.com"/>
    <d v="2007-08-26T00:00:00"/>
    <x v="0"/>
    <x v="1"/>
    <s v="150.00 CNY"/>
    <x v="17"/>
    <x v="18"/>
    <x v="20"/>
    <x v="28"/>
    <x v="0"/>
    <s v="2090.00 CNY"/>
    <x v="21"/>
    <n v="224.41"/>
    <m/>
    <x v="6"/>
    <s v="Chemicals"/>
    <s v="Chemicals"/>
    <m/>
    <s v="China"/>
    <s v="Greater China"/>
    <s v="Yes"/>
    <m/>
    <m/>
    <m/>
    <m/>
    <n v="30"/>
    <x v="25"/>
  </r>
  <r>
    <x v="24"/>
    <n v="147367"/>
    <s v="Befar Group Co., Ltd"/>
    <s v="www.befar.com"/>
    <d v="2007-08-26T00:00:00"/>
    <x v="0"/>
    <x v="1"/>
    <s v="150.00 CNY"/>
    <x v="17"/>
    <x v="18"/>
    <x v="20"/>
    <x v="29"/>
    <x v="2"/>
    <m/>
    <x v="1"/>
    <m/>
    <m/>
    <x v="6"/>
    <s v="Chemicals"/>
    <s v="Chemicals"/>
    <m/>
    <s v="China"/>
    <s v="Greater China"/>
    <s v="Yes"/>
    <m/>
    <m/>
    <m/>
    <m/>
    <n v="81"/>
    <x v="26"/>
  </r>
  <r>
    <x v="25"/>
    <n v="144280"/>
    <s v="Beijing Digital Telecom Co., Ltd."/>
    <m/>
    <d v="2007-06-01T00:00:00"/>
    <x v="0"/>
    <x v="1"/>
    <s v="194.00 CNY"/>
    <x v="18"/>
    <x v="19"/>
    <x v="21"/>
    <x v="30"/>
    <x v="0"/>
    <s v="796.60 HKD"/>
    <x v="22"/>
    <n v="75.56"/>
    <m/>
    <x v="1"/>
    <s v="Communications"/>
    <s v="Communications, Mobile Applications, Telecoms Equipment"/>
    <m/>
    <s v="China"/>
    <s v="Greater China"/>
    <s v="Yes"/>
    <m/>
    <m/>
    <m/>
    <m/>
    <n v="85"/>
    <x v="27"/>
  </r>
  <r>
    <x v="25"/>
    <n v="144280"/>
    <s v="Beijing Digital Telecom Co., Ltd."/>
    <m/>
    <d v="2007-06-01T00:00:00"/>
    <x v="0"/>
    <x v="1"/>
    <s v="194.00 CNY"/>
    <x v="18"/>
    <x v="19"/>
    <x v="21"/>
    <x v="31"/>
    <x v="2"/>
    <s v="365.65 HKD"/>
    <x v="23"/>
    <n v="41.83"/>
    <m/>
    <x v="1"/>
    <s v="Communications"/>
    <s v="Communications, Mobile Applications, Telecoms Equipment"/>
    <m/>
    <s v="China"/>
    <s v="Greater China"/>
    <s v="Yes"/>
    <m/>
    <m/>
    <m/>
    <m/>
    <n v="105"/>
    <x v="28"/>
  </r>
  <r>
    <x v="25"/>
    <n v="144280"/>
    <s v="Beijing Digital Telecom Co., Ltd."/>
    <m/>
    <d v="2007-06-01T00:00:00"/>
    <x v="0"/>
    <x v="1"/>
    <s v="194.00 CNY"/>
    <x v="18"/>
    <x v="19"/>
    <x v="21"/>
    <x v="32"/>
    <x v="2"/>
    <s v="270.01 HKD"/>
    <x v="24"/>
    <n v="31.86"/>
    <s v="Digital China Holdings Limited"/>
    <x v="1"/>
    <s v="Communications"/>
    <s v="Communications, Mobile Applications, Telecoms Equipment"/>
    <m/>
    <s v="China"/>
    <s v="Greater China"/>
    <s v="No"/>
    <m/>
    <m/>
    <m/>
    <m/>
    <n v="118"/>
    <x v="29"/>
  </r>
  <r>
    <x v="26"/>
    <n v="155581"/>
    <s v="Beijing GeoEnviron Engineering &amp; Technology Inc"/>
    <s v="www.bgechina.cn"/>
    <d v="2010-06-05T00:00:00"/>
    <x v="3"/>
    <x v="1"/>
    <s v="90.33 CNY"/>
    <x v="19"/>
    <x v="20"/>
    <x v="22"/>
    <x v="33"/>
    <x v="0"/>
    <s v="736.50 CNY"/>
    <x v="25"/>
    <n v="96.51"/>
    <m/>
    <x v="7"/>
    <s v="Clean Technology"/>
    <s v="Clean Technology, Environmental Services"/>
    <m/>
    <s v="China"/>
    <s v="Greater China"/>
    <s v="Yes"/>
    <m/>
    <m/>
    <m/>
    <m/>
    <n v="54"/>
    <x v="30"/>
  </r>
  <r>
    <x v="27"/>
    <n v="160820"/>
    <s v="Beijing Haohua Energy Resource"/>
    <s v="www.bjhhny.com"/>
    <d v="2007-12-15T00:00:00"/>
    <x v="0"/>
    <x v="1"/>
    <s v="151.20 CNY"/>
    <x v="20"/>
    <x v="21"/>
    <x v="23"/>
    <x v="34"/>
    <x v="0"/>
    <m/>
    <x v="1"/>
    <m/>
    <m/>
    <x v="6"/>
    <s v="Mining"/>
    <s v="Coal &amp; Lignite Mining"/>
    <m/>
    <s v="China"/>
    <s v="Greater China"/>
    <s v="Yes"/>
    <m/>
    <m/>
    <m/>
    <m/>
    <n v="27"/>
    <x v="0"/>
  </r>
  <r>
    <x v="27"/>
    <n v="160820"/>
    <s v="Beijing Haohua Energy Resource"/>
    <s v="www.bjhhny.com"/>
    <d v="2007-12-15T00:00:00"/>
    <x v="0"/>
    <x v="1"/>
    <s v="151.20 CNY"/>
    <x v="20"/>
    <x v="21"/>
    <x v="23"/>
    <x v="35"/>
    <x v="2"/>
    <m/>
    <x v="1"/>
    <m/>
    <m/>
    <x v="6"/>
    <s v="Mining"/>
    <s v="Coal &amp; Lignite Mining"/>
    <m/>
    <s v="China"/>
    <s v="Greater China"/>
    <s v="Yes"/>
    <m/>
    <m/>
    <m/>
    <m/>
    <n v="40"/>
    <x v="31"/>
  </r>
  <r>
    <x v="28"/>
    <n v="35128"/>
    <s v="Beijing Leader &amp; Harvest Electric Technologies Co. Ltd."/>
    <s v="www.ld-harvest.com"/>
    <d v="2009-10-26T00:00:00"/>
    <x v="6"/>
    <x v="2"/>
    <s v="200.00 USD"/>
    <x v="21"/>
    <x v="22"/>
    <x v="24"/>
    <x v="36"/>
    <x v="7"/>
    <s v="650.00 USD"/>
    <x v="26"/>
    <n v="450.13"/>
    <s v="Schneider Electric"/>
    <x v="3"/>
    <s v="Industrial"/>
    <s v="Industrial"/>
    <m/>
    <s v="China"/>
    <s v="Greater China"/>
    <s v="No"/>
    <n v="3"/>
    <m/>
    <m/>
    <m/>
    <n v="20"/>
    <x v="32"/>
  </r>
  <r>
    <x v="29"/>
    <n v="161216"/>
    <s v="Beijing Shouhang Resources Saving Co., Ltd"/>
    <s v="www.sh-ihw.com"/>
    <d v="2010-12-14T00:00:00"/>
    <x v="3"/>
    <x v="1"/>
    <s v="138.72 CNY"/>
    <x v="22"/>
    <x v="23"/>
    <x v="25"/>
    <x v="37"/>
    <x v="0"/>
    <s v="1029.00 CNY"/>
    <x v="27"/>
    <n v="123.79"/>
    <m/>
    <x v="3"/>
    <s v="Manufacturing"/>
    <s v="Industrial Machinery Manufacturing, Machine Tool Manufacture"/>
    <m/>
    <s v="China"/>
    <s v="Greater China"/>
    <s v="Yes"/>
    <m/>
    <m/>
    <m/>
    <m/>
    <n v="15"/>
    <x v="33"/>
  </r>
  <r>
    <x v="30"/>
    <n v="167334"/>
    <s v="Beijing Shuoren Times Technology Co., Ltd"/>
    <s v="www.shuoren.com"/>
    <d v="2013-07-10T00:00:00"/>
    <x v="0"/>
    <x v="1"/>
    <s v="5.00 CNY"/>
    <x v="23"/>
    <x v="24"/>
    <x v="26"/>
    <x v="38"/>
    <x v="1"/>
    <s v="0.19 CNY"/>
    <x v="28"/>
    <n v="0.02"/>
    <m/>
    <x v="8"/>
    <s v="Technology"/>
    <s v="Consumer Services, Software, Technology"/>
    <m/>
    <s v="China"/>
    <s v="Greater China"/>
    <s v="Yes"/>
    <m/>
    <m/>
    <m/>
    <m/>
    <n v="11"/>
    <x v="11"/>
  </r>
  <r>
    <x v="31"/>
    <n v="155892"/>
    <s v="Beijing Transtrue Technology Inc."/>
    <s v="www.bjzst.cn"/>
    <d v="2011-04-13T00:00:00"/>
    <x v="9"/>
    <x v="1"/>
    <s v="18.60 CNY"/>
    <x v="24"/>
    <x v="25"/>
    <x v="23"/>
    <x v="39"/>
    <x v="0"/>
    <m/>
    <x v="1"/>
    <m/>
    <m/>
    <x v="8"/>
    <s v="Software"/>
    <s v="Digital Media, Information Services, Software"/>
    <m/>
    <s v="China"/>
    <s v="Greater China"/>
    <s v="Yes"/>
    <m/>
    <m/>
    <m/>
    <m/>
    <n v="50"/>
    <x v="34"/>
  </r>
  <r>
    <x v="32"/>
    <n v="139220"/>
    <s v="Beijing Ultrapower Software Co., Ltd"/>
    <s v="www.ultrapower.com.cn"/>
    <d v="2009-06-01T00:00:00"/>
    <x v="6"/>
    <x v="1"/>
    <s v="63.36 CNY"/>
    <x v="25"/>
    <x v="26"/>
    <x v="27"/>
    <x v="40"/>
    <x v="0"/>
    <s v="1832.80 CNY"/>
    <x v="29"/>
    <n v="180.14"/>
    <m/>
    <x v="8"/>
    <s v="IT"/>
    <s v="Communications, IT"/>
    <m/>
    <s v="China"/>
    <s v="Greater China"/>
    <s v="Yes"/>
    <m/>
    <m/>
    <m/>
    <m/>
    <n v="4"/>
    <x v="35"/>
  </r>
  <r>
    <x v="33"/>
    <n v="149293"/>
    <s v="Beijing UTour International Travel Service Co., Ltd."/>
    <s v="www.utourworld.com"/>
    <d v="2010-11-19T00:00:00"/>
    <x v="3"/>
    <x v="1"/>
    <s v="28.00 CNY"/>
    <x v="26"/>
    <x v="27"/>
    <x v="28"/>
    <x v="41"/>
    <x v="0"/>
    <s v="337.00 CNY"/>
    <x v="30"/>
    <n v="40.44"/>
    <m/>
    <x v="4"/>
    <s v="Leisure"/>
    <s v="Travel &amp; Tourism"/>
    <m/>
    <s v="China"/>
    <s v="Greater China"/>
    <s v="Yes"/>
    <m/>
    <m/>
    <m/>
    <m/>
    <n v="38"/>
    <x v="16"/>
  </r>
  <r>
    <x v="34"/>
    <n v="184866"/>
    <s v="Beijing Wondersoft Technology"/>
    <s v="www.wonder-soft.cn"/>
    <d v="2013-11-01T00:00:00"/>
    <x v="0"/>
    <x v="1"/>
    <s v="10.00 CNY"/>
    <x v="27"/>
    <x v="28"/>
    <x v="29"/>
    <x v="42"/>
    <x v="0"/>
    <m/>
    <x v="1"/>
    <m/>
    <m/>
    <x v="8"/>
    <s v="IT Security"/>
    <s v="IT Security"/>
    <m/>
    <s v="China"/>
    <s v="Greater China"/>
    <s v="Yes"/>
    <m/>
    <m/>
    <m/>
    <m/>
    <n v="25"/>
    <x v="36"/>
  </r>
  <r>
    <x v="35"/>
    <n v="119173"/>
    <s v="Belle International Holdings Limited"/>
    <s v="www.belleintl.com"/>
    <d v="2005-09-12T00:00:00"/>
    <x v="10"/>
    <x v="1"/>
    <s v="23.66 HKD"/>
    <x v="28"/>
    <x v="29"/>
    <x v="30"/>
    <x v="43"/>
    <x v="2"/>
    <m/>
    <x v="1"/>
    <m/>
    <m/>
    <x v="4"/>
    <s v="Retail"/>
    <s v="Footwear Manufacture, Wholesale, and Retail"/>
    <m/>
    <s v="China"/>
    <s v="Greater China"/>
    <s v="Yes"/>
    <m/>
    <m/>
    <s v="Yu Gao"/>
    <s v="Yu Gao"/>
    <n v="26"/>
    <x v="22"/>
  </r>
  <r>
    <x v="35"/>
    <n v="119173"/>
    <s v="Belle International Holdings Limited"/>
    <s v="www.belleintl.com"/>
    <d v="2005-09-12T00:00:00"/>
    <x v="10"/>
    <x v="1"/>
    <s v="23.66 HKD"/>
    <x v="28"/>
    <x v="29"/>
    <x v="30"/>
    <x v="44"/>
    <x v="2"/>
    <m/>
    <x v="1"/>
    <m/>
    <m/>
    <x v="4"/>
    <s v="Retail"/>
    <s v="Footwear Manufacture, Wholesale, and Retail"/>
    <m/>
    <s v="China"/>
    <s v="Greater China"/>
    <s v="No"/>
    <m/>
    <m/>
    <s v="Yu Gao"/>
    <s v="Yu Gao"/>
    <n v="31"/>
    <x v="24"/>
  </r>
  <r>
    <x v="36"/>
    <n v="153224"/>
    <s v="BeyondSoft Corporation"/>
    <s v="www.beyondsoft.com"/>
    <d v="2010-08-16T00:00:00"/>
    <x v="3"/>
    <x v="1"/>
    <m/>
    <x v="1"/>
    <x v="1"/>
    <x v="31"/>
    <x v="45"/>
    <x v="0"/>
    <s v="550.00 CNY"/>
    <x v="31"/>
    <n v="68.37"/>
    <m/>
    <x v="5"/>
    <s v="Outsourcing"/>
    <s v="BPO Services, Education &amp; Training Website, IT, Offshore IT Services/IT Outsourcing"/>
    <m/>
    <s v="China"/>
    <s v="Greater China"/>
    <s v="Yes"/>
    <m/>
    <m/>
    <m/>
    <m/>
    <n v="17"/>
    <x v="10"/>
  </r>
  <r>
    <x v="36"/>
    <n v="153224"/>
    <s v="BeyondSoft Corporation"/>
    <s v="www.beyondsoft.com"/>
    <d v="2010-08-16T00:00:00"/>
    <x v="3"/>
    <x v="1"/>
    <m/>
    <x v="1"/>
    <x v="1"/>
    <x v="31"/>
    <x v="46"/>
    <x v="2"/>
    <s v="63.30 CNY"/>
    <x v="32"/>
    <n v="7.62"/>
    <m/>
    <x v="5"/>
    <s v="Outsourcing"/>
    <s v="BPO Services, Education &amp; Training Website, IT, Offshore IT Services/IT Outsourcing"/>
    <m/>
    <s v="China"/>
    <s v="Greater China"/>
    <s v="Yes"/>
    <m/>
    <m/>
    <m/>
    <m/>
    <n v="38"/>
    <x v="16"/>
  </r>
  <r>
    <x v="37"/>
    <n v="40098"/>
    <s v="Birdland"/>
    <m/>
    <d v="2004-11-01T00:00:00"/>
    <x v="8"/>
    <x v="2"/>
    <m/>
    <x v="1"/>
    <x v="1"/>
    <x v="32"/>
    <x v="47"/>
    <x v="1"/>
    <m/>
    <x v="1"/>
    <m/>
    <m/>
    <x v="4"/>
    <s v="Restaurants"/>
    <s v="Restaurants"/>
    <m/>
    <s v="Hong Kong"/>
    <s v="Greater China"/>
    <s v="No"/>
    <m/>
    <m/>
    <m/>
    <m/>
    <n v="103"/>
    <x v="37"/>
  </r>
  <r>
    <x v="38"/>
    <n v="161901"/>
    <s v="BizConf Telecom Co., Ltd"/>
    <s v="www.bizconf.cn"/>
    <d v="2011-08-28T00:00:00"/>
    <x v="9"/>
    <x v="1"/>
    <s v="29.52 CNY"/>
    <x v="29"/>
    <x v="30"/>
    <x v="33"/>
    <x v="48"/>
    <x v="0"/>
    <s v="174.60 CNY"/>
    <x v="33"/>
    <n v="23.69"/>
    <m/>
    <x v="8"/>
    <s v="Software"/>
    <s v="Communications, Conferencing Software"/>
    <m/>
    <s v="China"/>
    <s v="Greater China"/>
    <s v="No"/>
    <m/>
    <m/>
    <m/>
    <m/>
    <n v="65"/>
    <x v="38"/>
  </r>
  <r>
    <x v="39"/>
    <n v="37367"/>
    <s v="Blue Horizon"/>
    <s v="www.bhghotels.com.cn"/>
    <d v="2008-06-01T00:00:00"/>
    <x v="1"/>
    <x v="1"/>
    <m/>
    <x v="1"/>
    <x v="1"/>
    <x v="34"/>
    <x v="49"/>
    <x v="7"/>
    <m/>
    <x v="1"/>
    <m/>
    <s v="Elevation Brands, LLC"/>
    <x v="4"/>
    <s v="Leisure"/>
    <s v="Hotels, Restaurants"/>
    <m/>
    <s v="China"/>
    <s v="Greater China"/>
    <s v="No"/>
    <m/>
    <m/>
    <m/>
    <m/>
    <n v="45"/>
    <x v="39"/>
  </r>
  <r>
    <x v="40"/>
    <n v="155561"/>
    <s v="Bohai Ferry"/>
    <s v="www.bohailundu.cn"/>
    <d v="2009-07-31T00:00:00"/>
    <x v="6"/>
    <x v="1"/>
    <s v="375.87 CNY"/>
    <x v="30"/>
    <x v="31"/>
    <x v="0"/>
    <x v="50"/>
    <x v="0"/>
    <s v="1111.00 CNY"/>
    <x v="34"/>
    <n v="136.9"/>
    <m/>
    <x v="3"/>
    <s v="Transportation"/>
    <s v="Transportation"/>
    <m/>
    <s v="China"/>
    <s v="Greater China"/>
    <s v="Yes"/>
    <m/>
    <m/>
    <m/>
    <m/>
    <n v="38"/>
    <x v="16"/>
  </r>
  <r>
    <x v="40"/>
    <n v="155561"/>
    <s v="Bohai Ferry"/>
    <s v="www.bohailundu.cn"/>
    <d v="2009-07-31T00:00:00"/>
    <x v="6"/>
    <x v="1"/>
    <s v="375.87 CNY"/>
    <x v="30"/>
    <x v="31"/>
    <x v="0"/>
    <x v="51"/>
    <x v="2"/>
    <s v="231.60 CNY"/>
    <x v="35"/>
    <n v="27.79"/>
    <m/>
    <x v="3"/>
    <s v="Transportation"/>
    <s v="Transportation"/>
    <m/>
    <s v="China"/>
    <s v="Greater China"/>
    <s v="Yes"/>
    <m/>
    <m/>
    <m/>
    <m/>
    <n v="55"/>
    <x v="4"/>
  </r>
  <r>
    <x v="40"/>
    <n v="155561"/>
    <s v="Bohai Ferry"/>
    <s v="www.bohailundu.cn"/>
    <d v="2009-07-31T00:00:00"/>
    <x v="6"/>
    <x v="1"/>
    <s v="375.87 CNY"/>
    <x v="30"/>
    <x v="31"/>
    <x v="0"/>
    <x v="52"/>
    <x v="2"/>
    <s v="211.60 CNY"/>
    <x v="36"/>
    <n v="25.41"/>
    <m/>
    <x v="3"/>
    <s v="Transportation"/>
    <s v="Transportation"/>
    <m/>
    <s v="China"/>
    <s v="Greater China"/>
    <s v="Yes"/>
    <m/>
    <m/>
    <m/>
    <m/>
    <n v="59"/>
    <x v="40"/>
  </r>
  <r>
    <x v="40"/>
    <n v="155561"/>
    <s v="Bohai Ferry"/>
    <s v="www.bohailundu.cn"/>
    <d v="2009-07-31T00:00:00"/>
    <x v="6"/>
    <x v="1"/>
    <s v="375.87 CNY"/>
    <x v="30"/>
    <x v="31"/>
    <x v="0"/>
    <x v="53"/>
    <x v="2"/>
    <s v="213.70 CNY"/>
    <x v="24"/>
    <n v="25.92"/>
    <m/>
    <x v="3"/>
    <s v="Transportation"/>
    <s v="Transportation"/>
    <m/>
    <s v="China"/>
    <s v="Greater China"/>
    <s v="Yes"/>
    <m/>
    <m/>
    <m/>
    <m/>
    <n v="61"/>
    <x v="41"/>
  </r>
  <r>
    <x v="40"/>
    <n v="155561"/>
    <s v="Bohai Ferry"/>
    <s v="www.bohailundu.cn"/>
    <d v="2009-07-31T00:00:00"/>
    <x v="6"/>
    <x v="1"/>
    <s v="375.87 CNY"/>
    <x v="30"/>
    <x v="31"/>
    <x v="0"/>
    <x v="54"/>
    <x v="2"/>
    <s v="251.80 CNY"/>
    <x v="37"/>
    <n v="32.96"/>
    <m/>
    <x v="3"/>
    <s v="Transportation"/>
    <s v="Transportation"/>
    <m/>
    <s v="China"/>
    <s v="Greater China"/>
    <s v="Yes"/>
    <m/>
    <m/>
    <m/>
    <m/>
    <n v="63"/>
    <x v="42"/>
  </r>
  <r>
    <x v="40"/>
    <n v="155561"/>
    <s v="Bohai Ferry"/>
    <s v="www.bohailundu.cn"/>
    <d v="2009-07-31T00:00:00"/>
    <x v="6"/>
    <x v="1"/>
    <s v="375.87 CNY"/>
    <x v="30"/>
    <x v="31"/>
    <x v="0"/>
    <x v="55"/>
    <x v="2"/>
    <m/>
    <x v="1"/>
    <m/>
    <m/>
    <x v="3"/>
    <s v="Transportation"/>
    <s v="Transportation"/>
    <m/>
    <s v="China"/>
    <s v="Greater China"/>
    <s v="Yes"/>
    <m/>
    <m/>
    <m/>
    <m/>
    <n v="64"/>
    <x v="43"/>
  </r>
  <r>
    <x v="41"/>
    <n v="146554"/>
    <s v="Bosideng International Holdings Limited"/>
    <s v="www.bosideng.com"/>
    <d v="2009-09-21T00:00:00"/>
    <x v="6"/>
    <x v="4"/>
    <s v="240.00 HKD"/>
    <x v="31"/>
    <x v="32"/>
    <x v="35"/>
    <x v="56"/>
    <x v="1"/>
    <s v="260.00 HKD"/>
    <x v="38"/>
    <n v="25.05"/>
    <m/>
    <x v="4"/>
    <s v="Retail"/>
    <s v="Clothing Stores"/>
    <m/>
    <s v="China"/>
    <s v="Greater China"/>
    <s v="Yes"/>
    <m/>
    <m/>
    <s v="Quan Zhou"/>
    <m/>
    <n v="41"/>
    <x v="44"/>
  </r>
  <r>
    <x v="42"/>
    <n v="146554"/>
    <s v="Bosideng International Holdings Limited"/>
    <s v="www.bosideng.com"/>
    <d v="2006-07-30T00:00:00"/>
    <x v="2"/>
    <x v="1"/>
    <s v="70.00 USD"/>
    <x v="32"/>
    <x v="33"/>
    <x v="36"/>
    <x v="57"/>
    <x v="0"/>
    <s v="6527.00 HKD"/>
    <x v="39"/>
    <n v="590.86"/>
    <m/>
    <x v="4"/>
    <s v="Retail"/>
    <s v="Clothing Stores"/>
    <m/>
    <s v="China"/>
    <s v="Greater China"/>
    <s v="Yes"/>
    <m/>
    <m/>
    <s v="William Shen"/>
    <m/>
    <n v="15"/>
    <x v="33"/>
  </r>
  <r>
    <x v="42"/>
    <n v="146554"/>
    <s v="Bosideng International Holdings Limited"/>
    <s v="www.bosideng.com"/>
    <d v="2006-07-30T00:00:00"/>
    <x v="2"/>
    <x v="1"/>
    <s v="70.00 USD"/>
    <x v="32"/>
    <x v="33"/>
    <x v="36"/>
    <x v="58"/>
    <x v="3"/>
    <s v="240.00 HKD"/>
    <x v="40"/>
    <n v="21.25"/>
    <s v="IDG Capital"/>
    <x v="4"/>
    <s v="Retail"/>
    <s v="Clothing Stores"/>
    <m/>
    <s v="China"/>
    <s v="Greater China"/>
    <s v="Yes"/>
    <m/>
    <m/>
    <s v="William Shen"/>
    <m/>
    <n v="38"/>
    <x v="16"/>
  </r>
  <r>
    <x v="43"/>
    <n v="104254"/>
    <s v="Boston Plastics (Shanghai) Pte. Ltd."/>
    <s v="www.boston-plastics.com"/>
    <d v="2012-12-19T00:00:00"/>
    <x v="4"/>
    <x v="2"/>
    <m/>
    <x v="1"/>
    <x v="1"/>
    <x v="37"/>
    <x v="59"/>
    <x v="7"/>
    <m/>
    <x v="1"/>
    <m/>
    <s v="US Farathane Corporation"/>
    <x v="3"/>
    <s v="Manufacturing"/>
    <s v="Plastic and Rubber Manufacturing"/>
    <m/>
    <s v="China"/>
    <s v="Greater China"/>
    <s v="No"/>
    <m/>
    <m/>
    <s v="Huaming Gu"/>
    <m/>
    <n v="37"/>
    <x v="15"/>
  </r>
  <r>
    <x v="44"/>
    <n v="157445"/>
    <s v="Bros Eastern"/>
    <s v="www.bros.com.hk"/>
    <d v="2010-09-18T00:00:00"/>
    <x v="3"/>
    <x v="1"/>
    <s v="420.00 CNY"/>
    <x v="33"/>
    <x v="34"/>
    <x v="38"/>
    <x v="60"/>
    <x v="0"/>
    <s v="2040.00 CNY"/>
    <x v="41"/>
    <n v="256.10000000000002"/>
    <m/>
    <x v="3"/>
    <s v="Manufacturing"/>
    <s v="Chemicals, Textiles"/>
    <m/>
    <s v="China"/>
    <s v="Greater China"/>
    <s v="Yes"/>
    <m/>
    <m/>
    <m/>
    <m/>
    <n v="21"/>
    <x v="17"/>
  </r>
  <r>
    <x v="45"/>
    <n v="133915"/>
    <s v="C&amp;O Pharmaceutical Technology"/>
    <s v="www.changao.com"/>
    <d v="2007-04-01T00:00:00"/>
    <x v="0"/>
    <x v="4"/>
    <s v="78.05 HKD"/>
    <x v="34"/>
    <x v="35"/>
    <x v="39"/>
    <x v="61"/>
    <x v="7"/>
    <s v="219.00 SGD"/>
    <x v="42"/>
    <n v="126.93"/>
    <s v="Shionogi Pharmaceutical, Sumitomo Corporation"/>
    <x v="0"/>
    <s v="Pharmaceuticals"/>
    <s v="Pharmaceutical Development, Pharmaceutical Manufacturing"/>
    <m/>
    <s v="Hong Kong"/>
    <s v="Greater China"/>
    <s v="No"/>
    <m/>
    <m/>
    <m/>
    <m/>
    <n v="52"/>
    <x v="13"/>
  </r>
  <r>
    <x v="46"/>
    <n v="174434"/>
    <s v="Camel Group"/>
    <s v="www.chinacamel.com"/>
    <d v="2009-11-01T00:00:00"/>
    <x v="6"/>
    <x v="1"/>
    <s v="10.08 CNY"/>
    <x v="35"/>
    <x v="36"/>
    <x v="40"/>
    <x v="62"/>
    <x v="0"/>
    <s v="1543.00 CNY"/>
    <x v="43"/>
    <n v="164.69"/>
    <m/>
    <x v="7"/>
    <s v="Clean Technology"/>
    <s v="Batteries"/>
    <m/>
    <s v="China"/>
    <s v="Greater China"/>
    <s v="No"/>
    <m/>
    <m/>
    <m/>
    <m/>
    <n v="19"/>
    <x v="18"/>
  </r>
  <r>
    <x v="47"/>
    <n v="53868"/>
    <s v="Camelot Information Systems"/>
    <s v="www.camelotchina.com"/>
    <d v="2006-05-01T00:00:00"/>
    <x v="2"/>
    <x v="1"/>
    <s v="20.00 USD"/>
    <x v="36"/>
    <x v="37"/>
    <x v="41"/>
    <x v="63"/>
    <x v="0"/>
    <s v="147.00 USD"/>
    <x v="44"/>
    <n v="116.85"/>
    <m/>
    <x v="8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0"/>
    <x v="34"/>
  </r>
  <r>
    <x v="47"/>
    <n v="53868"/>
    <s v="Camelot Information Systems"/>
    <s v="www.camelotchina.com"/>
    <d v="2006-05-01T00:00:00"/>
    <x v="2"/>
    <x v="1"/>
    <s v="20.00 USD"/>
    <x v="36"/>
    <x v="37"/>
    <x v="41"/>
    <x v="64"/>
    <x v="2"/>
    <m/>
    <x v="1"/>
    <m/>
    <m/>
    <x v="8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4"/>
    <x v="30"/>
  </r>
  <r>
    <x v="47"/>
    <n v="53868"/>
    <s v="Camelot Information Systems"/>
    <s v="www.camelotchina.com"/>
    <d v="2006-05-01T00:00:00"/>
    <x v="2"/>
    <x v="1"/>
    <s v="20.00 USD"/>
    <x v="36"/>
    <x v="37"/>
    <x v="41"/>
    <x v="65"/>
    <x v="2"/>
    <m/>
    <x v="1"/>
    <m/>
    <m/>
    <x v="8"/>
    <s v="Software"/>
    <s v="Accounting/Finance Software, Application Integration Software, Consulting Services, Consumer Finance, HR &amp; Workforce Software, IT"/>
    <m/>
    <s v="China"/>
    <s v="Greater China"/>
    <s v="No"/>
    <m/>
    <m/>
    <m/>
    <m/>
    <n v="56"/>
    <x v="45"/>
  </r>
  <r>
    <x v="48"/>
    <n v="63849"/>
    <s v="Casda Biomaterials"/>
    <s v="www.casdabm.com"/>
    <d v="2007-06-01T00:00:00"/>
    <x v="0"/>
    <x v="2"/>
    <m/>
    <x v="1"/>
    <x v="1"/>
    <x v="13"/>
    <x v="66"/>
    <x v="7"/>
    <m/>
    <x v="1"/>
    <m/>
    <s v="Arkema"/>
    <x v="6"/>
    <s v="Chemicals"/>
    <s v="Chemicals, Manufacturing"/>
    <m/>
    <s v="China"/>
    <s v="Greater China"/>
    <s v="No"/>
    <m/>
    <m/>
    <m/>
    <m/>
    <n v="53"/>
    <x v="14"/>
  </r>
  <r>
    <x v="49"/>
    <n v="155416"/>
    <s v="Centron Telecom International Holding Ltd"/>
    <s v="www.centron.com.cn"/>
    <d v="2006-04-06T00:00:00"/>
    <x v="2"/>
    <x v="1"/>
    <s v="11.00 USD"/>
    <x v="37"/>
    <x v="38"/>
    <x v="42"/>
    <x v="67"/>
    <x v="0"/>
    <s v="576.00 HKD"/>
    <x v="45"/>
    <n v="54.49"/>
    <m/>
    <x v="1"/>
    <s v="Telecoms"/>
    <s v="Wireless Telecoms Services &amp; Equipment"/>
    <m/>
    <s v="China"/>
    <s v="Greater China"/>
    <s v="Yes"/>
    <m/>
    <m/>
    <m/>
    <m/>
    <n v="15"/>
    <x v="33"/>
  </r>
  <r>
    <x v="50"/>
    <n v="166629"/>
    <s v="Changhsa Weizhong Chemical Machinery"/>
    <s v="www.changshawz.com"/>
    <d v="2007-10-01T00:00:00"/>
    <x v="0"/>
    <x v="1"/>
    <m/>
    <x v="1"/>
    <x v="1"/>
    <x v="43"/>
    <x v="68"/>
    <x v="1"/>
    <m/>
    <x v="1"/>
    <m/>
    <m/>
    <x v="3"/>
    <s v="Manufacturing"/>
    <s v="Industrial, Manufacturing"/>
    <m/>
    <s v="China"/>
    <s v="Greater China"/>
    <s v="No"/>
    <m/>
    <m/>
    <m/>
    <m/>
    <n v="48"/>
    <x v="46"/>
  </r>
  <r>
    <x v="51"/>
    <n v="163706"/>
    <s v="Changsha Kaiyuan Instruments Co., Ltd"/>
    <s v="www.chs5e.com"/>
    <d v="2010-11-17T00:00:00"/>
    <x v="3"/>
    <x v="1"/>
    <s v="60.00 CNY"/>
    <x v="38"/>
    <x v="39"/>
    <x v="44"/>
    <x v="69"/>
    <x v="0"/>
    <s v="405.00 CNY"/>
    <x v="46"/>
    <n v="52.31"/>
    <m/>
    <x v="3"/>
    <s v="Manufacturing"/>
    <s v="Coal &amp; Lignite Mining, Manufacturing"/>
    <m/>
    <s v="China"/>
    <s v="Greater China"/>
    <s v="Yes"/>
    <m/>
    <m/>
    <m/>
    <m/>
    <n v="20"/>
    <x v="32"/>
  </r>
  <r>
    <x v="52"/>
    <n v="162821"/>
    <s v="Changtian Plastic &amp; Chemical Limited"/>
    <s v="www.changtian.com.sg"/>
    <d v="2007-03-09T00:00:00"/>
    <x v="0"/>
    <x v="2"/>
    <s v="25.00 SGD"/>
    <x v="39"/>
    <x v="40"/>
    <x v="45"/>
    <x v="70"/>
    <x v="0"/>
    <s v="101.00 SGD"/>
    <x v="47"/>
    <n v="47.87"/>
    <m/>
    <x v="6"/>
    <s v="Chemicals"/>
    <s v="Adhesives &amp; Sealants, Plastic and Rubber Manufacturing"/>
    <m/>
    <s v="China"/>
    <s v="Greater China"/>
    <s v="Yes"/>
    <m/>
    <m/>
    <m/>
    <m/>
    <n v="7"/>
    <x v="7"/>
  </r>
  <r>
    <x v="53"/>
    <n v="178374"/>
    <s v="Changzhou Xingang Thermal Power"/>
    <m/>
    <d v="2011-12-01T00:00:00"/>
    <x v="9"/>
    <x v="1"/>
    <s v="7.49 CNY"/>
    <x v="40"/>
    <x v="41"/>
    <x v="46"/>
    <x v="71"/>
    <x v="7"/>
    <m/>
    <x v="1"/>
    <m/>
    <s v="Zhejiang Fuchunjiang Hydropower Equipment"/>
    <x v="7"/>
    <s v="Clean Technology"/>
    <s v="Efficiency Infrastructure, Power Generation"/>
    <m/>
    <s v="China"/>
    <s v="Greater China"/>
    <s v="No"/>
    <m/>
    <m/>
    <m/>
    <m/>
    <n v="13"/>
    <x v="12"/>
  </r>
  <r>
    <x v="54"/>
    <n v="51178"/>
    <s v="Charm Communications Incorporation"/>
    <s v="www.charmgroup.cn"/>
    <d v="2008-08-01T00:00:00"/>
    <x v="1"/>
    <x v="1"/>
    <s v="20.00 USD"/>
    <x v="36"/>
    <x v="42"/>
    <x v="47"/>
    <x v="72"/>
    <x v="0"/>
    <s v="74.20 USD"/>
    <x v="48"/>
    <n v="56.26"/>
    <m/>
    <x v="1"/>
    <s v="Advertising"/>
    <s v="Advertising, Television Broadcasting and Programming"/>
    <m/>
    <s v="China"/>
    <s v="Greater China"/>
    <s v="Yes"/>
    <m/>
    <m/>
    <s v="Peter Amour"/>
    <m/>
    <n v="21"/>
    <x v="17"/>
  </r>
  <r>
    <x v="55"/>
    <n v="63371"/>
    <s v="Chemspec International Limited"/>
    <s v="www.chemspec.com.cn"/>
    <d v="2007-07-18T00:00:00"/>
    <x v="0"/>
    <x v="1"/>
    <s v="4.00 USD"/>
    <x v="41"/>
    <x v="43"/>
    <x v="48"/>
    <x v="73"/>
    <x v="0"/>
    <s v="72.78 USD"/>
    <x v="49"/>
    <n v="51.94"/>
    <m/>
    <x v="3"/>
    <s v="Manufacturing"/>
    <s v="Engineering, Manufacturing"/>
    <m/>
    <s v="China"/>
    <s v="Greater China"/>
    <s v="No"/>
    <m/>
    <m/>
    <m/>
    <m/>
    <n v="23"/>
    <x v="47"/>
  </r>
  <r>
    <x v="56"/>
    <n v="199526"/>
    <s v="Chengda Biotechnology"/>
    <s v="www.cdbio.cn"/>
    <d v="2014-05-15T00:00:00"/>
    <x v="5"/>
    <x v="4"/>
    <s v="29.00 CNY"/>
    <x v="12"/>
    <x v="44"/>
    <x v="49"/>
    <x v="74"/>
    <x v="0"/>
    <m/>
    <x v="1"/>
    <m/>
    <m/>
    <x v="0"/>
    <s v="Biotechnology"/>
    <s v="Biotechnology"/>
    <m/>
    <s v="China"/>
    <s v="Greater China"/>
    <s v="No"/>
    <m/>
    <m/>
    <m/>
    <m/>
    <n v="7"/>
    <x v="7"/>
  </r>
  <r>
    <x v="57"/>
    <n v="156168"/>
    <s v="Chengdu Kanghong Pharmaceutical Group Co., Ltd."/>
    <s v="www.cnkh.com"/>
    <d v="2011-06-08T00:00:00"/>
    <x v="9"/>
    <x v="1"/>
    <s v="326.09 CNY"/>
    <x v="42"/>
    <x v="45"/>
    <x v="50"/>
    <x v="75"/>
    <x v="0"/>
    <s v="621.00 CNY"/>
    <x v="50"/>
    <n v="90.5"/>
    <m/>
    <x v="0"/>
    <s v="Pharmaceuticals"/>
    <s v="Pharmaceuticals"/>
    <m/>
    <s v="China"/>
    <s v="Greater China"/>
    <s v="Yes"/>
    <m/>
    <m/>
    <m/>
    <m/>
    <n v="48"/>
    <x v="46"/>
  </r>
  <r>
    <x v="58"/>
    <n v="31579"/>
    <s v="Chery Automobile Co., Ltd."/>
    <s v="www.cheryglobal.com"/>
    <d v="2009-06-01T00:00:00"/>
    <x v="6"/>
    <x v="1"/>
    <s v="2900.00 CNY"/>
    <x v="43"/>
    <x v="46"/>
    <x v="51"/>
    <x v="76"/>
    <x v="1"/>
    <s v="465.00 CNY"/>
    <x v="51"/>
    <n v="54.58"/>
    <m/>
    <x v="3"/>
    <s v="Transportation"/>
    <s v="Automobile and Parts Manufacturing"/>
    <m/>
    <s v="China"/>
    <s v="Greater China"/>
    <s v="Yes"/>
    <m/>
    <m/>
    <m/>
    <m/>
    <n v="30"/>
    <x v="25"/>
  </r>
  <r>
    <x v="59"/>
    <n v="180192"/>
    <s v="China Aoyuan Property Group Limited"/>
    <s v="www.aoyuan.com.cn"/>
    <d v="2006-05-01T00:00:00"/>
    <x v="2"/>
    <x v="1"/>
    <m/>
    <x v="1"/>
    <x v="1"/>
    <x v="42"/>
    <x v="77"/>
    <x v="0"/>
    <m/>
    <x v="1"/>
    <m/>
    <m/>
    <x v="9"/>
    <s v="Property"/>
    <s v="Property"/>
    <m/>
    <s v="China"/>
    <s v="Greater China"/>
    <s v="No"/>
    <m/>
    <m/>
    <m/>
    <m/>
    <n v="17"/>
    <x v="10"/>
  </r>
  <r>
    <x v="60"/>
    <n v="93099"/>
    <s v="China Auto Rental Holdings"/>
    <s v="www.zuche.com"/>
    <d v="2012-07-09T00:00:00"/>
    <x v="4"/>
    <x v="1"/>
    <s v="200.00 USD"/>
    <x v="21"/>
    <x v="47"/>
    <x v="52"/>
    <x v="78"/>
    <x v="2"/>
    <s v="341.00 USD"/>
    <x v="52"/>
    <n v="312.39"/>
    <m/>
    <x v="3"/>
    <s v="Transportation"/>
    <s v="Car Hire Services"/>
    <m/>
    <s v="China"/>
    <s v="Greater China"/>
    <s v="Yes"/>
    <m/>
    <m/>
    <s v="David Li, Lilian Zhu"/>
    <m/>
    <n v="34"/>
    <x v="48"/>
  </r>
  <r>
    <x v="61"/>
    <n v="93099"/>
    <s v="China Auto Rental Holdings"/>
    <s v="www.zuche.com"/>
    <d v="2010-09-15T00:00:00"/>
    <x v="3"/>
    <x v="2"/>
    <s v="1200.00 CNY"/>
    <x v="44"/>
    <x v="48"/>
    <x v="53"/>
    <x v="79"/>
    <x v="7"/>
    <m/>
    <x v="1"/>
    <m/>
    <s v="Hertz"/>
    <x v="3"/>
    <s v="Transportation"/>
    <s v="Car Hire Services"/>
    <m/>
    <s v="China"/>
    <s v="Greater China"/>
    <s v="Yes"/>
    <m/>
    <m/>
    <s v="Linan Zhu"/>
    <m/>
    <n v="31"/>
    <x v="24"/>
  </r>
  <r>
    <x v="61"/>
    <n v="93099"/>
    <s v="China Auto Rental Holdings"/>
    <s v="www.zuche.com"/>
    <d v="2010-09-15T00:00:00"/>
    <x v="3"/>
    <x v="2"/>
    <s v="1200.00 CNY"/>
    <x v="44"/>
    <x v="48"/>
    <x v="53"/>
    <x v="80"/>
    <x v="0"/>
    <s v="468.00 USD"/>
    <x v="53"/>
    <n v="362.14"/>
    <m/>
    <x v="3"/>
    <s v="Transportation"/>
    <s v="Car Hire Services"/>
    <m/>
    <s v="China"/>
    <s v="Greater China"/>
    <s v="Yes"/>
    <m/>
    <m/>
    <s v="Linan Zhu"/>
    <m/>
    <n v="48"/>
    <x v="46"/>
  </r>
  <r>
    <x v="61"/>
    <n v="93099"/>
    <s v="China Auto Rental Holdings"/>
    <s v="www.zuche.com"/>
    <d v="2010-09-15T00:00:00"/>
    <x v="3"/>
    <x v="2"/>
    <s v="1200.00 CNY"/>
    <x v="44"/>
    <x v="48"/>
    <x v="53"/>
    <x v="81"/>
    <x v="7"/>
    <s v="1687.50 HKD"/>
    <x v="54"/>
    <n v="191.71"/>
    <s v="Ucar"/>
    <x v="3"/>
    <s v="Transportation"/>
    <s v="Car Hire Services"/>
    <m/>
    <s v="China"/>
    <s v="Greater China"/>
    <s v="Yes"/>
    <m/>
    <m/>
    <s v="Linan Zhu"/>
    <m/>
    <n v="61"/>
    <x v="41"/>
  </r>
  <r>
    <x v="62"/>
    <n v="63636"/>
    <s v="China Biologic Products, Inc."/>
    <s v="www.chinabiologic.com"/>
    <d v="2010-08-31T00:00:00"/>
    <x v="3"/>
    <x v="4"/>
    <s v="10.01 USD"/>
    <x v="45"/>
    <x v="49"/>
    <x v="52"/>
    <x v="82"/>
    <x v="2"/>
    <s v="241.50 USD"/>
    <x v="55"/>
    <n v="214.23"/>
    <m/>
    <x v="0"/>
    <s v="Pharmaceuticals"/>
    <s v="BioPharmaceuticals, Pharmaceutical Development"/>
    <m/>
    <s v="China"/>
    <s v="Greater China"/>
    <s v="Yes"/>
    <m/>
    <m/>
    <m/>
    <m/>
    <n v="58"/>
    <x v="49"/>
  </r>
  <r>
    <x v="62"/>
    <n v="63636"/>
    <s v="China Biologic Products, Inc."/>
    <s v="www.chinabiologic.com"/>
    <d v="2010-08-31T00:00:00"/>
    <x v="3"/>
    <x v="4"/>
    <s v="10.01 USD"/>
    <x v="45"/>
    <x v="49"/>
    <x v="52"/>
    <x v="83"/>
    <x v="2"/>
    <s v="426.00 USD"/>
    <x v="56"/>
    <n v="392.3"/>
    <m/>
    <x v="0"/>
    <s v="Pharmaceuticals"/>
    <s v="BioPharmaceuticals, Pharmaceutical Development"/>
    <m/>
    <s v="China"/>
    <s v="Greater China"/>
    <s v="Yes"/>
    <m/>
    <m/>
    <m/>
    <m/>
    <n v="67"/>
    <x v="50"/>
  </r>
  <r>
    <x v="62"/>
    <n v="63636"/>
    <s v="China Biologic Products, Inc."/>
    <s v="www.chinabiologic.com"/>
    <d v="2010-08-31T00:00:00"/>
    <x v="3"/>
    <x v="4"/>
    <s v="10.01 USD"/>
    <x v="45"/>
    <x v="49"/>
    <x v="52"/>
    <x v="84"/>
    <x v="2"/>
    <s v="308.00 USD"/>
    <x v="57"/>
    <n v="275.38"/>
    <m/>
    <x v="0"/>
    <s v="Pharmaceuticals"/>
    <s v="BioPharmaceuticals, Pharmaceutical Development"/>
    <m/>
    <s v="China"/>
    <s v="Greater China"/>
    <s v="Yes"/>
    <m/>
    <m/>
    <m/>
    <m/>
    <n v="70"/>
    <x v="51"/>
  </r>
  <r>
    <x v="63"/>
    <n v="63636"/>
    <s v="China Biologic Products, Inc."/>
    <s v="www.chinabiologic.com"/>
    <d v="2009-08-10T00:00:00"/>
    <x v="6"/>
    <x v="1"/>
    <s v="8.00 USD"/>
    <x v="46"/>
    <x v="50"/>
    <x v="35"/>
    <x v="85"/>
    <x v="0"/>
    <s v="128.50 USD"/>
    <x v="58"/>
    <n v="85.75"/>
    <m/>
    <x v="0"/>
    <s v="Pharmaceuticals"/>
    <s v="BioPharmaceuticals, Pharmaceutical Development"/>
    <m/>
    <s v="China"/>
    <s v="Greater China"/>
    <s v="Yes"/>
    <m/>
    <m/>
    <m/>
    <m/>
    <n v="4"/>
    <x v="35"/>
  </r>
  <r>
    <x v="63"/>
    <n v="63636"/>
    <s v="China Biologic Products, Inc."/>
    <s v="www.chinabiologic.com"/>
    <d v="2009-08-10T00:00:00"/>
    <x v="6"/>
    <x v="1"/>
    <s v="8.00 USD"/>
    <x v="46"/>
    <x v="50"/>
    <x v="35"/>
    <x v="86"/>
    <x v="2"/>
    <m/>
    <x v="1"/>
    <m/>
    <m/>
    <x v="0"/>
    <s v="Pharmaceuticals"/>
    <s v="BioPharmaceuticals, Pharmaceutical Development"/>
    <m/>
    <s v="China"/>
    <s v="Greater China"/>
    <s v="No"/>
    <m/>
    <m/>
    <m/>
    <m/>
    <n v="34"/>
    <x v="48"/>
  </r>
  <r>
    <x v="64"/>
    <n v="128009"/>
    <s v="China Cinda Asset Management Co."/>
    <s v="www.cindamc.com"/>
    <d v="2012-03-16T00:00:00"/>
    <x v="4"/>
    <x v="1"/>
    <m/>
    <x v="1"/>
    <x v="1"/>
    <x v="54"/>
    <x v="87"/>
    <x v="0"/>
    <m/>
    <x v="1"/>
    <m/>
    <m/>
    <x v="5"/>
    <s v="Financial Services"/>
    <s v="Credit Collections and Services, Finance and Insurance Sector"/>
    <m/>
    <s v="China"/>
    <s v="Greater China"/>
    <s v="Yes"/>
    <m/>
    <m/>
    <m/>
    <m/>
    <n v="21"/>
    <x v="17"/>
  </r>
  <r>
    <x v="64"/>
    <n v="128009"/>
    <s v="China Cinda Asset Management Co."/>
    <s v="www.cindamc.com"/>
    <d v="2012-03-16T00:00:00"/>
    <x v="4"/>
    <x v="1"/>
    <m/>
    <x v="1"/>
    <x v="1"/>
    <x v="54"/>
    <x v="88"/>
    <x v="2"/>
    <s v="382.00 HKD"/>
    <x v="59"/>
    <n v="46.28"/>
    <m/>
    <x v="5"/>
    <s v="Financial Services"/>
    <s v="Credit Collections and Services, Finance and Insurance Sector"/>
    <m/>
    <s v="China"/>
    <s v="Greater China"/>
    <s v="Yes"/>
    <m/>
    <m/>
    <m/>
    <m/>
    <n v="36"/>
    <x v="52"/>
  </r>
  <r>
    <x v="64"/>
    <n v="128009"/>
    <s v="China Cinda Asset Management Co."/>
    <s v="www.cindamc.com"/>
    <d v="2012-03-16T00:00:00"/>
    <x v="4"/>
    <x v="1"/>
    <m/>
    <x v="1"/>
    <x v="1"/>
    <x v="54"/>
    <x v="89"/>
    <x v="2"/>
    <s v="1090.00 HKD"/>
    <x v="60"/>
    <n v="131"/>
    <m/>
    <x v="5"/>
    <s v="Financial Services"/>
    <s v="Credit Collections and Services, Finance and Insurance Sector"/>
    <m/>
    <s v="China"/>
    <s v="Greater China"/>
    <s v="No"/>
    <m/>
    <m/>
    <m/>
    <m/>
    <n v="37"/>
    <x v="15"/>
  </r>
  <r>
    <x v="65"/>
    <n v="85741"/>
    <s v="China Cord Blood Corp"/>
    <s v="www.chinacordbloodcorp.com"/>
    <d v="2007-06-01T00:00:00"/>
    <x v="0"/>
    <x v="1"/>
    <m/>
    <x v="1"/>
    <x v="1"/>
    <x v="55"/>
    <x v="90"/>
    <x v="0"/>
    <m/>
    <x v="1"/>
    <m/>
    <m/>
    <x v="0"/>
    <s v="Life Sciences"/>
    <s v="Biomedical, Life Sciences"/>
    <m/>
    <s v="Hong Kong"/>
    <s v="Greater China"/>
    <s v="Yes"/>
    <m/>
    <m/>
    <m/>
    <m/>
    <n v="29"/>
    <x v="53"/>
  </r>
  <r>
    <x v="65"/>
    <n v="85741"/>
    <s v="China Cord Blood Corp"/>
    <s v="www.chinacordbloodcorp.com"/>
    <d v="2007-06-01T00:00:00"/>
    <x v="0"/>
    <x v="1"/>
    <m/>
    <x v="1"/>
    <x v="1"/>
    <x v="55"/>
    <x v="91"/>
    <x v="1"/>
    <m/>
    <x v="1"/>
    <m/>
    <m/>
    <x v="0"/>
    <s v="Life Sciences"/>
    <s v="Biomedical, Life Sciences"/>
    <m/>
    <s v="Hong Kong"/>
    <s v="Greater China"/>
    <s v="No"/>
    <m/>
    <m/>
    <m/>
    <m/>
    <n v="82"/>
    <x v="54"/>
  </r>
  <r>
    <x v="66"/>
    <n v="167336"/>
    <s v="China Create Financial Holdings"/>
    <s v="www.cf88.com.cn"/>
    <d v="2010-07-08T00:00:00"/>
    <x v="3"/>
    <x v="1"/>
    <s v="20.00 CNY"/>
    <x v="47"/>
    <x v="51"/>
    <x v="26"/>
    <x v="92"/>
    <x v="1"/>
    <s v="28.54 CNY"/>
    <x v="61"/>
    <n v="3.26"/>
    <m/>
    <x v="5"/>
    <s v="Financial Services"/>
    <s v="Financial Services"/>
    <m/>
    <s v="China"/>
    <s v="Greater China"/>
    <s v="No"/>
    <n v="1.43"/>
    <n v="41.43"/>
    <m/>
    <m/>
    <n v="14"/>
    <x v="55"/>
  </r>
  <r>
    <x v="67"/>
    <n v="32077"/>
    <s v="China Dongxiang"/>
    <s v="www.dxsport.com"/>
    <d v="2006-05-01T00:00:00"/>
    <x v="2"/>
    <x v="2"/>
    <s v="306.00 CNY"/>
    <x v="48"/>
    <x v="52"/>
    <x v="7"/>
    <x v="93"/>
    <x v="0"/>
    <s v="5475.00 HKD"/>
    <x v="62"/>
    <n v="495.63"/>
    <m/>
    <x v="4"/>
    <s v="Retail"/>
    <s v="Clothing Stores, Consumer Products, Distribution"/>
    <m/>
    <s v="China"/>
    <s v="Greater China"/>
    <s v="Yes"/>
    <m/>
    <m/>
    <s v="Yu Gao"/>
    <m/>
    <n v="17"/>
    <x v="10"/>
  </r>
  <r>
    <x v="67"/>
    <n v="32077"/>
    <s v="China Dongxiang"/>
    <s v="www.dxsport.com"/>
    <d v="2006-05-01T00:00:00"/>
    <x v="2"/>
    <x v="2"/>
    <s v="306.00 CNY"/>
    <x v="48"/>
    <x v="52"/>
    <x v="7"/>
    <x v="94"/>
    <x v="2"/>
    <m/>
    <x v="1"/>
    <m/>
    <m/>
    <x v="4"/>
    <s v="Retail"/>
    <s v="Clothing Stores, Consumer Products, Distribution"/>
    <m/>
    <s v="China"/>
    <s v="Greater China"/>
    <s v="Yes"/>
    <m/>
    <m/>
    <s v="Yu Gao"/>
    <m/>
    <n v="24"/>
    <x v="56"/>
  </r>
  <r>
    <x v="67"/>
    <n v="32077"/>
    <s v="China Dongxiang"/>
    <s v="www.dxsport.com"/>
    <d v="2006-05-01T00:00:00"/>
    <x v="2"/>
    <x v="2"/>
    <s v="306.00 CNY"/>
    <x v="48"/>
    <x v="52"/>
    <x v="7"/>
    <x v="95"/>
    <x v="2"/>
    <s v="568.00 HKD"/>
    <x v="63"/>
    <n v="55.07"/>
    <m/>
    <x v="4"/>
    <s v="Retail"/>
    <s v="Clothing Stores, Consumer Products, Distribution"/>
    <m/>
    <s v="China"/>
    <s v="Greater China"/>
    <s v="No"/>
    <m/>
    <m/>
    <s v="Yu Gao"/>
    <m/>
    <n v="35"/>
    <x v="57"/>
  </r>
  <r>
    <x v="68"/>
    <n v="180204"/>
    <s v="China Fiber Optic Network System Group"/>
    <s v="www.chinafiberoptic.com"/>
    <d v="2007-06-01T00:00:00"/>
    <x v="0"/>
    <x v="1"/>
    <m/>
    <x v="1"/>
    <x v="1"/>
    <x v="42"/>
    <x v="96"/>
    <x v="0"/>
    <m/>
    <x v="1"/>
    <m/>
    <m/>
    <x v="1"/>
    <s v="Telecoms"/>
    <s v="Fiber Optics, Telecoms Equipment"/>
    <m/>
    <s v="Hong Kong"/>
    <s v="Greater China"/>
    <s v="No"/>
    <m/>
    <m/>
    <m/>
    <m/>
    <n v="49"/>
    <x v="3"/>
  </r>
  <r>
    <x v="69"/>
    <n v="158365"/>
    <s v="China First Chemical Holdings Limited"/>
    <s v="www.cfc2121.com"/>
    <d v="2010-02-01T00:00:00"/>
    <x v="3"/>
    <x v="1"/>
    <s v="40.00 USD"/>
    <x v="49"/>
    <x v="53"/>
    <x v="56"/>
    <x v="97"/>
    <x v="0"/>
    <s v="540.00 HKD"/>
    <x v="64"/>
    <n v="51.85"/>
    <m/>
    <x v="6"/>
    <s v="Chemicals"/>
    <s v="Chemicals"/>
    <m/>
    <s v="China"/>
    <s v="Greater China"/>
    <s v="Yes"/>
    <m/>
    <m/>
    <m/>
    <m/>
    <n v="22"/>
    <x v="58"/>
  </r>
  <r>
    <x v="70"/>
    <n v="45468"/>
    <s v="China Fishery Group"/>
    <s v="www.chinafisherygroup.com"/>
    <d v="2010-06-29T00:00:00"/>
    <x v="3"/>
    <x v="4"/>
    <s v="191.00 USD"/>
    <x v="50"/>
    <x v="54"/>
    <x v="16"/>
    <x v="98"/>
    <x v="2"/>
    <m/>
    <x v="1"/>
    <m/>
    <m/>
    <x v="10"/>
    <s v="Food"/>
    <s v="Fishing &amp; Seafood"/>
    <m/>
    <s v="Hong Kong"/>
    <s v="Greater China"/>
    <s v="Yes"/>
    <m/>
    <m/>
    <s v="Patrick Siewert"/>
    <m/>
    <n v="60"/>
    <x v="59"/>
  </r>
  <r>
    <x v="70"/>
    <n v="45468"/>
    <s v="China Fishery Group"/>
    <s v="www.chinafisherygroup.com"/>
    <d v="2010-06-29T00:00:00"/>
    <x v="3"/>
    <x v="4"/>
    <s v="191.00 USD"/>
    <x v="50"/>
    <x v="54"/>
    <x v="16"/>
    <x v="99"/>
    <x v="1"/>
    <m/>
    <x v="1"/>
    <m/>
    <m/>
    <x v="10"/>
    <s v="Food"/>
    <s v="Fishing &amp; Seafood"/>
    <m/>
    <s v="Hong Kong"/>
    <s v="Greater China"/>
    <s v="No"/>
    <m/>
    <m/>
    <s v="Patrick Siewert"/>
    <m/>
    <n v="72"/>
    <x v="60"/>
  </r>
  <r>
    <x v="71"/>
    <n v="63091"/>
    <s v="China Flooring Holding Co., Ltd."/>
    <m/>
    <d v="2008-06-10T00:00:00"/>
    <x v="1"/>
    <x v="1"/>
    <s v="100.00 USD"/>
    <x v="51"/>
    <x v="55"/>
    <x v="57"/>
    <x v="100"/>
    <x v="0"/>
    <s v="1100.35 HKD"/>
    <x v="65"/>
    <n v="98.71"/>
    <m/>
    <x v="3"/>
    <s v="Manufacturing"/>
    <s v="Furniture Manufacturing, Timber"/>
    <m/>
    <s v="China"/>
    <s v="Greater China"/>
    <s v="Yes"/>
    <m/>
    <m/>
    <s v="Homer Sun"/>
    <m/>
    <n v="35"/>
    <x v="57"/>
  </r>
  <r>
    <x v="72"/>
    <n v="32807"/>
    <s v="China Forestry Holdings Group"/>
    <s v="www.chinaforestryholding.com"/>
    <d v="2008-01-01T00:00:00"/>
    <x v="1"/>
    <x v="1"/>
    <s v="85.00 USD"/>
    <x v="52"/>
    <x v="56"/>
    <x v="58"/>
    <x v="101"/>
    <x v="0"/>
    <s v="1550.00 HKD"/>
    <x v="66"/>
    <n v="133.43"/>
    <m/>
    <x v="6"/>
    <s v="Timber"/>
    <s v="Timber"/>
    <m/>
    <s v="Hong Kong"/>
    <s v="Greater China"/>
    <s v="Yes"/>
    <m/>
    <m/>
    <m/>
    <m/>
    <n v="22"/>
    <x v="58"/>
  </r>
  <r>
    <x v="73"/>
    <n v="46054"/>
    <s v="China Grand Automotive Group"/>
    <s v="www.chinagrandauto.com"/>
    <d v="2006-06-01T00:00:00"/>
    <x v="2"/>
    <x v="2"/>
    <s v="3000.00 CNY"/>
    <x v="53"/>
    <x v="57"/>
    <x v="59"/>
    <x v="74"/>
    <x v="7"/>
    <s v="5400.00 HKD"/>
    <x v="67"/>
    <n v="559.19000000000005"/>
    <s v="Haitong International Securities Group"/>
    <x v="3"/>
    <s v="Transportation"/>
    <s v="Automobile Dealerships, Consumer Services"/>
    <m/>
    <s v="China"/>
    <s v="Greater China"/>
    <s v="No"/>
    <m/>
    <m/>
    <m/>
    <m/>
    <n v="102"/>
    <x v="61"/>
  </r>
  <r>
    <x v="74"/>
    <n v="46054"/>
    <s v="China Grand Automotive Group"/>
    <s v="www.chinagrandauto.com"/>
    <d v="2010-12-31T00:00:00"/>
    <x v="3"/>
    <x v="1"/>
    <s v="2400.00 CNY"/>
    <x v="54"/>
    <x v="58"/>
    <x v="60"/>
    <x v="102"/>
    <x v="8"/>
    <s v="818.00 CNY"/>
    <x v="68"/>
    <n v="99.65"/>
    <m/>
    <x v="3"/>
    <s v="Transportation"/>
    <s v="Automobile Dealerships, Consumer Services"/>
    <m/>
    <s v="China"/>
    <s v="Greater China"/>
    <s v="Yes"/>
    <m/>
    <m/>
    <m/>
    <m/>
    <n v="35"/>
    <x v="57"/>
  </r>
  <r>
    <x v="74"/>
    <n v="46054"/>
    <s v="China Grand Automotive Group"/>
    <s v="www.chinagrandauto.com"/>
    <d v="2010-12-31T00:00:00"/>
    <x v="3"/>
    <x v="1"/>
    <s v="2400.00 CNY"/>
    <x v="54"/>
    <x v="58"/>
    <x v="60"/>
    <x v="102"/>
    <x v="7"/>
    <s v="1208.00 CNY"/>
    <x v="69"/>
    <n v="147.16999999999999"/>
    <m/>
    <x v="3"/>
    <s v="Transportation"/>
    <s v="Automobile Dealerships, Consumer Services"/>
    <m/>
    <s v="China"/>
    <s v="Greater China"/>
    <s v="Yes"/>
    <m/>
    <m/>
    <m/>
    <m/>
    <n v="35"/>
    <x v="57"/>
  </r>
  <r>
    <x v="74"/>
    <n v="46054"/>
    <s v="China Grand Automotive Group"/>
    <s v="www.chinagrandauto.com"/>
    <d v="2010-12-31T00:00:00"/>
    <x v="3"/>
    <x v="1"/>
    <s v="2400.00 CNY"/>
    <x v="54"/>
    <x v="58"/>
    <x v="60"/>
    <x v="103"/>
    <x v="8"/>
    <s v="140.00 CNY"/>
    <x v="70"/>
    <n v="16.68"/>
    <m/>
    <x v="3"/>
    <s v="Transportation"/>
    <s v="Automobile Dealerships, Consumer Services"/>
    <m/>
    <s v="China"/>
    <s v="Greater China"/>
    <s v="No"/>
    <m/>
    <m/>
    <m/>
    <m/>
    <n v="43"/>
    <x v="62"/>
  </r>
  <r>
    <x v="75"/>
    <n v="133069"/>
    <s v="China Greenland Rundong Auto Group Limited"/>
    <s v="www.rundongauto.cn"/>
    <d v="2010-06-01T00:00:00"/>
    <x v="3"/>
    <x v="2"/>
    <m/>
    <x v="1"/>
    <x v="1"/>
    <x v="61"/>
    <x v="104"/>
    <x v="0"/>
    <s v="961.10 HKD"/>
    <x v="71"/>
    <n v="92.58"/>
    <m/>
    <x v="3"/>
    <s v="Transportation"/>
    <s v="Automobile Dealerships"/>
    <m/>
    <s v="China"/>
    <s v="Greater China"/>
    <s v="Yes"/>
    <m/>
    <m/>
    <m/>
    <m/>
    <n v="50"/>
    <x v="34"/>
  </r>
  <r>
    <x v="75"/>
    <n v="133069"/>
    <s v="China Greenland Rundong Auto Group Limited"/>
    <s v="www.rundongauto.cn"/>
    <d v="2010-06-01T00:00:00"/>
    <x v="3"/>
    <x v="2"/>
    <m/>
    <x v="1"/>
    <x v="1"/>
    <x v="61"/>
    <x v="105"/>
    <x v="2"/>
    <s v="200.00 USD"/>
    <x v="72"/>
    <n v="176.7"/>
    <s v="Greenland Holding Group"/>
    <x v="3"/>
    <s v="Transportation"/>
    <s v="Automobile Dealerships"/>
    <m/>
    <s v="China"/>
    <s v="Greater China"/>
    <s v="Yes"/>
    <m/>
    <m/>
    <m/>
    <m/>
    <n v="59"/>
    <x v="40"/>
  </r>
  <r>
    <x v="75"/>
    <n v="133069"/>
    <s v="China Greenland Rundong Auto Group Limited"/>
    <s v="www.rundongauto.cn"/>
    <d v="2010-06-01T00:00:00"/>
    <x v="3"/>
    <x v="2"/>
    <m/>
    <x v="1"/>
    <x v="1"/>
    <x v="61"/>
    <x v="106"/>
    <x v="2"/>
    <s v="592.60 HKD"/>
    <x v="73"/>
    <n v="70.36"/>
    <m/>
    <x v="3"/>
    <s v="Transportation"/>
    <s v="Automobile Dealerships"/>
    <m/>
    <s v="China"/>
    <s v="Greater China"/>
    <s v="Yes"/>
    <m/>
    <m/>
    <m/>
    <m/>
    <n v="73"/>
    <x v="63"/>
  </r>
  <r>
    <x v="75"/>
    <n v="133069"/>
    <s v="China Greenland Rundong Auto Group Limited"/>
    <s v="www.rundongauto.cn"/>
    <d v="2010-06-01T00:00:00"/>
    <x v="3"/>
    <x v="2"/>
    <m/>
    <x v="1"/>
    <x v="1"/>
    <x v="61"/>
    <x v="107"/>
    <x v="2"/>
    <s v="395.00 HKD"/>
    <x v="74"/>
    <n v="45.62"/>
    <m/>
    <x v="3"/>
    <s v="Transportation"/>
    <s v="Automobile Dealerships"/>
    <m/>
    <s v="China"/>
    <s v="Greater China"/>
    <s v="No"/>
    <m/>
    <m/>
    <m/>
    <m/>
    <n v="83"/>
    <x v="64"/>
  </r>
  <r>
    <x v="76"/>
    <n v="37636"/>
    <s v="China GrenTech"/>
    <s v="www.powercn.com"/>
    <d v="2003-06-01T00:00:00"/>
    <x v="11"/>
    <x v="1"/>
    <s v="26.00 USD"/>
    <x v="55"/>
    <x v="59"/>
    <x v="62"/>
    <x v="108"/>
    <x v="2"/>
    <s v="31.50 USD"/>
    <x v="75"/>
    <n v="23.3"/>
    <m/>
    <x v="8"/>
    <s v="Wireless"/>
    <s v="Business Services, Technology, Wireless"/>
    <m/>
    <s v="China"/>
    <s v="Greater China"/>
    <s v="Yes"/>
    <m/>
    <m/>
    <m/>
    <m/>
    <n v="48"/>
    <x v="46"/>
  </r>
  <r>
    <x v="77"/>
    <n v="137782"/>
    <s v="China High Precision Automation Group Limited"/>
    <s v="www.chpag.net"/>
    <d v="2009-08-14T00:00:00"/>
    <x v="6"/>
    <x v="1"/>
    <s v="17.00 USD"/>
    <x v="56"/>
    <x v="60"/>
    <x v="15"/>
    <x v="109"/>
    <x v="0"/>
    <s v="950.00 HKD"/>
    <x v="76"/>
    <n v="81.78"/>
    <m/>
    <x v="3"/>
    <s v="Industrial"/>
    <s v="Industrial Machinery Manufacturing"/>
    <m/>
    <s v="Hong Kong"/>
    <s v="Greater China"/>
    <s v="Yes"/>
    <m/>
    <m/>
    <m/>
    <m/>
    <n v="3"/>
    <x v="65"/>
  </r>
  <r>
    <x v="78"/>
    <n v="37784"/>
    <s v="China High Speed Transmission"/>
    <s v="www.chste.com"/>
    <d v="2006-01-01T00:00:00"/>
    <x v="2"/>
    <x v="2"/>
    <s v="7.50 USD"/>
    <x v="57"/>
    <x v="61"/>
    <x v="63"/>
    <x v="110"/>
    <x v="0"/>
    <s v="272.00 USD"/>
    <x v="77"/>
    <n v="201.18"/>
    <m/>
    <x v="3"/>
    <s v="Manufacturing"/>
    <s v="Engineering, Manufacturing"/>
    <m/>
    <s v="China"/>
    <s v="Greater China"/>
    <s v="No"/>
    <m/>
    <m/>
    <m/>
    <m/>
    <n v="18"/>
    <x v="66"/>
  </r>
  <r>
    <x v="79"/>
    <n v="37784"/>
    <s v="China High Speed Transmission"/>
    <s v="www.chste.com"/>
    <d v="2001-08-01T00:00:00"/>
    <x v="12"/>
    <x v="1"/>
    <s v="1.10 USD"/>
    <x v="58"/>
    <x v="62"/>
    <x v="64"/>
    <x v="110"/>
    <x v="0"/>
    <s v="2124.00 HKD"/>
    <x v="78"/>
    <n v="200.94"/>
    <m/>
    <x v="3"/>
    <s v="Manufacturing"/>
    <s v="Engineering, Manufacturing"/>
    <m/>
    <s v="China"/>
    <s v="Greater China"/>
    <s v="Yes"/>
    <m/>
    <m/>
    <m/>
    <m/>
    <n v="71"/>
    <x v="67"/>
  </r>
  <r>
    <x v="80"/>
    <n v="131756"/>
    <s v="China Huarong Asset Management Corporation"/>
    <s v="www.chamc.com.cn"/>
    <d v="2014-06-27T00:00:00"/>
    <x v="5"/>
    <x v="2"/>
    <s v="14543.20 CNY"/>
    <x v="59"/>
    <x v="63"/>
    <x v="65"/>
    <x v="111"/>
    <x v="0"/>
    <m/>
    <x v="1"/>
    <m/>
    <m/>
    <x v="5"/>
    <s v="Financial Services"/>
    <s v="Investment Banking, Securities Brokers"/>
    <m/>
    <s v="China"/>
    <s v="Greater China"/>
    <s v="Yes"/>
    <m/>
    <m/>
    <m/>
    <m/>
    <n v="16"/>
    <x v="1"/>
  </r>
  <r>
    <x v="81"/>
    <n v="130927"/>
    <s v="China Hydroelectric Corporation"/>
    <s v="www.chinahydroelectric.com"/>
    <d v="2014-01-14T00:00:00"/>
    <x v="5"/>
    <x v="0"/>
    <s v="190.00 USD"/>
    <x v="60"/>
    <x v="64"/>
    <x v="66"/>
    <x v="112"/>
    <x v="7"/>
    <s v="492.60 USD"/>
    <x v="79"/>
    <n v="439.3"/>
    <s v="Shenzhen Energy Group"/>
    <x v="7"/>
    <s v="Renewable Energy"/>
    <s v="Hydro Power, Power"/>
    <m/>
    <s v="China"/>
    <s v="Greater China"/>
    <s v="No"/>
    <m/>
    <m/>
    <m/>
    <m/>
    <n v="20"/>
    <x v="32"/>
  </r>
  <r>
    <x v="82"/>
    <n v="54286"/>
    <s v="China International Capital Corporation"/>
    <s v="www.cicc.com.cn"/>
    <d v="2010-12-02T00:00:00"/>
    <x v="3"/>
    <x v="2"/>
    <s v="1000.00 USD"/>
    <x v="61"/>
    <x v="65"/>
    <x v="67"/>
    <x v="113"/>
    <x v="0"/>
    <m/>
    <x v="1"/>
    <m/>
    <m/>
    <x v="5"/>
    <s v="Financial Services"/>
    <s v="Investment Banking"/>
    <m/>
    <s v="China"/>
    <s v="Greater China"/>
    <s v="Yes"/>
    <m/>
    <m/>
    <s v="Lane Zhao, Xiang Li"/>
    <m/>
    <n v="59"/>
    <x v="40"/>
  </r>
  <r>
    <x v="83"/>
    <n v="47426"/>
    <s v="China ITS"/>
    <s v="www.its.cn"/>
    <d v="2006-11-01T00:00:00"/>
    <x v="2"/>
    <x v="1"/>
    <s v="14.00 USD"/>
    <x v="62"/>
    <x v="66"/>
    <x v="68"/>
    <x v="114"/>
    <x v="0"/>
    <s v="799.30 USD"/>
    <x v="80"/>
    <n v="635.36"/>
    <m/>
    <x v="8"/>
    <s v="IT Infrastructure"/>
    <s v="IT, IT Infrastructure, Technology"/>
    <m/>
    <s v="China"/>
    <s v="Greater China"/>
    <s v="No"/>
    <m/>
    <n v="50"/>
    <m/>
    <m/>
    <n v="44"/>
    <x v="68"/>
  </r>
  <r>
    <x v="84"/>
    <n v="142714"/>
    <s v="China Jiuhao Health Industry"/>
    <s v="www.mediachina-corp.com"/>
    <d v="2009-12-17T00:00:00"/>
    <x v="6"/>
    <x v="4"/>
    <m/>
    <x v="1"/>
    <x v="1"/>
    <x v="35"/>
    <x v="115"/>
    <x v="2"/>
    <s v="116.35 HKD"/>
    <x v="81"/>
    <n v="10.44"/>
    <m/>
    <x v="0"/>
    <s v="Healthcare IT"/>
    <s v="Cloud Computing &amp; Solutions, Healthcare IT, Mobile Applications, Software"/>
    <m/>
    <s v="China"/>
    <s v="Greater China"/>
    <s v="No"/>
    <m/>
    <m/>
    <m/>
    <m/>
    <n v="17"/>
    <x v="10"/>
  </r>
  <r>
    <x v="85"/>
    <n v="33829"/>
    <s v="China Longyuan Power Group"/>
    <s v="www.clypg.com.cn"/>
    <d v="2009-11-21T00:00:00"/>
    <x v="6"/>
    <x v="4"/>
    <s v="730.00 USD"/>
    <x v="63"/>
    <x v="67"/>
    <x v="69"/>
    <x v="116"/>
    <x v="2"/>
    <s v="1040.00 CNY"/>
    <x v="82"/>
    <n v="127.35"/>
    <m/>
    <x v="7"/>
    <s v="Renewable Energy"/>
    <s v="Solar Power, Wind Power"/>
    <m/>
    <s v="China"/>
    <s v="Greater China"/>
    <s v="Yes"/>
    <m/>
    <m/>
    <m/>
    <m/>
    <n v="40"/>
    <x v="31"/>
  </r>
  <r>
    <x v="86"/>
    <n v="31620"/>
    <s v="China Mengniu Dairy Company Limited"/>
    <s v="www.mengniuir.com"/>
    <d v="2002-09-25T00:00:00"/>
    <x v="13"/>
    <x v="2"/>
    <s v="26.00 USD"/>
    <x v="55"/>
    <x v="68"/>
    <x v="70"/>
    <x v="117"/>
    <x v="7"/>
    <s v="1700.00 DKK"/>
    <x v="83"/>
    <n v="228.68"/>
    <s v="Arla Foods"/>
    <x v="10"/>
    <s v="Food"/>
    <s v="Dairy Products"/>
    <m/>
    <s v="Hong Kong"/>
    <s v="Greater China"/>
    <s v="No"/>
    <m/>
    <m/>
    <s v="David Liu"/>
    <s v="David Liu"/>
    <n v="117"/>
    <x v="69"/>
  </r>
  <r>
    <x v="87"/>
    <n v="32565"/>
    <s v="China Minzhong Food Corporation Limited"/>
    <s v="www.chinaminzhong.com"/>
    <d v="2006-03-01T00:00:00"/>
    <x v="2"/>
    <x v="1"/>
    <s v="23.00 USD"/>
    <x v="64"/>
    <x v="69"/>
    <x v="71"/>
    <x v="118"/>
    <x v="2"/>
    <s v="45.00 USD"/>
    <x v="84"/>
    <n v="34.71"/>
    <m/>
    <x v="10"/>
    <s v="Food"/>
    <s v="Fruit and Vegetables"/>
    <m/>
    <s v="China"/>
    <s v="Greater China"/>
    <s v="Yes"/>
    <m/>
    <m/>
    <s v="Anson Wang, Edan Lee"/>
    <s v="Anson Wang, Edan Lee"/>
    <n v="81"/>
    <x v="26"/>
  </r>
  <r>
    <x v="87"/>
    <n v="32565"/>
    <s v="China Minzhong Food Corporation Limited"/>
    <s v="www.chinaminzhong.com"/>
    <d v="2006-03-01T00:00:00"/>
    <x v="2"/>
    <x v="1"/>
    <s v="23.00 USD"/>
    <x v="64"/>
    <x v="69"/>
    <x v="71"/>
    <x v="119"/>
    <x v="7"/>
    <s v="105.55 SGD"/>
    <x v="85"/>
    <n v="64.97"/>
    <s v="PT. Indofood  Suses Makmur Tbk"/>
    <x v="10"/>
    <s v="Food"/>
    <s v="Fruit and Vegetables"/>
    <m/>
    <s v="China"/>
    <s v="Greater China"/>
    <s v="Yes"/>
    <m/>
    <m/>
    <s v="Anson Wang, Edan Lee"/>
    <s v="Anson Wang, Edan Lee"/>
    <n v="84"/>
    <x v="70"/>
  </r>
  <r>
    <x v="88"/>
    <n v="32565"/>
    <s v="China Minzhong Food Corporation Limited"/>
    <s v="www.chinaminzhong.com"/>
    <d v="2004-03-09T00:00:00"/>
    <x v="8"/>
    <x v="2"/>
    <s v="9.00 SGD"/>
    <x v="65"/>
    <x v="70"/>
    <x v="39"/>
    <x v="120"/>
    <x v="0"/>
    <s v="270.00 SGD"/>
    <x v="86"/>
    <n v="146.74"/>
    <m/>
    <x v="10"/>
    <s v="Food"/>
    <s v="Fruit and Vegetables"/>
    <m/>
    <s v="China"/>
    <s v="Greater China"/>
    <s v="Yes"/>
    <m/>
    <m/>
    <m/>
    <m/>
    <n v="73"/>
    <x v="63"/>
  </r>
  <r>
    <x v="88"/>
    <n v="32565"/>
    <s v="China Minzhong Food Corporation Limited"/>
    <s v="www.chinaminzhong.com"/>
    <d v="2004-03-09T00:00:00"/>
    <x v="8"/>
    <x v="2"/>
    <s v="9.00 SGD"/>
    <x v="65"/>
    <x v="70"/>
    <x v="39"/>
    <x v="121"/>
    <x v="2"/>
    <m/>
    <x v="1"/>
    <m/>
    <m/>
    <x v="10"/>
    <s v="Food"/>
    <s v="Fruit and Vegetables"/>
    <m/>
    <s v="China"/>
    <s v="Greater China"/>
    <s v="Yes"/>
    <m/>
    <m/>
    <m/>
    <m/>
    <n v="86"/>
    <x v="23"/>
  </r>
  <r>
    <x v="89"/>
    <n v="181080"/>
    <s v="China Mobile Games &amp; Entertainment Group"/>
    <s v="www.cmge.com"/>
    <d v="2015-06-09T00:00:00"/>
    <x v="14"/>
    <x v="0"/>
    <s v="690.00 USD"/>
    <x v="66"/>
    <x v="71"/>
    <x v="72"/>
    <x v="122"/>
    <x v="7"/>
    <s v="6520.00 CNY"/>
    <x v="87"/>
    <n v="952.27"/>
    <s v="Zhejiang Century Huatong Group Co., Ltd."/>
    <x v="8"/>
    <s v="Gaming"/>
    <s v="Gaming"/>
    <m/>
    <s v="China"/>
    <s v="Greater China"/>
    <s v="No"/>
    <m/>
    <m/>
    <m/>
    <m/>
    <n v="6"/>
    <x v="71"/>
  </r>
  <r>
    <x v="90"/>
    <n v="95810"/>
    <s v="China Modern Dairy Holdings Ltd."/>
    <s v="www.moderndairyir.com"/>
    <d v="2008-06-01T00:00:00"/>
    <x v="1"/>
    <x v="2"/>
    <s v="202.00 USD"/>
    <x v="67"/>
    <x v="72"/>
    <x v="73"/>
    <x v="123"/>
    <x v="0"/>
    <s v="3468.00 HKD"/>
    <x v="88"/>
    <n v="325.66000000000003"/>
    <m/>
    <x v="10"/>
    <s v="Food"/>
    <s v="Agriculture Livestock Production, Consumer Products, Dairy Products"/>
    <m/>
    <s v="China"/>
    <s v="Greater China"/>
    <s v="Yes"/>
    <m/>
    <m/>
    <s v="Chris Sun, Julian Wolhardt, Lane Zhao"/>
    <m/>
    <n v="29"/>
    <x v="53"/>
  </r>
  <r>
    <x v="90"/>
    <n v="95810"/>
    <s v="China Modern Dairy Holdings Ltd."/>
    <s v="www.moderndairyir.com"/>
    <d v="2008-06-01T00:00:00"/>
    <x v="1"/>
    <x v="2"/>
    <s v="202.00 USD"/>
    <x v="67"/>
    <x v="72"/>
    <x v="73"/>
    <x v="124"/>
    <x v="7"/>
    <s v="3180.00 HKD"/>
    <x v="89"/>
    <n v="315.51"/>
    <s v="China Mengniu Dairy Company Limited"/>
    <x v="10"/>
    <s v="Food"/>
    <s v="Agriculture Livestock Production, Consumer Products, Dairy Products"/>
    <m/>
    <s v="China"/>
    <s v="Greater China"/>
    <s v="Yes"/>
    <n v="2.9"/>
    <m/>
    <s v="Chris Sun, Julian Wolhardt, Lane Zhao"/>
    <m/>
    <n v="59"/>
    <x v="40"/>
  </r>
  <r>
    <x v="90"/>
    <n v="95810"/>
    <s v="China Modern Dairy Holdings Ltd."/>
    <s v="www.moderndairyir.com"/>
    <d v="2008-06-01T00:00:00"/>
    <x v="1"/>
    <x v="2"/>
    <s v="202.00 USD"/>
    <x v="67"/>
    <x v="72"/>
    <x v="73"/>
    <x v="125"/>
    <x v="2"/>
    <s v="80.00 USD"/>
    <x v="90"/>
    <n v="61.9"/>
    <m/>
    <x v="10"/>
    <s v="Food"/>
    <s v="Agriculture Livestock Production, Consumer Products, Dairy Products"/>
    <m/>
    <s v="China"/>
    <s v="Greater China"/>
    <s v="No"/>
    <m/>
    <m/>
    <s v="Chris Sun, Julian Wolhardt, Lane Zhao"/>
    <m/>
    <n v="75"/>
    <x v="5"/>
  </r>
  <r>
    <x v="91"/>
    <n v="95810"/>
    <s v="China Modern Dairy Holdings Ltd."/>
    <s v="www.moderndairyir.com"/>
    <d v="2015-07-15T00:00:00"/>
    <x v="14"/>
    <x v="4"/>
    <s v="1900.00 HKD"/>
    <x v="68"/>
    <x v="73"/>
    <x v="73"/>
    <x v="126"/>
    <x v="7"/>
    <s v="1873.00 HKD"/>
    <x v="91"/>
    <n v="229.14"/>
    <s v="China Mengniu Dairy Company Limited"/>
    <x v="10"/>
    <s v="Food"/>
    <s v="Agriculture Livestock Production, Consumer Products, Dairy Products"/>
    <m/>
    <s v="China"/>
    <s v="Greater China"/>
    <s v="No"/>
    <m/>
    <m/>
    <m/>
    <m/>
    <n v="18"/>
    <x v="66"/>
  </r>
  <r>
    <x v="92"/>
    <n v="215253"/>
    <s v="China Music Corporation"/>
    <m/>
    <d v="2013-10-01T00:00:00"/>
    <x v="0"/>
    <x v="2"/>
    <s v="100.00 USD"/>
    <x v="51"/>
    <x v="74"/>
    <x v="74"/>
    <x v="127"/>
    <x v="7"/>
    <s v="2700.00 USD"/>
    <x v="92"/>
    <n v="2430.27"/>
    <s v="Tencent"/>
    <x v="8"/>
    <s v="Internet"/>
    <s v="Music Production and Distribution, Music Website"/>
    <m/>
    <s v="China"/>
    <s v="Greater China"/>
    <s v="Yes"/>
    <m/>
    <m/>
    <s v="Yan Jun Ma"/>
    <m/>
    <n v="33"/>
    <x v="72"/>
  </r>
  <r>
    <x v="93"/>
    <n v="30260"/>
    <s v="China National Bluestar (Group) Co Ltd"/>
    <s v="www.china-bluestar.com"/>
    <d v="2007-07-10T00:00:00"/>
    <x v="0"/>
    <x v="2"/>
    <s v="600.00 USD"/>
    <x v="69"/>
    <x v="75"/>
    <x v="75"/>
    <x v="9"/>
    <x v="1"/>
    <m/>
    <x v="1"/>
    <m/>
    <m/>
    <x v="6"/>
    <s v="Chemicals"/>
    <s v="Adhesives &amp; Sealants, Agricultural Chemicals, Manufacturing"/>
    <m/>
    <s v="China"/>
    <s v="Greater China"/>
    <s v="Yes"/>
    <m/>
    <m/>
    <s v="Ben Jenkins, Kam-chung (Antony) Leung"/>
    <s v="Ben Jenkins"/>
    <n v="83"/>
    <x v="64"/>
  </r>
  <r>
    <x v="94"/>
    <n v="39712"/>
    <s v="China Network Systems"/>
    <s v="www.cns.net.tw"/>
    <d v="2006-10-18T00:00:00"/>
    <x v="2"/>
    <x v="2"/>
    <s v="932.00 USD"/>
    <x v="70"/>
    <x v="76"/>
    <x v="76"/>
    <x v="128"/>
    <x v="3"/>
    <s v="2300.00 USD"/>
    <x v="93"/>
    <n v="2099.9"/>
    <s v="Far EasTone Telecommunications Co., Morgan Stanley Private Equity Asia"/>
    <x v="1"/>
    <s v="Media"/>
    <s v="Television Broadcasting and Programming"/>
    <m/>
    <s v="Taiwan"/>
    <s v="Greater China"/>
    <s v="No"/>
    <m/>
    <m/>
    <m/>
    <m/>
    <n v="105"/>
    <x v="28"/>
  </r>
  <r>
    <x v="95"/>
    <n v="65112"/>
    <s v="China Outfitters Holdings"/>
    <s v="www.doright.com.cn"/>
    <d v="2008-10-01T00:00:00"/>
    <x v="1"/>
    <x v="1"/>
    <s v="18.00 USD"/>
    <x v="71"/>
    <x v="77"/>
    <x v="15"/>
    <x v="97"/>
    <x v="0"/>
    <s v="1134.88 HKD"/>
    <x v="94"/>
    <n v="108.97"/>
    <m/>
    <x v="4"/>
    <s v="Retail"/>
    <s v="Clothes Manufacturing, Clothing Stores, e-Commerce"/>
    <m/>
    <s v="China"/>
    <s v="Greater China"/>
    <s v="Yes"/>
    <m/>
    <m/>
    <s v="Gabriel Li"/>
    <m/>
    <n v="38"/>
    <x v="16"/>
  </r>
  <r>
    <x v="96"/>
    <n v="65112"/>
    <s v="China Outfitters Holdings"/>
    <s v="www.doright.com.cn"/>
    <d v="2011-11-29T00:00:00"/>
    <x v="9"/>
    <x v="1"/>
    <s v="110.00 USD"/>
    <x v="72"/>
    <x v="78"/>
    <x v="77"/>
    <x v="97"/>
    <x v="0"/>
    <s v="146.00 USD"/>
    <x v="95"/>
    <n v="109.12"/>
    <m/>
    <x v="4"/>
    <s v="Retail"/>
    <s v="Clothes Manufacturing, Clothing Stores, e-Commerce"/>
    <m/>
    <s v="China"/>
    <s v="Greater China"/>
    <s v="Yes"/>
    <m/>
    <m/>
    <s v="Liu Chuanzhi"/>
    <m/>
    <n v="1"/>
    <x v="73"/>
  </r>
  <r>
    <x v="97"/>
    <n v="31914"/>
    <s v="China Pacific Life Insurance"/>
    <s v="www.cpic.com.cn"/>
    <d v="2005-12-19T00:00:00"/>
    <x v="10"/>
    <x v="2"/>
    <s v="410.00 USD"/>
    <x v="73"/>
    <x v="79"/>
    <x v="16"/>
    <x v="129"/>
    <x v="0"/>
    <s v="30000.00 CNY"/>
    <x v="96"/>
    <n v="2816.29"/>
    <m/>
    <x v="5"/>
    <s v="Insurance"/>
    <s v="Financial Services, Insurance"/>
    <m/>
    <s v="China"/>
    <s v="Greater China"/>
    <s v="Yes"/>
    <m/>
    <m/>
    <s v="Yi Yang"/>
    <m/>
    <n v="24"/>
    <x v="56"/>
  </r>
  <r>
    <x v="97"/>
    <n v="31914"/>
    <s v="China Pacific Life Insurance"/>
    <s v="www.cpic.com.cn"/>
    <d v="2005-12-19T00:00:00"/>
    <x v="10"/>
    <x v="2"/>
    <s v="410.00 USD"/>
    <x v="73"/>
    <x v="79"/>
    <x v="16"/>
    <x v="130"/>
    <x v="2"/>
    <s v="3100.00 USD"/>
    <x v="97"/>
    <n v="2068.63"/>
    <m/>
    <x v="5"/>
    <s v="Insurance"/>
    <s v="Financial Services, Insurance"/>
    <m/>
    <s v="China"/>
    <s v="Greater China"/>
    <s v="Yes"/>
    <n v="6"/>
    <m/>
    <s v="Yi Yang"/>
    <m/>
    <n v="48"/>
    <x v="46"/>
  </r>
  <r>
    <x v="97"/>
    <n v="31914"/>
    <s v="China Pacific Life Insurance"/>
    <s v="www.cpic.com.cn"/>
    <d v="2005-12-19T00:00:00"/>
    <x v="10"/>
    <x v="2"/>
    <s v="410.00 USD"/>
    <x v="73"/>
    <x v="79"/>
    <x v="16"/>
    <x v="131"/>
    <x v="2"/>
    <s v="860.00 USD"/>
    <x v="98"/>
    <n v="660.57"/>
    <m/>
    <x v="5"/>
    <s v="Insurance"/>
    <s v="Financial Services, Insurance"/>
    <m/>
    <s v="China"/>
    <s v="Greater China"/>
    <s v="Yes"/>
    <n v="6"/>
    <m/>
    <s v="Yi Yang"/>
    <m/>
    <n v="60"/>
    <x v="59"/>
  </r>
  <r>
    <x v="97"/>
    <n v="31914"/>
    <s v="China Pacific Life Insurance"/>
    <s v="www.cpic.com.cn"/>
    <d v="2005-12-19T00:00:00"/>
    <x v="10"/>
    <x v="2"/>
    <s v="410.00 USD"/>
    <x v="73"/>
    <x v="79"/>
    <x v="16"/>
    <x v="132"/>
    <x v="2"/>
    <s v="1790.00 USD"/>
    <x v="99"/>
    <n v="1374.9"/>
    <m/>
    <x v="5"/>
    <s v="Insurance"/>
    <s v="Financial Services, Insurance"/>
    <m/>
    <s v="China"/>
    <s v="Greater China"/>
    <s v="Yes"/>
    <m/>
    <m/>
    <s v="Yi Yang"/>
    <m/>
    <n v="61"/>
    <x v="41"/>
  </r>
  <r>
    <x v="97"/>
    <n v="31914"/>
    <s v="China Pacific Life Insurance"/>
    <s v="www.cpic.com.cn"/>
    <d v="2005-12-19T00:00:00"/>
    <x v="10"/>
    <x v="2"/>
    <s v="410.00 USD"/>
    <x v="73"/>
    <x v="79"/>
    <x v="16"/>
    <x v="133"/>
    <x v="2"/>
    <s v="7697.81 HKD"/>
    <x v="100"/>
    <n v="700.14"/>
    <m/>
    <x v="5"/>
    <s v="Insurance"/>
    <s v="Financial Services, Insurance"/>
    <m/>
    <s v="China"/>
    <s v="Greater China"/>
    <s v="Yes"/>
    <m/>
    <m/>
    <s v="Yi Yang"/>
    <m/>
    <n v="67"/>
    <x v="50"/>
  </r>
  <r>
    <x v="97"/>
    <n v="31914"/>
    <s v="China Pacific Life Insurance"/>
    <s v="www.cpic.com.cn"/>
    <d v="2005-12-19T00:00:00"/>
    <x v="10"/>
    <x v="2"/>
    <s v="410.00 USD"/>
    <x v="73"/>
    <x v="79"/>
    <x v="16"/>
    <x v="134"/>
    <x v="2"/>
    <s v="438.00 HKD"/>
    <x v="101"/>
    <n v="44.29"/>
    <m/>
    <x v="5"/>
    <s v="Insurance"/>
    <s v="Financial Services, Insurance"/>
    <m/>
    <s v="China"/>
    <s v="Greater China"/>
    <s v="Yes"/>
    <m/>
    <m/>
    <s v="Yi Yang"/>
    <m/>
    <n v="73"/>
    <x v="63"/>
  </r>
  <r>
    <x v="97"/>
    <n v="31914"/>
    <s v="China Pacific Life Insurance"/>
    <s v="www.cpic.com.cn"/>
    <d v="2005-12-19T00:00:00"/>
    <x v="10"/>
    <x v="2"/>
    <s v="410.00 USD"/>
    <x v="73"/>
    <x v="79"/>
    <x v="16"/>
    <x v="135"/>
    <x v="2"/>
    <s v="738.00 USD"/>
    <x v="102"/>
    <n v="602.05999999999995"/>
    <m/>
    <x v="5"/>
    <s v="Insurance"/>
    <s v="Financial Services, Insurance"/>
    <m/>
    <s v="China"/>
    <s v="Greater China"/>
    <s v="Yes"/>
    <m/>
    <m/>
    <s v="Yi Yang"/>
    <m/>
    <n v="79"/>
    <x v="74"/>
  </r>
  <r>
    <x v="97"/>
    <n v="31914"/>
    <s v="China Pacific Life Insurance"/>
    <s v="www.cpic.com.cn"/>
    <d v="2005-12-19T00:00:00"/>
    <x v="10"/>
    <x v="2"/>
    <s v="410.00 USD"/>
    <x v="73"/>
    <x v="79"/>
    <x v="16"/>
    <x v="136"/>
    <x v="2"/>
    <s v="792.00 USD"/>
    <x v="103"/>
    <n v="593.67999999999995"/>
    <m/>
    <x v="5"/>
    <s v="Insurance"/>
    <s v="Financial Services, Insurance"/>
    <m/>
    <s v="China"/>
    <s v="Greater China"/>
    <s v="No"/>
    <m/>
    <m/>
    <s v="Yi Yang"/>
    <m/>
    <n v="85"/>
    <x v="27"/>
  </r>
  <r>
    <x v="98"/>
    <n v="46418"/>
    <s v="China Recycling Energy"/>
    <s v="www.creg-cn.com"/>
    <d v="2007-11-01T00:00:00"/>
    <x v="0"/>
    <x v="2"/>
    <s v="25.00 USD"/>
    <x v="74"/>
    <x v="80"/>
    <x v="16"/>
    <x v="137"/>
    <x v="0"/>
    <m/>
    <x v="1"/>
    <m/>
    <m/>
    <x v="2"/>
    <s v="Energy"/>
    <s v="Cement, Construction, Energy, Glass &amp; Fibre Optic Manufacturing, Industrial, Steel &amp; Metal Manufacturing"/>
    <m/>
    <s v="China"/>
    <s v="Greater China"/>
    <s v="No"/>
    <m/>
    <m/>
    <m/>
    <m/>
    <n v="28"/>
    <x v="75"/>
  </r>
  <r>
    <x v="99"/>
    <n v="32857"/>
    <s v="China Shanshui Cement Group"/>
    <s v="www.shanshuigroup.com"/>
    <d v="2007-10-01T00:00:00"/>
    <x v="0"/>
    <x v="2"/>
    <s v="150.00 USD"/>
    <x v="14"/>
    <x v="81"/>
    <x v="78"/>
    <x v="138"/>
    <x v="0"/>
    <s v="234.00 USD"/>
    <x v="104"/>
    <n v="148.59"/>
    <m/>
    <x v="6"/>
    <s v="Materials"/>
    <s v="Cement"/>
    <m/>
    <s v="China"/>
    <s v="Greater China"/>
    <s v="Yes"/>
    <m/>
    <m/>
    <s v="Homer Sun"/>
    <m/>
    <n v="9"/>
    <x v="76"/>
  </r>
  <r>
    <x v="99"/>
    <n v="32857"/>
    <s v="China Shanshui Cement Group"/>
    <s v="www.shanshuigroup.com"/>
    <d v="2007-10-01T00:00:00"/>
    <x v="0"/>
    <x v="2"/>
    <s v="150.00 USD"/>
    <x v="14"/>
    <x v="81"/>
    <x v="78"/>
    <x v="95"/>
    <x v="2"/>
    <s v="129.00 USD"/>
    <x v="105"/>
    <n v="96.94"/>
    <m/>
    <x v="6"/>
    <s v="Materials"/>
    <s v="Cement"/>
    <m/>
    <s v="China"/>
    <s v="Greater China"/>
    <s v="Yes"/>
    <m/>
    <m/>
    <s v="Homer Sun"/>
    <m/>
    <n v="18"/>
    <x v="66"/>
  </r>
  <r>
    <x v="99"/>
    <n v="32857"/>
    <s v="China Shanshui Cement Group"/>
    <s v="www.shanshuigroup.com"/>
    <d v="2007-10-01T00:00:00"/>
    <x v="0"/>
    <x v="2"/>
    <s v="150.00 USD"/>
    <x v="14"/>
    <x v="81"/>
    <x v="78"/>
    <x v="139"/>
    <x v="2"/>
    <s v="80.00 USD"/>
    <x v="90"/>
    <n v="57.25"/>
    <m/>
    <x v="6"/>
    <s v="Materials"/>
    <s v="Cement"/>
    <m/>
    <s v="China"/>
    <s v="Greater China"/>
    <s v="Yes"/>
    <m/>
    <m/>
    <s v="Homer Sun"/>
    <m/>
    <n v="21"/>
    <x v="17"/>
  </r>
  <r>
    <x v="99"/>
    <n v="32857"/>
    <s v="China Shanshui Cement Group"/>
    <s v="www.shanshuigroup.com"/>
    <d v="2007-10-01T00:00:00"/>
    <x v="0"/>
    <x v="2"/>
    <s v="150.00 USD"/>
    <x v="14"/>
    <x v="81"/>
    <x v="78"/>
    <x v="140"/>
    <x v="2"/>
    <s v="170.00 USD"/>
    <x v="106"/>
    <n v="116.65"/>
    <m/>
    <x v="6"/>
    <s v="Materials"/>
    <s v="Cement"/>
    <m/>
    <s v="China"/>
    <s v="Greater China"/>
    <s v="Yes"/>
    <m/>
    <m/>
    <s v="Homer Sun"/>
    <m/>
    <n v="23"/>
    <x v="47"/>
  </r>
  <r>
    <x v="99"/>
    <n v="32857"/>
    <s v="China Shanshui Cement Group"/>
    <s v="www.shanshuigroup.com"/>
    <d v="2007-10-01T00:00:00"/>
    <x v="0"/>
    <x v="2"/>
    <s v="150.00 USD"/>
    <x v="14"/>
    <x v="81"/>
    <x v="78"/>
    <x v="141"/>
    <x v="2"/>
    <s v="222.00 USD"/>
    <x v="107"/>
    <n v="153.62"/>
    <m/>
    <x v="6"/>
    <s v="Materials"/>
    <s v="Cement"/>
    <m/>
    <s v="China"/>
    <s v="Greater China"/>
    <s v="Yes"/>
    <n v="4"/>
    <m/>
    <s v="Homer Sun"/>
    <m/>
    <n v="42"/>
    <x v="77"/>
  </r>
  <r>
    <x v="100"/>
    <n v="144589"/>
    <s v="China Shengmu Organic Milk"/>
    <m/>
    <d v="2013-12-31T00:00:00"/>
    <x v="0"/>
    <x v="1"/>
    <s v="110.40 USD"/>
    <x v="75"/>
    <x v="82"/>
    <x v="79"/>
    <x v="142"/>
    <x v="0"/>
    <s v="1063.00 HKD"/>
    <x v="108"/>
    <n v="100.82"/>
    <m/>
    <x v="10"/>
    <s v="Food"/>
    <s v="Dairy Products"/>
    <m/>
    <s v="China"/>
    <s v="Greater China"/>
    <s v="Yes"/>
    <m/>
    <m/>
    <m/>
    <m/>
    <n v="7"/>
    <x v="7"/>
  </r>
  <r>
    <x v="101"/>
    <n v="138216"/>
    <s v="China Southern Airlines"/>
    <s v="http://www.csair.com"/>
    <d v="2009-05-27T00:00:00"/>
    <x v="6"/>
    <x v="4"/>
    <s v="35.24 HKD"/>
    <x v="76"/>
    <x v="83"/>
    <x v="3"/>
    <x v="143"/>
    <x v="7"/>
    <s v="200.00 USD"/>
    <x v="72"/>
    <n v="187.29"/>
    <s v="American Airlines, Inc."/>
    <x v="3"/>
    <s v="Transportation"/>
    <s v="Airlines and Air Travel"/>
    <m/>
    <s v="China"/>
    <s v="Greater China"/>
    <s v="Yes"/>
    <m/>
    <m/>
    <m/>
    <m/>
    <n v="94"/>
    <x v="78"/>
  </r>
  <r>
    <x v="102"/>
    <n v="169523"/>
    <s v="China Vanadium Titano-Magnetite Mining Company Limited"/>
    <s v="www.chinavtmmining.com"/>
    <d v="2008-06-01T00:00:00"/>
    <x v="1"/>
    <x v="1"/>
    <s v="90.00 USD"/>
    <x v="77"/>
    <x v="84"/>
    <x v="80"/>
    <x v="144"/>
    <x v="0"/>
    <s v="266.00 USD"/>
    <x v="109"/>
    <n v="178.7"/>
    <m/>
    <x v="6"/>
    <s v="Mining"/>
    <s v="Miscellaneous Metal Ores, Steel &amp; Metals"/>
    <m/>
    <s v="Hong Kong"/>
    <s v="Greater China"/>
    <s v="Yes"/>
    <m/>
    <m/>
    <m/>
    <m/>
    <n v="16"/>
    <x v="1"/>
  </r>
  <r>
    <x v="103"/>
    <n v="155137"/>
    <s v="China Zhongsheng Resources Holdings Limited"/>
    <s v="www.chinazhongsheng.com.hk"/>
    <d v="2011-10-25T00:00:00"/>
    <x v="9"/>
    <x v="1"/>
    <s v="87.36 HKD"/>
    <x v="78"/>
    <x v="85"/>
    <x v="28"/>
    <x v="145"/>
    <x v="0"/>
    <s v="129.00 HKD"/>
    <x v="110"/>
    <n v="12.64"/>
    <m/>
    <x v="6"/>
    <s v="Mining"/>
    <s v="Metal Mining, Miscellaneous Metal Ores"/>
    <m/>
    <s v="Hong Kong"/>
    <s v="Greater China"/>
    <s v="Yes"/>
    <m/>
    <m/>
    <m/>
    <m/>
    <n v="6"/>
    <x v="71"/>
  </r>
  <r>
    <x v="104"/>
    <n v="31502"/>
    <s v="China Zhongwang Holdings"/>
    <s v="www.zhongwang.com"/>
    <d v="2008-08-19T00:00:00"/>
    <x v="1"/>
    <x v="1"/>
    <s v="100.00 USD"/>
    <x v="51"/>
    <x v="86"/>
    <x v="81"/>
    <x v="146"/>
    <x v="0"/>
    <s v="9800.00 HKD"/>
    <x v="111"/>
    <n v="930.64"/>
    <m/>
    <x v="3"/>
    <s v="Manufacturing"/>
    <s v="Steel &amp; Metal Manufacturing, Steel &amp; Metals, Transportation"/>
    <m/>
    <s v="China"/>
    <s v="Greater China"/>
    <s v="Yes"/>
    <m/>
    <m/>
    <s v="Edan Lee"/>
    <m/>
    <n v="9"/>
    <x v="76"/>
  </r>
  <r>
    <x v="105"/>
    <n v="122489"/>
    <s v="China's Modern Dairy Holdings Joint Venture"/>
    <m/>
    <d v="2013-09-23T00:00:00"/>
    <x v="0"/>
    <x v="1"/>
    <s v="140.00 USD"/>
    <x v="79"/>
    <x v="87"/>
    <x v="82"/>
    <x v="147"/>
    <x v="7"/>
    <s v="1900.00 HKD"/>
    <x v="112"/>
    <n v="224.68"/>
    <s v="China Modern Dairy Holdings Ltd."/>
    <x v="10"/>
    <s v="Agriculture"/>
    <s v="Agriculture Livestock Production"/>
    <m/>
    <s v="China"/>
    <s v="Greater China"/>
    <s v="No"/>
    <m/>
    <m/>
    <s v="David Liu, Julian Wolhardt, Lina Gao"/>
    <m/>
    <n v="22"/>
    <x v="58"/>
  </r>
  <r>
    <x v="106"/>
    <n v="64660"/>
    <s v="Chinasoft International Ltd"/>
    <s v="www.chinasofti.com"/>
    <d v="2011-06-08T00:00:00"/>
    <x v="9"/>
    <x v="4"/>
    <s v="279.00 HKD"/>
    <x v="80"/>
    <x v="88"/>
    <x v="83"/>
    <x v="148"/>
    <x v="2"/>
    <s v="1320.00 HKD"/>
    <x v="113"/>
    <n v="158.47999999999999"/>
    <m/>
    <x v="8"/>
    <s v="Internet"/>
    <s v="Education and Training Services, Offshore IT Services/IT Outsourcing, Software, Web Applications, Web Development"/>
    <m/>
    <s v="China"/>
    <s v="Greater China"/>
    <s v="No"/>
    <m/>
    <m/>
    <s v="John Zhao"/>
    <s v="John Zhao"/>
    <n v="46"/>
    <x v="8"/>
  </r>
  <r>
    <x v="107"/>
    <n v="167375"/>
    <s v="Chinasys"/>
    <s v="www.chnsys.com.cn"/>
    <d v="2010-09-29T00:00:00"/>
    <x v="3"/>
    <x v="1"/>
    <s v="8.50 CNY"/>
    <x v="81"/>
    <x v="89"/>
    <x v="26"/>
    <x v="149"/>
    <x v="1"/>
    <s v="0.14 CNY"/>
    <x v="114"/>
    <n v="0.02"/>
    <m/>
    <x v="3"/>
    <s v="Manufacturing"/>
    <s v="Electronics, Hardware, Manufacturing, Telecoms Equipment"/>
    <m/>
    <s v="China"/>
    <s v="Greater China"/>
    <s v="Yes"/>
    <m/>
    <m/>
    <m/>
    <m/>
    <n v="15"/>
    <x v="33"/>
  </r>
  <r>
    <x v="107"/>
    <n v="167375"/>
    <s v="Chinasys"/>
    <s v="www.chnsys.com.cn"/>
    <d v="2010-09-29T00:00:00"/>
    <x v="3"/>
    <x v="1"/>
    <s v="8.50 CNY"/>
    <x v="81"/>
    <x v="89"/>
    <x v="26"/>
    <x v="150"/>
    <x v="1"/>
    <s v="0.31 CNY"/>
    <x v="115"/>
    <n v="0.04"/>
    <m/>
    <x v="3"/>
    <s v="Manufacturing"/>
    <s v="Electronics, Hardware, Manufacturing, Telecoms Equipment"/>
    <m/>
    <s v="China"/>
    <s v="Greater China"/>
    <s v="Yes"/>
    <m/>
    <m/>
    <m/>
    <m/>
    <n v="34"/>
    <x v="48"/>
  </r>
  <r>
    <x v="107"/>
    <n v="167375"/>
    <s v="Chinasys"/>
    <s v="www.chnsys.com.cn"/>
    <d v="2010-09-29T00:00:00"/>
    <x v="3"/>
    <x v="1"/>
    <s v="8.50 CNY"/>
    <x v="81"/>
    <x v="89"/>
    <x v="26"/>
    <x v="151"/>
    <x v="7"/>
    <s v="600.00 CNY"/>
    <x v="116"/>
    <n v="91.27"/>
    <s v="Join-Cheer"/>
    <x v="3"/>
    <s v="Manufacturing"/>
    <s v="Electronics, Hardware, Manufacturing, Telecoms Equipment"/>
    <m/>
    <s v="China"/>
    <s v="Greater China"/>
    <s v="No"/>
    <m/>
    <m/>
    <m/>
    <m/>
    <n v="55"/>
    <x v="4"/>
  </r>
  <r>
    <x v="108"/>
    <n v="166625"/>
    <s v="Chongqing Changshou Chemical Co., Ltd"/>
    <s v="www.changshouchem.com"/>
    <d v="2008-05-01T00:00:00"/>
    <x v="1"/>
    <x v="1"/>
    <m/>
    <x v="1"/>
    <x v="1"/>
    <x v="43"/>
    <x v="152"/>
    <x v="1"/>
    <m/>
    <x v="1"/>
    <m/>
    <m/>
    <x v="6"/>
    <s v="Chemicals"/>
    <s v="Chemicals"/>
    <m/>
    <s v="China"/>
    <s v="Greater China"/>
    <s v="No"/>
    <m/>
    <m/>
    <m/>
    <m/>
    <n v="36"/>
    <x v="52"/>
  </r>
  <r>
    <x v="109"/>
    <n v="37442"/>
    <s v="Chongqing Polycomp International Corp."/>
    <s v="www.cpicfiber.com"/>
    <d v="2006-04-06T00:00:00"/>
    <x v="2"/>
    <x v="1"/>
    <s v="65.00 USD"/>
    <x v="82"/>
    <x v="90"/>
    <x v="16"/>
    <x v="153"/>
    <x v="7"/>
    <s v="1480.00 CNY"/>
    <x v="117"/>
    <n v="180.83"/>
    <s v="Yunnan Yuntianhua Co., Ltd"/>
    <x v="3"/>
    <s v="Industrial"/>
    <s v="Glass &amp; Fibre Optic Manufacturing"/>
    <m/>
    <s v="China"/>
    <s v="Greater China"/>
    <s v="No"/>
    <n v="4"/>
    <m/>
    <s v="Alex Ying, Herman Chang"/>
    <m/>
    <n v="73"/>
    <x v="63"/>
  </r>
  <r>
    <x v="110"/>
    <n v="152371"/>
    <s v="CHS Media"/>
    <s v="www.chshtv.com"/>
    <d v="2012-03-02T00:00:00"/>
    <x v="4"/>
    <x v="1"/>
    <m/>
    <x v="1"/>
    <x v="1"/>
    <x v="84"/>
    <x v="154"/>
    <x v="7"/>
    <s v="780.00 CNY"/>
    <x v="118"/>
    <n v="93.68"/>
    <s v="Wuhan Double Co., Ltd"/>
    <x v="1"/>
    <s v="Media"/>
    <s v="Advertising, Cinemas, Television Broadcasting and Programming"/>
    <m/>
    <s v="China"/>
    <s v="Greater China"/>
    <s v="No"/>
    <m/>
    <m/>
    <m/>
    <m/>
    <n v="27"/>
    <x v="0"/>
  </r>
  <r>
    <x v="111"/>
    <n v="90533"/>
    <s v="Ciming Checkup"/>
    <s v="www.ciming.com"/>
    <d v="2008-06-29T00:00:00"/>
    <x v="1"/>
    <x v="1"/>
    <s v="93.42 CNY"/>
    <x v="83"/>
    <x v="91"/>
    <x v="85"/>
    <x v="155"/>
    <x v="7"/>
    <m/>
    <x v="1"/>
    <m/>
    <s v="ShanghaiMed Healthcare, Inc."/>
    <x v="0"/>
    <s v="Healthcare"/>
    <s v="Health &amp; Wellbeing Centres"/>
    <m/>
    <s v="China"/>
    <s v="Greater China"/>
    <s v="No"/>
    <m/>
    <m/>
    <m/>
    <m/>
    <n v="84"/>
    <x v="70"/>
  </r>
  <r>
    <x v="112"/>
    <n v="90533"/>
    <s v="Ciming Checkup"/>
    <s v="www.ciming.com"/>
    <d v="2009-10-09T00:00:00"/>
    <x v="6"/>
    <x v="1"/>
    <s v="100.00 CNY"/>
    <x v="84"/>
    <x v="92"/>
    <x v="86"/>
    <x v="156"/>
    <x v="7"/>
    <m/>
    <x v="1"/>
    <m/>
    <s v="Meinian Onehealth"/>
    <x v="0"/>
    <s v="Healthcare"/>
    <s v="Health &amp; Wellbeing Centres"/>
    <m/>
    <s v="China"/>
    <s v="Greater China"/>
    <s v="Yes"/>
    <m/>
    <m/>
    <m/>
    <m/>
    <n v="63"/>
    <x v="42"/>
  </r>
  <r>
    <x v="112"/>
    <n v="90533"/>
    <s v="Ciming Checkup"/>
    <s v="www.ciming.com"/>
    <d v="2009-10-09T00:00:00"/>
    <x v="6"/>
    <x v="1"/>
    <s v="100.00 CNY"/>
    <x v="84"/>
    <x v="92"/>
    <x v="86"/>
    <x v="157"/>
    <x v="7"/>
    <s v="415.00 USD"/>
    <x v="119"/>
    <n v="382.17"/>
    <s v="Meinian Onehealth"/>
    <x v="0"/>
    <s v="Healthcare"/>
    <s v="Health &amp; Wellbeing Centres"/>
    <m/>
    <s v="China"/>
    <s v="Greater China"/>
    <s v="No"/>
    <m/>
    <m/>
    <m/>
    <m/>
    <n v="77"/>
    <x v="79"/>
  </r>
  <r>
    <x v="113"/>
    <n v="60667"/>
    <s v="CNinsure"/>
    <s v="www.cninsure.net"/>
    <d v="2005-12-01T00:00:00"/>
    <x v="10"/>
    <x v="2"/>
    <m/>
    <x v="1"/>
    <x v="1"/>
    <x v="50"/>
    <x v="158"/>
    <x v="8"/>
    <s v="54.00 USD"/>
    <x v="120"/>
    <n v="45.84"/>
    <m/>
    <x v="5"/>
    <s v="Insurance"/>
    <s v="Insurance"/>
    <m/>
    <s v="China"/>
    <s v="Greater China"/>
    <s v="No"/>
    <m/>
    <m/>
    <m/>
    <m/>
    <n v="109"/>
    <x v="80"/>
  </r>
  <r>
    <x v="114"/>
    <n v="180187"/>
    <s v="CNinsure Inc."/>
    <s v="www.cninsure.net"/>
    <d v="2004-09-01T00:00:00"/>
    <x v="8"/>
    <x v="1"/>
    <s v="25.00 CNY"/>
    <x v="85"/>
    <x v="93"/>
    <x v="42"/>
    <x v="159"/>
    <x v="0"/>
    <s v="188.20 USD"/>
    <x v="121"/>
    <n v="132.36000000000001"/>
    <m/>
    <x v="5"/>
    <s v="Insurance"/>
    <s v="Insurance"/>
    <m/>
    <s v="China"/>
    <s v="Greater China"/>
    <s v="Yes"/>
    <m/>
    <m/>
    <m/>
    <m/>
    <n v="37"/>
    <x v="15"/>
  </r>
  <r>
    <x v="115"/>
    <n v="42542"/>
    <s v="CoActive Technologies"/>
    <s v="www.coactive-tech.com"/>
    <d v="2007-05-09T00:00:00"/>
    <x v="0"/>
    <x v="2"/>
    <m/>
    <x v="1"/>
    <x v="1"/>
    <x v="87"/>
    <x v="160"/>
    <x v="7"/>
    <m/>
    <x v="1"/>
    <m/>
    <s v="Nelson Nameplate"/>
    <x v="3"/>
    <s v="Manufacturing"/>
    <s v="Electronics, Manufacturing"/>
    <m/>
    <s v="Hong Kong"/>
    <s v="Greater China"/>
    <s v="Yes"/>
    <m/>
    <m/>
    <s v="Brian Ramsay"/>
    <m/>
    <n v="59"/>
    <x v="40"/>
  </r>
  <r>
    <x v="115"/>
    <n v="42542"/>
    <s v="CoActive Technologies"/>
    <s v="www.coactive-tech.com"/>
    <d v="2007-05-09T00:00:00"/>
    <x v="0"/>
    <x v="2"/>
    <m/>
    <x v="1"/>
    <x v="1"/>
    <x v="87"/>
    <x v="161"/>
    <x v="7"/>
    <m/>
    <x v="1"/>
    <m/>
    <s v="Sensata"/>
    <x v="3"/>
    <s v="Manufacturing"/>
    <s v="Electronics, Manufacturing"/>
    <m/>
    <s v="Hong Kong"/>
    <s v="Greater China"/>
    <s v="Yes"/>
    <m/>
    <m/>
    <s v="Brian Ramsay"/>
    <m/>
    <n v="87"/>
    <x v="2"/>
  </r>
  <r>
    <x v="116"/>
    <n v="142681"/>
    <s v="COFCO Meat Investment Co., Ltd."/>
    <s v="www.cofco-joycome.com"/>
    <d v="2014-06-05T00:00:00"/>
    <x v="5"/>
    <x v="2"/>
    <s v="270.00 USD"/>
    <x v="86"/>
    <x v="94"/>
    <x v="88"/>
    <x v="162"/>
    <x v="7"/>
    <s v="57.50 USD"/>
    <x v="122"/>
    <n v="51.4"/>
    <s v="Temasek Holdings"/>
    <x v="10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15"/>
    <x v="33"/>
  </r>
  <r>
    <x v="116"/>
    <n v="142681"/>
    <s v="COFCO Meat Investment Co., Ltd."/>
    <s v="www.cofco-joycome.com"/>
    <d v="2014-06-05T00:00:00"/>
    <x v="5"/>
    <x v="2"/>
    <s v="270.00 USD"/>
    <x v="86"/>
    <x v="94"/>
    <x v="88"/>
    <x v="163"/>
    <x v="0"/>
    <s v="1950.00 HKD"/>
    <x v="123"/>
    <n v="226.55"/>
    <m/>
    <x v="10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29"/>
    <x v="53"/>
  </r>
  <r>
    <x v="117"/>
    <n v="169204"/>
    <s v="Comicfans"/>
    <s v="www.comicfans.net"/>
    <d v="2012-11-01T00:00:00"/>
    <x v="4"/>
    <x v="1"/>
    <m/>
    <x v="1"/>
    <x v="1"/>
    <x v="89"/>
    <x v="164"/>
    <x v="7"/>
    <m/>
    <x v="1"/>
    <m/>
    <s v="Huawen Media Investment Group Corporation"/>
    <x v="1"/>
    <s v="Digital Media"/>
    <s v="Book Publishers, Digital Media"/>
    <m/>
    <s v="China"/>
    <s v="Greater China"/>
    <s v="No"/>
    <m/>
    <m/>
    <m/>
    <m/>
    <n v="18"/>
    <x v="66"/>
  </r>
  <r>
    <x v="118"/>
    <n v="61760"/>
    <s v="Comtec Solar Systems"/>
    <s v="www.comtecsolar.com"/>
    <d v="2011-04-19T00:00:00"/>
    <x v="9"/>
    <x v="4"/>
    <s v="1170.00 HKD"/>
    <x v="87"/>
    <x v="95"/>
    <x v="90"/>
    <x v="165"/>
    <x v="9"/>
    <s v="77.00 USD"/>
    <x v="124"/>
    <n v="60.48"/>
    <m/>
    <x v="7"/>
    <s v="Renewable Energy"/>
    <s v="Solar Power"/>
    <m/>
    <s v="China"/>
    <s v="Greater China"/>
    <s v="Yes"/>
    <m/>
    <m/>
    <s v="Stephen Peel"/>
    <m/>
    <n v="9"/>
    <x v="76"/>
  </r>
  <r>
    <x v="119"/>
    <n v="46423"/>
    <s v="Concord Medical Service Co."/>
    <s v="www.cmsholdings.com"/>
    <d v="2007-11-01T00:00:00"/>
    <x v="0"/>
    <x v="2"/>
    <m/>
    <x v="1"/>
    <x v="1"/>
    <x v="16"/>
    <x v="166"/>
    <x v="0"/>
    <s v="132.00 USD"/>
    <x v="125"/>
    <n v="88.08"/>
    <m/>
    <x v="0"/>
    <s v="Medical Technologies"/>
    <s v="Healthcare, Healthcare IT, Medical Devices, Medical Technologies"/>
    <m/>
    <s v="China"/>
    <s v="Greater China"/>
    <s v="Yes"/>
    <m/>
    <m/>
    <m/>
    <m/>
    <n v="25"/>
    <x v="36"/>
  </r>
  <r>
    <x v="120"/>
    <n v="138798"/>
    <s v="Cosmos Bank"/>
    <s v="www.cosmosbank.com.tw"/>
    <d v="2007-09-03T00:00:00"/>
    <x v="0"/>
    <x v="3"/>
    <s v="900.00 USD"/>
    <x v="88"/>
    <x v="96"/>
    <x v="91"/>
    <x v="167"/>
    <x v="7"/>
    <s v="23094.00 TWD"/>
    <x v="126"/>
    <n v="556.70000000000005"/>
    <s v="China Development Financial Holding Corporation"/>
    <x v="5"/>
    <s v="Financial Services"/>
    <s v="Banks"/>
    <m/>
    <s v="Taiwan"/>
    <s v="Greater China"/>
    <s v="No"/>
    <m/>
    <m/>
    <m/>
    <m/>
    <n v="77"/>
    <x v="79"/>
  </r>
  <r>
    <x v="121"/>
    <n v="65081"/>
    <s v="CS Logistics"/>
    <m/>
    <d v="2010-12-14T00:00:00"/>
    <x v="3"/>
    <x v="2"/>
    <m/>
    <x v="1"/>
    <x v="1"/>
    <x v="92"/>
    <x v="168"/>
    <x v="6"/>
    <m/>
    <x v="1"/>
    <m/>
    <s v="Allport"/>
    <x v="3"/>
    <s v="Logistics"/>
    <s v="Logistics, Transportation"/>
    <m/>
    <s v="Hong Kong"/>
    <s v="Greater China"/>
    <s v="Yes"/>
    <m/>
    <m/>
    <m/>
    <m/>
    <n v="1"/>
    <x v="73"/>
  </r>
  <r>
    <x v="122"/>
    <n v="135884"/>
    <s v="Da Niang Dumplings Co. Ltd."/>
    <m/>
    <d v="2013-12-01T00:00:00"/>
    <x v="0"/>
    <x v="2"/>
    <m/>
    <x v="1"/>
    <x v="1"/>
    <x v="93"/>
    <x v="169"/>
    <x v="7"/>
    <m/>
    <x v="1"/>
    <m/>
    <s v="GreenTree Inns Hotel Management Group"/>
    <x v="4"/>
    <s v="Restaurants"/>
    <s v="Restaurants"/>
    <m/>
    <s v="China"/>
    <s v="Greater China"/>
    <s v="No"/>
    <m/>
    <m/>
    <s v="Bo Liu, Francis Leung"/>
    <s v="Francis Leung"/>
    <n v="37"/>
    <x v="15"/>
  </r>
  <r>
    <x v="123"/>
    <n v="151877"/>
    <s v="Dajin Heavy Industry Corporation"/>
    <s v="www.dajin.cn"/>
    <d v="2009-08-13T00:00:00"/>
    <x v="6"/>
    <x v="1"/>
    <s v="80.00 CNY"/>
    <x v="89"/>
    <x v="97"/>
    <x v="56"/>
    <x v="170"/>
    <x v="0"/>
    <s v="1158.00 CNY"/>
    <x v="127"/>
    <n v="124.53"/>
    <m/>
    <x v="3"/>
    <s v="Manufacturing"/>
    <s v="Manufacturing"/>
    <m/>
    <s v="China"/>
    <s v="Greater China"/>
    <s v="Yes"/>
    <m/>
    <m/>
    <m/>
    <m/>
    <n v="14"/>
    <x v="55"/>
  </r>
  <r>
    <x v="123"/>
    <n v="151877"/>
    <s v="Dajin Heavy Industry Corporation"/>
    <s v="www.dajin.cn"/>
    <d v="2009-08-13T00:00:00"/>
    <x v="6"/>
    <x v="1"/>
    <s v="80.00 CNY"/>
    <x v="89"/>
    <x v="97"/>
    <x v="56"/>
    <x v="171"/>
    <x v="2"/>
    <s v="104.00 CNY"/>
    <x v="128"/>
    <n v="13.06"/>
    <m/>
    <x v="3"/>
    <s v="Manufacturing"/>
    <s v="Manufacturing"/>
    <m/>
    <s v="China"/>
    <s v="Greater China"/>
    <s v="Yes"/>
    <m/>
    <m/>
    <m/>
    <m/>
    <n v="34"/>
    <x v="48"/>
  </r>
  <r>
    <x v="123"/>
    <n v="151877"/>
    <s v="Dajin Heavy Industry Corporation"/>
    <s v="www.dajin.cn"/>
    <d v="2009-08-13T00:00:00"/>
    <x v="6"/>
    <x v="1"/>
    <s v="80.00 CNY"/>
    <x v="89"/>
    <x v="97"/>
    <x v="56"/>
    <x v="172"/>
    <x v="2"/>
    <s v="97.97 CNY"/>
    <x v="129"/>
    <n v="12"/>
    <m/>
    <x v="3"/>
    <s v="Manufacturing"/>
    <s v="Manufacturing"/>
    <m/>
    <s v="China"/>
    <s v="Greater China"/>
    <s v="Yes"/>
    <m/>
    <m/>
    <m/>
    <m/>
    <n v="43"/>
    <x v="62"/>
  </r>
  <r>
    <x v="123"/>
    <n v="151877"/>
    <s v="Dajin Heavy Industry Corporation"/>
    <s v="www.dajin.cn"/>
    <d v="2009-08-13T00:00:00"/>
    <x v="6"/>
    <x v="1"/>
    <s v="80.00 CNY"/>
    <x v="89"/>
    <x v="97"/>
    <x v="56"/>
    <x v="173"/>
    <x v="2"/>
    <s v="104.00 CNY"/>
    <x v="130"/>
    <n v="12.66"/>
    <m/>
    <x v="3"/>
    <s v="Manufacturing"/>
    <s v="Manufacturing"/>
    <m/>
    <s v="China"/>
    <s v="Greater China"/>
    <s v="Yes"/>
    <m/>
    <m/>
    <m/>
    <m/>
    <n v="46"/>
    <x v="8"/>
  </r>
  <r>
    <x v="124"/>
    <n v="175889"/>
    <s v="Dalian East Energy Development Co., Ltd"/>
    <s v="www.dleast.cc"/>
    <d v="2009-09-10T00:00:00"/>
    <x v="6"/>
    <x v="1"/>
    <s v="88.00 CNY"/>
    <x v="90"/>
    <x v="98"/>
    <x v="94"/>
    <x v="174"/>
    <x v="0"/>
    <s v="825.00 CNY"/>
    <x v="131"/>
    <n v="94.95"/>
    <m/>
    <x v="7"/>
    <s v="Clean Technology"/>
    <s v="GeoThermal, Solar Power, Waste to Energy, Wind Power"/>
    <m/>
    <s v="China"/>
    <s v="Greater China"/>
    <s v="Yes"/>
    <m/>
    <m/>
    <m/>
    <m/>
    <n v="12"/>
    <x v="81"/>
  </r>
  <r>
    <x v="125"/>
    <n v="169609"/>
    <s v="Dalian Energas Gas-System Co., Ltd"/>
    <s v="www.energas.cn"/>
    <d v="2011-11-29T00:00:00"/>
    <x v="9"/>
    <x v="1"/>
    <s v="33.50 CNY"/>
    <x v="91"/>
    <x v="99"/>
    <x v="95"/>
    <x v="175"/>
    <x v="0"/>
    <s v="196.25 CNY"/>
    <x v="132"/>
    <n v="29.83"/>
    <m/>
    <x v="3"/>
    <s v="Manufacturing"/>
    <s v="Manufacturing, Oil &amp; Gas"/>
    <m/>
    <s v="China"/>
    <s v="Greater China"/>
    <s v="Yes"/>
    <m/>
    <m/>
    <m/>
    <m/>
    <n v="41"/>
    <x v="44"/>
  </r>
  <r>
    <x v="126"/>
    <n v="138791"/>
    <s v="Digiwin Software Co., Ltd"/>
    <s v="www.digiwin.com.cn"/>
    <d v="2007-10-22T00:00:00"/>
    <x v="0"/>
    <x v="2"/>
    <s v="68.60 USD"/>
    <x v="92"/>
    <x v="100"/>
    <x v="96"/>
    <x v="176"/>
    <x v="0"/>
    <s v="623.10 CNY"/>
    <x v="133"/>
    <n v="74.78"/>
    <m/>
    <x v="8"/>
    <s v="Software"/>
    <s v="Software"/>
    <m/>
    <s v="China"/>
    <s v="Greater China"/>
    <s v="Yes"/>
    <m/>
    <m/>
    <m/>
    <m/>
    <n v="75"/>
    <x v="5"/>
  </r>
  <r>
    <x v="127"/>
    <n v="39212"/>
    <s v="Dili"/>
    <s v="www.dilijituan.com"/>
    <d v="2010-03-18T00:00:00"/>
    <x v="3"/>
    <x v="2"/>
    <s v="600.00 USD"/>
    <x v="69"/>
    <x v="101"/>
    <x v="97"/>
    <x v="177"/>
    <x v="1"/>
    <s v="190.00 USD"/>
    <x v="134"/>
    <n v="132.47"/>
    <m/>
    <x v="10"/>
    <s v="Agriculture"/>
    <s v="Agriculture"/>
    <m/>
    <s v="China"/>
    <s v="Greater China"/>
    <s v="Yes"/>
    <n v="16.5"/>
    <m/>
    <s v="Carl Wu"/>
    <m/>
    <n v="14"/>
    <x v="55"/>
  </r>
  <r>
    <x v="128"/>
    <n v="58617"/>
    <s v="Dongyue Group Limited"/>
    <s v="www.dongyuechem.com"/>
    <d v="2007-06-02T00:00:00"/>
    <x v="0"/>
    <x v="2"/>
    <s v="47.20 USD"/>
    <x v="93"/>
    <x v="102"/>
    <x v="98"/>
    <x v="178"/>
    <x v="0"/>
    <s v="1120.00 HKD"/>
    <x v="135"/>
    <n v="98.35"/>
    <m/>
    <x v="6"/>
    <s v="Chemicals"/>
    <s v="Agricultural Chemicals, Production"/>
    <m/>
    <s v="China"/>
    <s v="Greater China"/>
    <s v="Yes"/>
    <m/>
    <m/>
    <s v="Jean Eric Salata"/>
    <m/>
    <n v="6"/>
    <x v="71"/>
  </r>
  <r>
    <x v="128"/>
    <n v="58617"/>
    <s v="Dongyue Group Limited"/>
    <s v="www.dongyuechem.com"/>
    <d v="2007-06-02T00:00:00"/>
    <x v="0"/>
    <x v="2"/>
    <s v="47.20 USD"/>
    <x v="93"/>
    <x v="102"/>
    <x v="98"/>
    <x v="179"/>
    <x v="2"/>
    <s v="271.00 HKD"/>
    <x v="136"/>
    <n v="23.33"/>
    <m/>
    <x v="6"/>
    <s v="Chemicals"/>
    <s v="Agricultural Chemicals, Production"/>
    <m/>
    <s v="China"/>
    <s v="Greater China"/>
    <s v="Yes"/>
    <m/>
    <m/>
    <s v="Jean Eric Salata"/>
    <m/>
    <n v="29"/>
    <x v="53"/>
  </r>
  <r>
    <x v="129"/>
    <n v="165223"/>
    <s v="DXY Technology"/>
    <s v="www.dxytech.com"/>
    <d v="2012-07-01T00:00:00"/>
    <x v="4"/>
    <x v="1"/>
    <s v="24.00 CNY"/>
    <x v="94"/>
    <x v="103"/>
    <x v="99"/>
    <x v="180"/>
    <x v="7"/>
    <s v="156.00 CNY"/>
    <x v="137"/>
    <n v="18.78"/>
    <s v="Wuhan P and S Information Technology Co., Ltd."/>
    <x v="8"/>
    <s v="Electronics"/>
    <s v="Communications, Electronic Components &amp; Semiconductor Manufacture, Integrated Circuits, Network, Software, Technology"/>
    <m/>
    <s v="China"/>
    <s v="Greater China"/>
    <s v="No"/>
    <m/>
    <m/>
    <m/>
    <m/>
    <n v="15"/>
    <x v="33"/>
  </r>
  <r>
    <x v="130"/>
    <n v="165430"/>
    <s v="E-Ink"/>
    <s v="www.einkgroup.com"/>
    <d v="2005-03-22T00:00:00"/>
    <x v="10"/>
    <x v="2"/>
    <m/>
    <x v="1"/>
    <x v="1"/>
    <x v="100"/>
    <x v="181"/>
    <x v="7"/>
    <m/>
    <x v="1"/>
    <m/>
    <s v="Prime View International"/>
    <x v="3"/>
    <s v="Distribution"/>
    <s v="Electronic Components, Electronic Components &amp; Semiconductor Wholesalers, Technology"/>
    <m/>
    <s v="Taiwan"/>
    <s v="Greater China"/>
    <s v="No"/>
    <m/>
    <m/>
    <m/>
    <m/>
    <n v="57"/>
    <x v="82"/>
  </r>
  <r>
    <x v="131"/>
    <n v="189771"/>
    <s v="East River Biochemical Group"/>
    <s v="www.bd09.com"/>
    <d v="2007-12-01T00:00:00"/>
    <x v="0"/>
    <x v="1"/>
    <s v="6.00 USD"/>
    <x v="95"/>
    <x v="104"/>
    <x v="16"/>
    <x v="182"/>
    <x v="5"/>
    <m/>
    <x v="1"/>
    <m/>
    <m/>
    <x v="7"/>
    <s v="Clean Technology"/>
    <s v="Biofuels, Oil &amp; Gas"/>
    <m/>
    <s v="China"/>
    <s v="Greater China"/>
    <s v="No"/>
    <m/>
    <m/>
    <m/>
    <m/>
    <n v="54"/>
    <x v="30"/>
  </r>
  <r>
    <x v="132"/>
    <n v="50654"/>
    <s v="Eastern Broadcasting Company"/>
    <s v="www.ebc.net.tw"/>
    <d v="2006-03-22T00:00:00"/>
    <x v="2"/>
    <x v="2"/>
    <s v="127.00 USD"/>
    <x v="96"/>
    <x v="105"/>
    <x v="16"/>
    <x v="183"/>
    <x v="7"/>
    <s v="351.00 USD"/>
    <x v="138"/>
    <n v="318.39"/>
    <s v="Taiwan Optical Platform Co., Ltd."/>
    <x v="1"/>
    <s v="Media"/>
    <s v="Television Broadcasting and Programming"/>
    <m/>
    <s v="Taiwan"/>
    <s v="Greater China"/>
    <s v="No"/>
    <m/>
    <m/>
    <s v="Alex Ying, Gregory Zeluck, Patrick Siewert"/>
    <m/>
    <n v="127"/>
    <x v="83"/>
  </r>
  <r>
    <x v="133"/>
    <n v="30976"/>
    <s v="Ellassay"/>
    <s v="www.ellassay.com"/>
    <d v="2009-03-25T00:00:00"/>
    <x v="6"/>
    <x v="1"/>
    <s v="20.00 USD"/>
    <x v="36"/>
    <x v="106"/>
    <x v="16"/>
    <x v="184"/>
    <x v="0"/>
    <s v="766.40 CNY"/>
    <x v="139"/>
    <n v="116.49"/>
    <m/>
    <x v="4"/>
    <s v="Retail"/>
    <s v="Clothing Stores, Consumer Products"/>
    <m/>
    <s v="China"/>
    <s v="Greater China"/>
    <s v="Yes"/>
    <m/>
    <m/>
    <s v="Wayne Tsou"/>
    <m/>
    <n v="73"/>
    <x v="63"/>
  </r>
  <r>
    <x v="134"/>
    <n v="58629"/>
    <s v="Emeishan Special Cement Co., Ltd."/>
    <m/>
    <d v="2007-10-23T00:00:00"/>
    <x v="0"/>
    <x v="2"/>
    <s v="28.00 USD"/>
    <x v="97"/>
    <x v="107"/>
    <x v="81"/>
    <x v="185"/>
    <x v="7"/>
    <m/>
    <x v="1"/>
    <m/>
    <s v="Southwest Cement Company Limited"/>
    <x v="6"/>
    <s v="Materials"/>
    <s v="Cement, Distribution"/>
    <m/>
    <s v="China"/>
    <s v="Greater China"/>
    <s v="No"/>
    <m/>
    <m/>
    <s v="Edan Lee"/>
    <m/>
    <n v="59"/>
    <x v="40"/>
  </r>
  <r>
    <x v="135"/>
    <n v="162438"/>
    <s v="Enfinium International Holdings Limited"/>
    <m/>
    <d v="2011-03-18T00:00:00"/>
    <x v="9"/>
    <x v="1"/>
    <s v="6.00 USD"/>
    <x v="95"/>
    <x v="108"/>
    <x v="101"/>
    <x v="186"/>
    <x v="7"/>
    <m/>
    <x v="1"/>
    <m/>
    <s v="Alternative Investment Capital"/>
    <x v="8"/>
    <s v="Internet"/>
    <s v="e-Financial, Financial Services"/>
    <m/>
    <s v="Hong Kong"/>
    <s v="Greater China"/>
    <s v="Yes"/>
    <m/>
    <m/>
    <s v="Duncan Chui"/>
    <s v="Duncan Chui"/>
    <n v="19"/>
    <x v="18"/>
  </r>
  <r>
    <x v="136"/>
    <n v="77402"/>
    <s v="Evercare"/>
    <s v="www.evercare.com.cn"/>
    <d v="2008-06-01T00:00:00"/>
    <x v="1"/>
    <x v="1"/>
    <m/>
    <x v="1"/>
    <x v="1"/>
    <x v="102"/>
    <x v="4"/>
    <x v="1"/>
    <m/>
    <x v="1"/>
    <m/>
    <m/>
    <x v="0"/>
    <s v="Healthcare"/>
    <s v="Elective/Aesthetic Medicine, Health &amp; Wellbeing Centres"/>
    <m/>
    <s v="China"/>
    <s v="Greater China"/>
    <s v="No"/>
    <m/>
    <m/>
    <m/>
    <m/>
    <n v="36"/>
    <x v="52"/>
  </r>
  <r>
    <x v="137"/>
    <n v="53181"/>
    <s v="Far Eastern Leasing Company"/>
    <s v="www.ifelc.com.cn"/>
    <d v="2009-10-14T00:00:00"/>
    <x v="6"/>
    <x v="1"/>
    <s v="160.00 USD"/>
    <x v="98"/>
    <x v="109"/>
    <x v="103"/>
    <x v="27"/>
    <x v="0"/>
    <s v="660.00 USD"/>
    <x v="140"/>
    <n v="482.06"/>
    <m/>
    <x v="5"/>
    <s v="Financial Services"/>
    <s v="Credit Collections and Services, Finance and Insurance Sector"/>
    <m/>
    <s v="China"/>
    <s v="Greater China"/>
    <s v="Yes"/>
    <m/>
    <m/>
    <s v="David Liu, Gloria Song, Julian Wolhardt, Lane Zhao, Shirley Chen"/>
    <m/>
    <n v="17"/>
    <x v="10"/>
  </r>
  <r>
    <x v="137"/>
    <n v="53181"/>
    <s v="Far Eastern Leasing Company"/>
    <s v="www.ifelc.com.cn"/>
    <d v="2009-10-14T00:00:00"/>
    <x v="6"/>
    <x v="1"/>
    <s v="160.00 USD"/>
    <x v="98"/>
    <x v="109"/>
    <x v="103"/>
    <x v="187"/>
    <x v="2"/>
    <s v="65.00 USD"/>
    <x v="141"/>
    <n v="60.7"/>
    <m/>
    <x v="5"/>
    <s v="Financial Services"/>
    <s v="Credit Collections and Services, Finance and Insurance Sector"/>
    <m/>
    <s v="China"/>
    <s v="Greater China"/>
    <s v="No"/>
    <m/>
    <m/>
    <s v="David Liu, Gloria Song, Julian Wolhardt, Lane Zhao, Shirley Chen"/>
    <m/>
    <n v="66"/>
    <x v="21"/>
  </r>
  <r>
    <x v="138"/>
    <n v="161056"/>
    <s v="Fawer Automotive Parts"/>
    <s v="www.fawer.com.cn"/>
    <d v="2009-10-01T00:00:00"/>
    <x v="6"/>
    <x v="1"/>
    <s v="336.40 CNY"/>
    <x v="99"/>
    <x v="110"/>
    <x v="104"/>
    <x v="188"/>
    <x v="7"/>
    <s v="180.00 CNY"/>
    <x v="142"/>
    <n v="22.38"/>
    <m/>
    <x v="3"/>
    <s v="Manufacturing"/>
    <s v="Automobile and Parts Manufacturing, Steel &amp; Metal Manufacturing"/>
    <m/>
    <s v="China"/>
    <s v="Greater China"/>
    <s v="Yes"/>
    <m/>
    <m/>
    <m/>
    <m/>
    <n v="27"/>
    <x v="0"/>
  </r>
  <r>
    <x v="138"/>
    <n v="161056"/>
    <s v="Fawer Automotive Parts"/>
    <s v="www.fawer.com.cn"/>
    <d v="2009-10-01T00:00:00"/>
    <x v="6"/>
    <x v="1"/>
    <s v="336.40 CNY"/>
    <x v="99"/>
    <x v="110"/>
    <x v="104"/>
    <x v="189"/>
    <x v="7"/>
    <m/>
    <x v="1"/>
    <m/>
    <s v="Guangdong Sunrise Holdings Co., Ltd"/>
    <x v="3"/>
    <s v="Manufacturing"/>
    <s v="Automobile and Parts Manufacturing, Steel &amp; Metal Manufacturing"/>
    <m/>
    <s v="China"/>
    <s v="Greater China"/>
    <s v="No"/>
    <m/>
    <m/>
    <m/>
    <m/>
    <n v="37"/>
    <x v="15"/>
  </r>
  <r>
    <x v="139"/>
    <n v="145122"/>
    <s v="Feitian Technologies"/>
    <s v="www.ftsafe.com"/>
    <d v="2010-06-01T00:00:00"/>
    <x v="3"/>
    <x v="2"/>
    <s v="42.00 CNY"/>
    <x v="100"/>
    <x v="111"/>
    <x v="28"/>
    <x v="190"/>
    <x v="0"/>
    <s v="787.00 CNY"/>
    <x v="143"/>
    <n v="94.52"/>
    <m/>
    <x v="8"/>
    <s v="IT Security"/>
    <s v="IT Security, Monitoring &amp; Security Software"/>
    <m/>
    <s v="China"/>
    <s v="Greater China"/>
    <s v="Yes"/>
    <m/>
    <m/>
    <m/>
    <m/>
    <n v="48"/>
    <x v="46"/>
  </r>
  <r>
    <x v="140"/>
    <n v="53785"/>
    <s v="Feixiang"/>
    <s v="www.feixiangchem.com"/>
    <d v="2007-06-01T00:00:00"/>
    <x v="0"/>
    <x v="2"/>
    <m/>
    <x v="1"/>
    <x v="1"/>
    <x v="13"/>
    <x v="191"/>
    <x v="7"/>
    <s v="489.00 USD"/>
    <x v="144"/>
    <n v="393.74"/>
    <s v="Rhodia Group"/>
    <x v="6"/>
    <s v="Chemicals"/>
    <s v="Chemicals"/>
    <m/>
    <s v="China"/>
    <s v="Greater China"/>
    <s v="No"/>
    <m/>
    <m/>
    <m/>
    <m/>
    <n v="36"/>
    <x v="52"/>
  </r>
  <r>
    <x v="141"/>
    <n v="175908"/>
    <s v="Flat Glass Group Co., Ltd."/>
    <s v="www.flatgroup.com.cn"/>
    <d v="2010-12-20T00:00:00"/>
    <x v="3"/>
    <x v="1"/>
    <s v="365.58 CNY"/>
    <x v="101"/>
    <x v="112"/>
    <x v="105"/>
    <x v="192"/>
    <x v="0"/>
    <s v="121.00 USD"/>
    <x v="145"/>
    <n v="113.09"/>
    <m/>
    <x v="7"/>
    <s v="Clean Technology"/>
    <s v="Advanced Components, Solar Power, Solar Thermal"/>
    <m/>
    <s v="China"/>
    <s v="Greater China"/>
    <s v="Yes"/>
    <m/>
    <m/>
    <m/>
    <m/>
    <n v="59"/>
    <x v="40"/>
  </r>
  <r>
    <x v="142"/>
    <n v="28703"/>
    <s v="Focus Media"/>
    <s v="www.focusmedia.cn"/>
    <d v="2012-12-20T00:00:00"/>
    <x v="4"/>
    <x v="0"/>
    <s v="3700.00 USD"/>
    <x v="102"/>
    <x v="113"/>
    <x v="106"/>
    <x v="193"/>
    <x v="0"/>
    <s v="172.00 USD"/>
    <x v="146"/>
    <n v="126.44"/>
    <m/>
    <x v="1"/>
    <s v="Digital Media"/>
    <s v="Advertising, Digital Media, Media, Telecom Media, Telecoms"/>
    <m/>
    <s v="China"/>
    <s v="Greater China"/>
    <s v="Yes"/>
    <m/>
    <m/>
    <m/>
    <m/>
    <n v="19"/>
    <x v="18"/>
  </r>
  <r>
    <x v="142"/>
    <n v="28703"/>
    <s v="Focus Media"/>
    <s v="www.focusmedia.cn"/>
    <d v="2012-12-20T00:00:00"/>
    <x v="4"/>
    <x v="0"/>
    <s v="3700.00 USD"/>
    <x v="102"/>
    <x v="113"/>
    <x v="106"/>
    <x v="162"/>
    <x v="7"/>
    <s v="45700.00 CNY"/>
    <x v="147"/>
    <n v="6414.68"/>
    <s v="Hedy Holdings"/>
    <x v="1"/>
    <s v="Digital Media"/>
    <s v="Advertising, Digital Media, Media, Telecom Media, Telecoms"/>
    <m/>
    <s v="China"/>
    <s v="Greater China"/>
    <s v="Yes"/>
    <m/>
    <m/>
    <m/>
    <m/>
    <n v="33"/>
    <x v="72"/>
  </r>
  <r>
    <x v="143"/>
    <n v="42535"/>
    <s v="Fu Sheng Industrial Co."/>
    <s v="www.fusheng.com"/>
    <d v="2003-12-01T00:00:00"/>
    <x v="11"/>
    <x v="2"/>
    <m/>
    <x v="1"/>
    <x v="1"/>
    <x v="107"/>
    <x v="194"/>
    <x v="3"/>
    <s v="1000.00 USD"/>
    <x v="148"/>
    <n v="739.64"/>
    <s v="Oaktree Capital Management"/>
    <x v="3"/>
    <s v="Industrial"/>
    <s v="Aerospace, Industrial"/>
    <m/>
    <s v="Taiwan"/>
    <s v="Greater China"/>
    <s v="No"/>
    <m/>
    <m/>
    <m/>
    <m/>
    <n v="44"/>
    <x v="68"/>
  </r>
  <r>
    <x v="144"/>
    <n v="153280"/>
    <s v="Fujian Cosunter Pharmaceutical Co., Ltd"/>
    <s v="www.cosunter.com"/>
    <d v="2011-06-01T00:00:00"/>
    <x v="9"/>
    <x v="1"/>
    <s v="81.00 CNY"/>
    <x v="103"/>
    <x v="91"/>
    <x v="28"/>
    <x v="184"/>
    <x v="0"/>
    <s v="375.73 CNY"/>
    <x v="149"/>
    <n v="57.11"/>
    <m/>
    <x v="0"/>
    <s v="Pharmaceuticals"/>
    <s v="Pharmaceuticals"/>
    <m/>
    <s v="China"/>
    <s v="Greater China"/>
    <s v="Yes"/>
    <m/>
    <m/>
    <m/>
    <m/>
    <n v="46"/>
    <x v="8"/>
  </r>
  <r>
    <x v="145"/>
    <n v="179104"/>
    <s v="Fujian Dali Foods Group Co. Ltd."/>
    <s v="www.dali-group.com"/>
    <d v="2014-09-08T00:00:00"/>
    <x v="5"/>
    <x v="1"/>
    <s v="0.81 CNY"/>
    <x v="104"/>
    <x v="114"/>
    <x v="50"/>
    <x v="195"/>
    <x v="0"/>
    <m/>
    <x v="1"/>
    <m/>
    <m/>
    <x v="10"/>
    <s v="Food"/>
    <s v="Snack Foods"/>
    <m/>
    <s v="China"/>
    <s v="Greater China"/>
    <s v="Yes"/>
    <m/>
    <m/>
    <m/>
    <m/>
    <n v="14"/>
    <x v="55"/>
  </r>
  <r>
    <x v="146"/>
    <n v="152871"/>
    <s v="Fujian Nanping Nanfu Battery"/>
    <s v="www.nanfu.com"/>
    <d v="2007-06-01T00:00:00"/>
    <x v="0"/>
    <x v="1"/>
    <m/>
    <x v="1"/>
    <x v="1"/>
    <x v="50"/>
    <x v="196"/>
    <x v="0"/>
    <m/>
    <x v="1"/>
    <m/>
    <m/>
    <x v="8"/>
    <s v="Electronics"/>
    <s v="Electronic Components"/>
    <m/>
    <s v="China"/>
    <s v="Greater China"/>
    <s v="No"/>
    <m/>
    <m/>
    <m/>
    <m/>
    <n v="103"/>
    <x v="37"/>
  </r>
  <r>
    <x v="146"/>
    <n v="152871"/>
    <s v="Fujian Nanping Nanfu Battery"/>
    <s v="www.nanfu.com"/>
    <d v="2007-06-01T00:00:00"/>
    <x v="0"/>
    <x v="1"/>
    <m/>
    <x v="1"/>
    <x v="1"/>
    <x v="50"/>
    <x v="196"/>
    <x v="6"/>
    <m/>
    <x v="1"/>
    <m/>
    <s v="Akin Technology"/>
    <x v="8"/>
    <s v="Electronics"/>
    <s v="Electronic Components"/>
    <m/>
    <s v="China"/>
    <s v="Greater China"/>
    <s v="No"/>
    <m/>
    <m/>
    <m/>
    <m/>
    <n v="103"/>
    <x v="37"/>
  </r>
  <r>
    <x v="147"/>
    <n v="32613"/>
    <s v="Fujian Peak Group"/>
    <s v="www.peaksport.com"/>
    <d v="2009-04-24T00:00:00"/>
    <x v="6"/>
    <x v="1"/>
    <s v="58.60 USD"/>
    <x v="105"/>
    <x v="115"/>
    <x v="108"/>
    <x v="197"/>
    <x v="0"/>
    <s v="1700.00 HKD"/>
    <x v="150"/>
    <n v="150.51"/>
    <m/>
    <x v="4"/>
    <s v="Consumer Products"/>
    <s v="Clothing Stores, Distribution, Footwear Manufacture, Wholesale, and Retail, Manufacturing"/>
    <m/>
    <s v="China"/>
    <s v="Greater China"/>
    <s v="Yes"/>
    <m/>
    <m/>
    <m/>
    <m/>
    <n v="5"/>
    <x v="84"/>
  </r>
  <r>
    <x v="148"/>
    <n v="70327"/>
    <s v="Funtalk China Holdings"/>
    <s v="www.pypo.net"/>
    <d v="2007-11-01T00:00:00"/>
    <x v="0"/>
    <x v="2"/>
    <s v="90.00 USD"/>
    <x v="77"/>
    <x v="116"/>
    <x v="109"/>
    <x v="198"/>
    <x v="6"/>
    <m/>
    <x v="1"/>
    <m/>
    <s v="Middle Kingdom Alliance Corp."/>
    <x v="4"/>
    <s v="Retail"/>
    <s v="Consumer Electronics Stores, Telecoms Services"/>
    <m/>
    <s v="China"/>
    <s v="Greater China"/>
    <s v="Yes"/>
    <m/>
    <m/>
    <s v="Allan Liu"/>
    <m/>
    <n v="20"/>
    <x v="32"/>
  </r>
  <r>
    <x v="148"/>
    <n v="70327"/>
    <s v="Funtalk China Holdings"/>
    <s v="www.pypo.net"/>
    <d v="2007-11-01T00:00:00"/>
    <x v="0"/>
    <x v="2"/>
    <s v="90.00 USD"/>
    <x v="77"/>
    <x v="116"/>
    <x v="109"/>
    <x v="199"/>
    <x v="2"/>
    <m/>
    <x v="1"/>
    <m/>
    <m/>
    <x v="4"/>
    <s v="Retail"/>
    <s v="Consumer Electronics Stores, Telecoms Services"/>
    <m/>
    <s v="China"/>
    <s v="Greater China"/>
    <s v="Yes"/>
    <m/>
    <m/>
    <s v="Allan Liu"/>
    <m/>
    <n v="25"/>
    <x v="36"/>
  </r>
  <r>
    <x v="148"/>
    <n v="70327"/>
    <s v="Funtalk China Holdings"/>
    <s v="www.pypo.net"/>
    <d v="2007-11-01T00:00:00"/>
    <x v="0"/>
    <x v="2"/>
    <s v="90.00 USD"/>
    <x v="77"/>
    <x v="116"/>
    <x v="109"/>
    <x v="200"/>
    <x v="3"/>
    <s v="443.00 USD"/>
    <x v="151"/>
    <n v="306.77999999999997"/>
    <s v="Fortress Investment Group"/>
    <x v="4"/>
    <s v="Retail"/>
    <s v="Consumer Electronics Stores, Telecoms Services"/>
    <m/>
    <s v="China"/>
    <s v="Greater China"/>
    <s v="No"/>
    <m/>
    <m/>
    <s v="Allan Liu"/>
    <m/>
    <n v="42"/>
    <x v="77"/>
  </r>
  <r>
    <x v="149"/>
    <n v="29199"/>
    <s v="Futaste"/>
    <s v="www.futaste.com"/>
    <d v="2008-01-21T00:00:00"/>
    <x v="1"/>
    <x v="1"/>
    <m/>
    <x v="1"/>
    <x v="1"/>
    <x v="110"/>
    <x v="201"/>
    <x v="1"/>
    <m/>
    <x v="1"/>
    <m/>
    <m/>
    <x v="3"/>
    <s v="Manufacturing"/>
    <s v="Beverages, Biotechnology, Pharmaceuticals"/>
    <m/>
    <s v="China"/>
    <s v="Greater China"/>
    <s v="No"/>
    <m/>
    <m/>
    <m/>
    <m/>
    <n v="64"/>
    <x v="43"/>
  </r>
  <r>
    <x v="150"/>
    <n v="39716"/>
    <s v="Gala TV"/>
    <s v="www.gtv.com.tw"/>
    <d v="2008-12-30T00:00:00"/>
    <x v="1"/>
    <x v="2"/>
    <s v="100.00 USD"/>
    <x v="51"/>
    <x v="117"/>
    <x v="76"/>
    <x v="202"/>
    <x v="3"/>
    <m/>
    <x v="1"/>
    <m/>
    <s v="EQT"/>
    <x v="1"/>
    <s v="Media"/>
    <s v="Television Broadcasting and Programming"/>
    <m/>
    <s v="Taiwan"/>
    <s v="Greater China"/>
    <s v="No"/>
    <m/>
    <m/>
    <m/>
    <m/>
    <n v="26"/>
    <x v="22"/>
  </r>
  <r>
    <x v="151"/>
    <n v="39716"/>
    <s v="Gala TV"/>
    <s v="www.gtv.com.tw"/>
    <d v="2011-02-14T00:00:00"/>
    <x v="9"/>
    <x v="2"/>
    <m/>
    <x v="1"/>
    <x v="1"/>
    <x v="111"/>
    <x v="203"/>
    <x v="7"/>
    <m/>
    <x v="1"/>
    <m/>
    <s v="Yung-Tsai Investment Co. Ltd"/>
    <x v="1"/>
    <s v="Media"/>
    <s v="Television Broadcasting and Programming"/>
    <m/>
    <s v="Taiwan"/>
    <s v="Greater China"/>
    <s v="No"/>
    <m/>
    <m/>
    <s v="Fredrik Åtting"/>
    <m/>
    <n v="38"/>
    <x v="16"/>
  </r>
  <r>
    <x v="152"/>
    <n v="29903"/>
    <s v="Galaxy Entertainment"/>
    <s v="www.galaxyentertainment.com"/>
    <d v="2007-11-01T00:00:00"/>
    <x v="0"/>
    <x v="4"/>
    <s v="590.00 EUR"/>
    <x v="106"/>
    <x v="118"/>
    <x v="112"/>
    <x v="204"/>
    <x v="2"/>
    <s v="4780.00 HKD"/>
    <x v="152"/>
    <n v="449.48"/>
    <m/>
    <x v="4"/>
    <s v="Entertainment"/>
    <s v="Entertainment, Gambling, Hotels"/>
    <m/>
    <s v="Hong Kong"/>
    <s v="Greater China"/>
    <s v="Yes"/>
    <n v="2.2000000000000002"/>
    <m/>
    <s v="Alex Emery, Henry Chen, Ian Sellars, Maximilian Biagosch"/>
    <m/>
    <n v="46"/>
    <x v="8"/>
  </r>
  <r>
    <x v="152"/>
    <n v="29903"/>
    <s v="Galaxy Entertainment"/>
    <s v="www.galaxyentertainment.com"/>
    <d v="2007-11-01T00:00:00"/>
    <x v="0"/>
    <x v="4"/>
    <s v="590.00 EUR"/>
    <x v="106"/>
    <x v="118"/>
    <x v="112"/>
    <x v="205"/>
    <x v="2"/>
    <s v="5855.00 HKD"/>
    <x v="153"/>
    <n v="589.75"/>
    <m/>
    <x v="4"/>
    <s v="Entertainment"/>
    <s v="Entertainment, Gambling, Hotels"/>
    <m/>
    <s v="Hong Kong"/>
    <s v="Greater China"/>
    <s v="Yes"/>
    <m/>
    <m/>
    <s v="Alex Emery, Henry Chen, Ian Sellars, Maximilian Biagosch"/>
    <m/>
    <n v="57"/>
    <x v="82"/>
  </r>
  <r>
    <x v="152"/>
    <n v="29903"/>
    <s v="Galaxy Entertainment"/>
    <s v="www.galaxyentertainment.com"/>
    <d v="2007-11-01T00:00:00"/>
    <x v="0"/>
    <x v="4"/>
    <s v="590.00 EUR"/>
    <x v="106"/>
    <x v="118"/>
    <x v="112"/>
    <x v="206"/>
    <x v="2"/>
    <s v="6780.00 HKD"/>
    <x v="154"/>
    <n v="688.15"/>
    <m/>
    <x v="4"/>
    <s v="Entertainment"/>
    <s v="Entertainment, Gambling, Hotels"/>
    <m/>
    <s v="Hong Kong"/>
    <s v="Greater China"/>
    <s v="No"/>
    <n v="2.8"/>
    <m/>
    <s v="Alex Emery, Henry Chen, Ian Sellars, Maximilian Biagosch"/>
    <m/>
    <n v="60"/>
    <x v="59"/>
  </r>
  <r>
    <x v="153"/>
    <n v="141315"/>
    <s v="GCL Silicon Technology Holdings"/>
    <m/>
    <d v="2008-06-01T00:00:00"/>
    <x v="1"/>
    <x v="2"/>
    <s v="260.00 USD"/>
    <x v="107"/>
    <x v="119"/>
    <x v="113"/>
    <x v="207"/>
    <x v="7"/>
    <s v="3400.00 USD"/>
    <x v="155"/>
    <n v="2433.04"/>
    <s v="GCL-Poly Energy Holdings"/>
    <x v="7"/>
    <s v="Clean Technology"/>
    <s v="Advanced Materials, Materials, Solar Power"/>
    <m/>
    <s v="China"/>
    <s v="Greater China"/>
    <s v="No"/>
    <m/>
    <m/>
    <m/>
    <m/>
    <n v="13"/>
    <x v="12"/>
  </r>
  <r>
    <x v="154"/>
    <n v="73300"/>
    <s v="GDC Technology"/>
    <s v="www.gdc-tech.com"/>
    <d v="2011-10-17T00:00:00"/>
    <x v="9"/>
    <x v="2"/>
    <s v="75.00 USD"/>
    <x v="108"/>
    <x v="120"/>
    <x v="114"/>
    <x v="208"/>
    <x v="7"/>
    <s v="64.00 USD"/>
    <x v="156"/>
    <n v="49.52"/>
    <s v="Huayi Brothers"/>
    <x v="8"/>
    <s v="Software"/>
    <s v="Software"/>
    <m/>
    <s v="Hong Kong"/>
    <s v="Greater China"/>
    <s v="Yes"/>
    <m/>
    <m/>
    <s v="Wayne Tsou"/>
    <m/>
    <n v="35"/>
    <x v="57"/>
  </r>
  <r>
    <x v="155"/>
    <n v="32058"/>
    <s v="Geely Automobile"/>
    <s v="www.geelyauto.com.hk"/>
    <d v="2009-09-23T00:00:00"/>
    <x v="6"/>
    <x v="4"/>
    <s v="334.00 USD"/>
    <x v="109"/>
    <x v="121"/>
    <x v="115"/>
    <x v="209"/>
    <x v="2"/>
    <s v="263.00 USD"/>
    <x v="157"/>
    <n v="202.85"/>
    <m/>
    <x v="3"/>
    <s v="Transportation"/>
    <s v="Automobile and Parts Manufacturing"/>
    <m/>
    <s v="Hong Kong"/>
    <s v="Greater China"/>
    <s v="Yes"/>
    <m/>
    <m/>
    <m/>
    <m/>
    <n v="38"/>
    <x v="16"/>
  </r>
  <r>
    <x v="156"/>
    <n v="83705"/>
    <s v="Giant Interactive Group, Inc."/>
    <s v="www.ga-me.com"/>
    <d v="2014-03-16T00:00:00"/>
    <x v="5"/>
    <x v="0"/>
    <s v="3000.00 USD"/>
    <x v="110"/>
    <x v="122"/>
    <x v="116"/>
    <x v="210"/>
    <x v="7"/>
    <s v="13100.00 CNY"/>
    <x v="158"/>
    <n v="1827.66"/>
    <s v="Chongqing New Century Cruise Co., Ltd"/>
    <x v="8"/>
    <s v="Gaming"/>
    <s v="Internet/Web Games"/>
    <m/>
    <s v="China"/>
    <s v="Greater China"/>
    <s v="No"/>
    <m/>
    <m/>
    <m/>
    <m/>
    <n v="19"/>
    <x v="18"/>
  </r>
  <r>
    <x v="157"/>
    <n v="158979"/>
    <s v="Global Market Group Limited"/>
    <s v="www.globalmarket.com"/>
    <d v="2008-06-01T00:00:00"/>
    <x v="1"/>
    <x v="4"/>
    <s v="5.85 USD"/>
    <x v="111"/>
    <x v="123"/>
    <x v="117"/>
    <x v="211"/>
    <x v="0"/>
    <m/>
    <x v="1"/>
    <m/>
    <m/>
    <x v="8"/>
    <s v="Internet"/>
    <s v="e-Commerce"/>
    <m/>
    <s v="China"/>
    <s v="Greater China"/>
    <s v="No"/>
    <m/>
    <m/>
    <m/>
    <m/>
    <n v="48"/>
    <x v="46"/>
  </r>
  <r>
    <x v="158"/>
    <n v="67483"/>
    <s v="Golden Jaguar"/>
    <s v="www.goldenjaguar.com"/>
    <d v="2011-07-26T00:00:00"/>
    <x v="9"/>
    <x v="2"/>
    <s v="250.00 USD"/>
    <x v="112"/>
    <x v="124"/>
    <x v="118"/>
    <x v="212"/>
    <x v="7"/>
    <s v="253.40 HKD"/>
    <x v="159"/>
    <n v="28.98"/>
    <s v="Carnival Group International Holdings Limited"/>
    <x v="4"/>
    <s v="Restaurants"/>
    <s v="Restaurants"/>
    <m/>
    <s v="China"/>
    <s v="Greater China"/>
    <s v="No"/>
    <m/>
    <m/>
    <s v="Alex Pellegrini, Irene Liu, Richard Zhang"/>
    <m/>
    <n v="47"/>
    <x v="9"/>
  </r>
  <r>
    <x v="159"/>
    <n v="30200"/>
    <s v="Gome Electrical Appliances Holding Ltd."/>
    <s v="www.gome.com.hk"/>
    <d v="2009-06-22T00:00:00"/>
    <x v="6"/>
    <x v="4"/>
    <s v="418.00 USD"/>
    <x v="113"/>
    <x v="125"/>
    <x v="13"/>
    <x v="103"/>
    <x v="2"/>
    <s v="130.00 USD"/>
    <x v="6"/>
    <n v="95.56"/>
    <m/>
    <x v="4"/>
    <s v="Retail"/>
    <s v="Consumer Electronics Stores"/>
    <m/>
    <s v="China"/>
    <s v="Greater China"/>
    <s v="Yes"/>
    <m/>
    <m/>
    <s v="Jonathan Jia Zhu"/>
    <m/>
    <n v="61"/>
    <x v="41"/>
  </r>
  <r>
    <x v="159"/>
    <n v="30200"/>
    <s v="Gome Electrical Appliances Holding Ltd."/>
    <s v="www.gome.com.hk"/>
    <d v="2009-06-22T00:00:00"/>
    <x v="6"/>
    <x v="4"/>
    <s v="418.00 USD"/>
    <x v="113"/>
    <x v="125"/>
    <x v="13"/>
    <x v="213"/>
    <x v="2"/>
    <s v="137.00 USD"/>
    <x v="160"/>
    <n v="116.3"/>
    <m/>
    <x v="4"/>
    <s v="Retail"/>
    <s v="Consumer Electronics Stores"/>
    <m/>
    <s v="China"/>
    <s v="Greater China"/>
    <s v="No"/>
    <m/>
    <m/>
    <s v="Jonathan Jia Zhu"/>
    <m/>
    <n v="67"/>
    <x v="50"/>
  </r>
  <r>
    <x v="160"/>
    <n v="31686"/>
    <s v="Goodbaby Group"/>
    <s v="www.goodbaby.com"/>
    <d v="2006-02-06T00:00:00"/>
    <x v="2"/>
    <x v="2"/>
    <s v="122.50 USD"/>
    <x v="114"/>
    <x v="126"/>
    <x v="74"/>
    <x v="214"/>
    <x v="0"/>
    <s v="1470.00 HKD"/>
    <x v="161"/>
    <n v="138.04"/>
    <m/>
    <x v="4"/>
    <s v="Consumer Products"/>
    <s v="Consumer Products, Information Services, Social Networking &amp; Communication Platform"/>
    <m/>
    <s v="China"/>
    <s v="Greater China"/>
    <s v="No"/>
    <n v="6"/>
    <n v="40"/>
    <s v="Christopher &quot;Chris&quot; Gradel"/>
    <m/>
    <n v="57"/>
    <x v="82"/>
  </r>
  <r>
    <x v="161"/>
    <n v="201597"/>
    <s v="Gopath Molecular"/>
    <m/>
    <d v="2015-09-01T00:00:00"/>
    <x v="14"/>
    <x v="1"/>
    <m/>
    <x v="1"/>
    <x v="1"/>
    <x v="119"/>
    <x v="215"/>
    <x v="3"/>
    <s v="9.00 CNY"/>
    <x v="162"/>
    <n v="1.24"/>
    <s v="Hengkang Medical Group"/>
    <x v="0"/>
    <s v="Biotechnology"/>
    <s v="Genetics &amp; Gene Therapy"/>
    <m/>
    <s v="China"/>
    <s v="Greater China"/>
    <s v="Yes"/>
    <m/>
    <m/>
    <m/>
    <m/>
    <n v="1"/>
    <x v="73"/>
  </r>
  <r>
    <x v="162"/>
    <n v="63853"/>
    <s v="Greatview Aseptic  Packaging Co., Ltd."/>
    <s v="www.tralinpak.com"/>
    <d v="2006-09-13T00:00:00"/>
    <x v="2"/>
    <x v="2"/>
    <s v="40.00 USD"/>
    <x v="49"/>
    <x v="127"/>
    <x v="13"/>
    <x v="216"/>
    <x v="2"/>
    <s v="222.80 HKD"/>
    <x v="163"/>
    <n v="21.83"/>
    <m/>
    <x v="3"/>
    <s v="Logistics"/>
    <s v="Packaging"/>
    <m/>
    <s v="China"/>
    <s v="Greater China"/>
    <s v="Yes"/>
    <m/>
    <m/>
    <m/>
    <m/>
    <n v="67"/>
    <x v="50"/>
  </r>
  <r>
    <x v="162"/>
    <n v="63853"/>
    <s v="Greatview Aseptic  Packaging Co., Ltd."/>
    <s v="www.tralinpak.com"/>
    <d v="2006-09-13T00:00:00"/>
    <x v="2"/>
    <x v="2"/>
    <s v="40.00 USD"/>
    <x v="49"/>
    <x v="127"/>
    <x v="13"/>
    <x v="217"/>
    <x v="2"/>
    <s v="533.50 HKD"/>
    <x v="164"/>
    <n v="51.4"/>
    <m/>
    <x v="3"/>
    <s v="Logistics"/>
    <s v="Packaging"/>
    <m/>
    <s v="China"/>
    <s v="Greater China"/>
    <s v="Yes"/>
    <m/>
    <m/>
    <m/>
    <m/>
    <n v="77"/>
    <x v="79"/>
  </r>
  <r>
    <x v="163"/>
    <n v="63853"/>
    <s v="Greatview Aseptic  Packaging Co., Ltd."/>
    <s v="www.tralinpak.com"/>
    <d v="2005-06-06T00:00:00"/>
    <x v="10"/>
    <x v="2"/>
    <s v="20.00 USD"/>
    <x v="36"/>
    <x v="128"/>
    <x v="50"/>
    <x v="218"/>
    <x v="0"/>
    <s v="1433.00 HKD"/>
    <x v="165"/>
    <n v="138.94"/>
    <m/>
    <x v="3"/>
    <s v="Logistics"/>
    <s v="Packaging"/>
    <m/>
    <s v="China"/>
    <s v="Greater China"/>
    <s v="Yes"/>
    <m/>
    <m/>
    <m/>
    <m/>
    <n v="66"/>
    <x v="21"/>
  </r>
  <r>
    <x v="163"/>
    <n v="63853"/>
    <s v="Greatview Aseptic  Packaging Co., Ltd."/>
    <s v="www.tralinpak.com"/>
    <d v="2005-06-06T00:00:00"/>
    <x v="10"/>
    <x v="2"/>
    <s v="20.00 USD"/>
    <x v="36"/>
    <x v="128"/>
    <x v="50"/>
    <x v="145"/>
    <x v="2"/>
    <s v="168.60 HKD"/>
    <x v="166"/>
    <n v="16.52"/>
    <m/>
    <x v="3"/>
    <s v="Logistics"/>
    <s v="Packaging"/>
    <m/>
    <s v="China"/>
    <s v="Greater China"/>
    <s v="Yes"/>
    <m/>
    <m/>
    <m/>
    <m/>
    <n v="82"/>
    <x v="54"/>
  </r>
  <r>
    <x v="164"/>
    <n v="38233"/>
    <s v="Greentown China Holdings Ltd."/>
    <s v="www.greentownchina.com"/>
    <d v="2006-07-13T00:00:00"/>
    <x v="2"/>
    <x v="4"/>
    <m/>
    <x v="1"/>
    <x v="1"/>
    <x v="52"/>
    <x v="219"/>
    <x v="2"/>
    <s v="56.78 HKD"/>
    <x v="167"/>
    <n v="5.14"/>
    <m/>
    <x v="9"/>
    <s v="Property"/>
    <s v="Property"/>
    <m/>
    <s v="China"/>
    <s v="Greater China"/>
    <s v="Yes"/>
    <m/>
    <m/>
    <m/>
    <m/>
    <n v="37"/>
    <x v="15"/>
  </r>
  <r>
    <x v="164"/>
    <n v="38233"/>
    <s v="Greentown China Holdings Ltd."/>
    <s v="www.greentownchina.com"/>
    <d v="2006-07-13T00:00:00"/>
    <x v="2"/>
    <x v="4"/>
    <m/>
    <x v="1"/>
    <x v="1"/>
    <x v="52"/>
    <x v="206"/>
    <x v="2"/>
    <s v="54.00 USD"/>
    <x v="120"/>
    <n v="42.49"/>
    <m/>
    <x v="9"/>
    <s v="Property"/>
    <s v="Property"/>
    <m/>
    <s v="China"/>
    <s v="Greater China"/>
    <s v="No"/>
    <m/>
    <m/>
    <m/>
    <m/>
    <n v="76"/>
    <x v="85"/>
  </r>
  <r>
    <x v="165"/>
    <n v="39792"/>
    <s v="GSE Investment Corporation"/>
    <m/>
    <d v="2009-12-01T00:00:00"/>
    <x v="6"/>
    <x v="2"/>
    <s v="180.00 USD"/>
    <x v="115"/>
    <x v="129"/>
    <x v="76"/>
    <x v="220"/>
    <x v="7"/>
    <m/>
    <x v="1"/>
    <m/>
    <s v="Beijing Enterprises Group Company"/>
    <x v="2"/>
    <s v="Utilities"/>
    <s v="Waste Management, Water and Sewer Utilities"/>
    <m/>
    <s v="China"/>
    <s v="Greater China"/>
    <s v="No"/>
    <m/>
    <m/>
    <m/>
    <m/>
    <n v="60"/>
    <x v="59"/>
  </r>
  <r>
    <x v="166"/>
    <n v="34317"/>
    <s v="Guan Sheng Yuan"/>
    <s v="www.gsygroup.com"/>
    <d v="2008-05-23T00:00:00"/>
    <x v="1"/>
    <x v="2"/>
    <s v="73.00 USD"/>
    <x v="116"/>
    <x v="130"/>
    <x v="120"/>
    <x v="221"/>
    <x v="7"/>
    <m/>
    <x v="1"/>
    <m/>
    <s v="Shanghai Maling Aquarius"/>
    <x v="10"/>
    <s v="Food"/>
    <s v="Food"/>
    <m/>
    <s v="China"/>
    <s v="Greater China"/>
    <s v="No"/>
    <m/>
    <m/>
    <m/>
    <m/>
    <n v="44"/>
    <x v="68"/>
  </r>
  <r>
    <x v="167"/>
    <n v="155221"/>
    <s v="Guangdong Guangle Packaging Materials"/>
    <s v="www.gdguangle.cn"/>
    <d v="2007-05-16T00:00:00"/>
    <x v="0"/>
    <x v="1"/>
    <s v="23.10 CNY"/>
    <x v="117"/>
    <x v="131"/>
    <x v="28"/>
    <x v="222"/>
    <x v="2"/>
    <s v="40.00 CNY"/>
    <x v="168"/>
    <n v="4.5199999999999996"/>
    <m/>
    <x v="3"/>
    <s v="Manufacturing"/>
    <s v="Manufacturing"/>
    <m/>
    <s v="China"/>
    <s v="Greater China"/>
    <s v="No"/>
    <m/>
    <m/>
    <m/>
    <m/>
    <n v="43"/>
    <x v="62"/>
  </r>
  <r>
    <x v="168"/>
    <n v="154959"/>
    <s v="Guangdong Haid Group Co., Limited"/>
    <s v="www.haid.cn"/>
    <d v="2006-10-25T00:00:00"/>
    <x v="2"/>
    <x v="1"/>
    <s v="96.00 CNY"/>
    <x v="118"/>
    <x v="132"/>
    <x v="50"/>
    <x v="223"/>
    <x v="0"/>
    <s v="1568.00 CNY"/>
    <x v="169"/>
    <n v="153.22999999999999"/>
    <m/>
    <x v="10"/>
    <s v="Agriculture"/>
    <s v="Agriculture Technologies, Chemicals, Farm Support Services"/>
    <m/>
    <s v="China"/>
    <s v="Greater China"/>
    <s v="Yes"/>
    <m/>
    <m/>
    <m/>
    <m/>
    <n v="37"/>
    <x v="15"/>
  </r>
  <r>
    <x v="168"/>
    <n v="154959"/>
    <s v="Guangdong Haid Group Co., Limited"/>
    <s v="www.haid.cn"/>
    <d v="2006-10-25T00:00:00"/>
    <x v="2"/>
    <x v="1"/>
    <s v="96.00 CNY"/>
    <x v="118"/>
    <x v="132"/>
    <x v="50"/>
    <x v="224"/>
    <x v="2"/>
    <m/>
    <x v="1"/>
    <m/>
    <m/>
    <x v="10"/>
    <s v="Agriculture"/>
    <s v="Agriculture Technologies, Chemicals, Farm Support Services"/>
    <m/>
    <s v="China"/>
    <s v="Greater China"/>
    <s v="Yes"/>
    <m/>
    <m/>
    <m/>
    <m/>
    <n v="79"/>
    <x v="74"/>
  </r>
  <r>
    <x v="168"/>
    <n v="154959"/>
    <s v="Guangdong Haid Group Co., Limited"/>
    <s v="www.haid.cn"/>
    <d v="2006-10-25T00:00:00"/>
    <x v="2"/>
    <x v="1"/>
    <s v="96.00 CNY"/>
    <x v="118"/>
    <x v="132"/>
    <x v="50"/>
    <x v="225"/>
    <x v="2"/>
    <m/>
    <x v="1"/>
    <m/>
    <m/>
    <x v="10"/>
    <s v="Agriculture"/>
    <s v="Agriculture Technologies, Chemicals, Farm Support Services"/>
    <m/>
    <s v="China"/>
    <s v="Greater China"/>
    <s v="Yes"/>
    <m/>
    <m/>
    <m/>
    <m/>
    <n v="87"/>
    <x v="2"/>
  </r>
  <r>
    <x v="169"/>
    <n v="125107"/>
    <s v="Guangdong Hongda Blasting"/>
    <s v="www.hdbp.com"/>
    <d v="2010-09-28T00:00:00"/>
    <x v="3"/>
    <x v="1"/>
    <s v="50.00 CNY"/>
    <x v="119"/>
    <x v="133"/>
    <x v="121"/>
    <x v="60"/>
    <x v="0"/>
    <s v="792.00 CNY"/>
    <x v="170"/>
    <n v="99.43"/>
    <m/>
    <x v="3"/>
    <s v="Industrial"/>
    <s v="Construction, Engineering"/>
    <m/>
    <s v="China"/>
    <s v="Greater China"/>
    <s v="Yes"/>
    <m/>
    <m/>
    <m/>
    <m/>
    <n v="21"/>
    <x v="17"/>
  </r>
  <r>
    <x v="170"/>
    <n v="161869"/>
    <s v="Guangdong Maydos Building Materials"/>
    <s v="www.maydospaint.net"/>
    <d v="2012-06-01T00:00:00"/>
    <x v="4"/>
    <x v="1"/>
    <m/>
    <x v="1"/>
    <x v="1"/>
    <x v="28"/>
    <x v="226"/>
    <x v="0"/>
    <m/>
    <x v="1"/>
    <m/>
    <m/>
    <x v="6"/>
    <s v="Chemicals"/>
    <s v="Adhesives &amp; Sealants, Construction"/>
    <m/>
    <s v="China"/>
    <s v="Greater China"/>
    <s v="Yes"/>
    <m/>
    <m/>
    <m/>
    <m/>
    <n v="29"/>
    <x v="53"/>
  </r>
  <r>
    <x v="171"/>
    <n v="166756"/>
    <s v="Guangdong Qtone Education Co., Ltd."/>
    <s v="www.qtone.cn"/>
    <d v="2011-03-01T00:00:00"/>
    <x v="9"/>
    <x v="1"/>
    <s v="50.00 CNY"/>
    <x v="120"/>
    <x v="134"/>
    <x v="122"/>
    <x v="227"/>
    <x v="0"/>
    <s v="494.00 CNY"/>
    <x v="171"/>
    <n v="59.28"/>
    <m/>
    <x v="8"/>
    <s v="Software"/>
    <s v="Education &amp; Training Software, Information Services"/>
    <m/>
    <s v="China"/>
    <s v="Greater China"/>
    <s v="Yes"/>
    <m/>
    <m/>
    <m/>
    <m/>
    <n v="34"/>
    <x v="48"/>
  </r>
  <r>
    <x v="172"/>
    <n v="125668"/>
    <s v="Guangdong Yantang Dairy"/>
    <s v="www.yantangmilk.com"/>
    <d v="2010-12-07T00:00:00"/>
    <x v="3"/>
    <x v="1"/>
    <m/>
    <x v="1"/>
    <x v="1"/>
    <x v="123"/>
    <x v="228"/>
    <x v="0"/>
    <s v="398.60 CNY"/>
    <x v="172"/>
    <n v="52.23"/>
    <m/>
    <x v="10"/>
    <s v="Food"/>
    <s v="Dairy Products"/>
    <m/>
    <s v="China"/>
    <s v="Greater China"/>
    <s v="Yes"/>
    <m/>
    <m/>
    <m/>
    <m/>
    <n v="48"/>
    <x v="46"/>
  </r>
  <r>
    <x v="173"/>
    <n v="161049"/>
    <s v="Guangxi Fenglin Wood Industry Group"/>
    <s v="www.fenglingroup.com"/>
    <d v="2008-09-01T00:00:00"/>
    <x v="1"/>
    <x v="1"/>
    <s v="150.00 CNY"/>
    <x v="121"/>
    <x v="135"/>
    <x v="23"/>
    <x v="229"/>
    <x v="0"/>
    <s v="820.00 CNY"/>
    <x v="173"/>
    <n v="93.71"/>
    <m/>
    <x v="6"/>
    <s v="Timber"/>
    <s v="Furniture Manufacturing, Timber"/>
    <m/>
    <s v="China"/>
    <s v="Greater China"/>
    <s v="Yes"/>
    <m/>
    <m/>
    <m/>
    <m/>
    <n v="36"/>
    <x v="52"/>
  </r>
  <r>
    <x v="173"/>
    <n v="161049"/>
    <s v="Guangxi Fenglin Wood Industry Group"/>
    <s v="www.fenglingroup.com"/>
    <d v="2008-09-01T00:00:00"/>
    <x v="1"/>
    <x v="1"/>
    <s v="150.00 CNY"/>
    <x v="121"/>
    <x v="135"/>
    <x v="23"/>
    <x v="230"/>
    <x v="2"/>
    <m/>
    <x v="1"/>
    <m/>
    <m/>
    <x v="6"/>
    <s v="Timber"/>
    <s v="Furniture Manufacturing, Timber"/>
    <m/>
    <s v="China"/>
    <s v="Greater China"/>
    <s v="Yes"/>
    <m/>
    <m/>
    <m/>
    <m/>
    <n v="50"/>
    <x v="34"/>
  </r>
  <r>
    <x v="173"/>
    <n v="161049"/>
    <s v="Guangxi Fenglin Wood Industry Group"/>
    <s v="www.fenglingroup.com"/>
    <d v="2008-09-01T00:00:00"/>
    <x v="1"/>
    <x v="1"/>
    <s v="150.00 CNY"/>
    <x v="121"/>
    <x v="135"/>
    <x v="23"/>
    <x v="231"/>
    <x v="2"/>
    <s v="50.00 CNY"/>
    <x v="174"/>
    <n v="6.25"/>
    <m/>
    <x v="6"/>
    <s v="Timber"/>
    <s v="Furniture Manufacturing, Timber"/>
    <m/>
    <s v="China"/>
    <s v="Greater China"/>
    <s v="Yes"/>
    <m/>
    <m/>
    <m/>
    <m/>
    <n v="50"/>
    <x v="34"/>
  </r>
  <r>
    <x v="174"/>
    <n v="161230"/>
    <s v="Guangxi Nancheng Department Store"/>
    <s v="www.gxncbh.com"/>
    <d v="2007-06-01T00:00:00"/>
    <x v="0"/>
    <x v="1"/>
    <s v="34.13 CNY"/>
    <x v="122"/>
    <x v="136"/>
    <x v="99"/>
    <x v="232"/>
    <x v="7"/>
    <s v="91.00 CNY"/>
    <x v="175"/>
    <n v="13"/>
    <s v="Better Life Commercial Chain Store"/>
    <x v="4"/>
    <s v="Retail"/>
    <s v="Supermarkets &amp; Grocery Stores"/>
    <m/>
    <s v="China"/>
    <s v="Greater China"/>
    <s v="No"/>
    <m/>
    <m/>
    <m/>
    <m/>
    <n v="92"/>
    <x v="86"/>
  </r>
  <r>
    <x v="175"/>
    <n v="189815"/>
    <s v="Guangxi Nanning Waterworks Co., Ltd"/>
    <s v="www.gxlcwater.com"/>
    <d v="2012-03-13T00:00:00"/>
    <x v="4"/>
    <x v="1"/>
    <s v="80.40 CNY"/>
    <x v="123"/>
    <x v="137"/>
    <x v="124"/>
    <x v="82"/>
    <x v="0"/>
    <m/>
    <x v="1"/>
    <m/>
    <m/>
    <x v="7"/>
    <s v="Environmental Services"/>
    <s v="Environmental Services, Water Purification and Recycling"/>
    <m/>
    <s v="China"/>
    <s v="Greater China"/>
    <s v="Yes"/>
    <m/>
    <m/>
    <m/>
    <m/>
    <n v="39"/>
    <x v="87"/>
  </r>
  <r>
    <x v="176"/>
    <n v="156578"/>
    <s v="Guangzhou Devotion Thermal Technology Co., Ltd"/>
    <s v="www.devotiongroup.com"/>
    <d v="2010-01-05T00:00:00"/>
    <x v="3"/>
    <x v="1"/>
    <s v="60.00 CNY"/>
    <x v="124"/>
    <x v="138"/>
    <x v="40"/>
    <x v="233"/>
    <x v="0"/>
    <s v="486.60 CNY"/>
    <x v="176"/>
    <n v="62.86"/>
    <m/>
    <x v="7"/>
    <s v="Clean Technology"/>
    <s v="Biofuels"/>
    <m/>
    <s v="China"/>
    <s v="Greater China"/>
    <s v="Yes"/>
    <m/>
    <m/>
    <m/>
    <m/>
    <n v="30"/>
    <x v="25"/>
  </r>
  <r>
    <x v="177"/>
    <n v="156578"/>
    <s v="Guangzhou Devotion Thermal Technology Co., Ltd"/>
    <s v="www.devotiongroup.com"/>
    <d v="2010-06-03T00:00:00"/>
    <x v="3"/>
    <x v="1"/>
    <s v="10.00 CNY"/>
    <x v="125"/>
    <x v="139"/>
    <x v="40"/>
    <x v="234"/>
    <x v="0"/>
    <s v="486.60 CNY"/>
    <x v="176"/>
    <n v="62.86"/>
    <m/>
    <x v="7"/>
    <s v="Clean Technology"/>
    <s v="Biofuels"/>
    <m/>
    <s v="China"/>
    <s v="Greater China"/>
    <s v="Yes"/>
    <m/>
    <m/>
    <m/>
    <m/>
    <n v="25"/>
    <x v="36"/>
  </r>
  <r>
    <x v="178"/>
    <n v="149280"/>
    <s v="Guangzhou Tinci Materials Technology Co., Ltd"/>
    <s v="www.tinci.com"/>
    <d v="2010-09-08T00:00:00"/>
    <x v="3"/>
    <x v="1"/>
    <s v="43.18 CNY"/>
    <x v="126"/>
    <x v="140"/>
    <x v="125"/>
    <x v="41"/>
    <x v="0"/>
    <s v="411.30 CNY"/>
    <x v="177"/>
    <n v="49.36"/>
    <m/>
    <x v="6"/>
    <s v="Chemicals"/>
    <s v="Chemicals"/>
    <m/>
    <s v="China"/>
    <s v="Greater China"/>
    <s v="Yes"/>
    <m/>
    <m/>
    <m/>
    <m/>
    <n v="40"/>
    <x v="31"/>
  </r>
  <r>
    <x v="178"/>
    <n v="149280"/>
    <s v="Guangzhou Tinci Materials Technology Co., Ltd"/>
    <s v="www.tinci.com"/>
    <d v="2010-09-08T00:00:00"/>
    <x v="3"/>
    <x v="1"/>
    <s v="43.18 CNY"/>
    <x v="126"/>
    <x v="140"/>
    <x v="125"/>
    <x v="235"/>
    <x v="2"/>
    <s v="725.00 CNY"/>
    <x v="178"/>
    <n v="99.89"/>
    <m/>
    <x v="6"/>
    <s v="Chemicals"/>
    <s v="Chemicals"/>
    <m/>
    <s v="China"/>
    <s v="Greater China"/>
    <s v="Yes"/>
    <m/>
    <m/>
    <m/>
    <m/>
    <n v="75"/>
    <x v="5"/>
  </r>
  <r>
    <x v="179"/>
    <n v="150052"/>
    <s v="Guilin Guanglu Measuring Instrument Co. Ltd"/>
    <s v="www.guanglu.com.cn"/>
    <d v="2006-09-22T00:00:00"/>
    <x v="2"/>
    <x v="1"/>
    <s v="6.00 CNY"/>
    <x v="127"/>
    <x v="141"/>
    <x v="126"/>
    <x v="236"/>
    <x v="0"/>
    <m/>
    <x v="1"/>
    <m/>
    <m/>
    <x v="0"/>
    <s v="Healthcare"/>
    <s v="Consumer Products, Medical Devices"/>
    <m/>
    <s v="China"/>
    <s v="Greater China"/>
    <s v="Yes"/>
    <m/>
    <m/>
    <m/>
    <m/>
    <n v="13"/>
    <x v="12"/>
  </r>
  <r>
    <x v="180"/>
    <n v="149965"/>
    <s v="H&amp;R Century Pictures"/>
    <s v="www.hrcp.cn"/>
    <d v="2012-12-01T00:00:00"/>
    <x v="4"/>
    <x v="1"/>
    <s v="314.50 CNY"/>
    <x v="128"/>
    <x v="142"/>
    <x v="127"/>
    <x v="237"/>
    <x v="7"/>
    <s v="442.00 CNY"/>
    <x v="179"/>
    <n v="52.66"/>
    <s v="Taiya Shoes Co., Ltd"/>
    <x v="1"/>
    <s v="Media"/>
    <s v="Television Broadcasting and Programming"/>
    <m/>
    <s v="China"/>
    <s v="Greater China"/>
    <s v="No"/>
    <m/>
    <m/>
    <m/>
    <m/>
    <n v="19"/>
    <x v="18"/>
  </r>
  <r>
    <x v="181"/>
    <n v="134738"/>
    <s v="Haichang Holdings"/>
    <s v="www.haichanggroup.cn"/>
    <d v="2009-12-01T00:00:00"/>
    <x v="6"/>
    <x v="1"/>
    <s v="87.90 USD"/>
    <x v="129"/>
    <x v="143"/>
    <x v="128"/>
    <x v="153"/>
    <x v="3"/>
    <s v="80.50 USD"/>
    <x v="180"/>
    <n v="62.34"/>
    <s v="Hony Capital"/>
    <x v="4"/>
    <s v="Leisure"/>
    <s v="Amusement Parks &amp; Arcades"/>
    <m/>
    <s v="China"/>
    <s v="Greater China"/>
    <s v="Yes"/>
    <m/>
    <m/>
    <m/>
    <m/>
    <n v="29"/>
    <x v="53"/>
  </r>
  <r>
    <x v="181"/>
    <n v="134738"/>
    <s v="Haichang Holdings"/>
    <s v="www.haichanggroup.cn"/>
    <d v="2009-12-01T00:00:00"/>
    <x v="6"/>
    <x v="1"/>
    <s v="87.90 USD"/>
    <x v="129"/>
    <x v="143"/>
    <x v="128"/>
    <x v="238"/>
    <x v="0"/>
    <s v="2450.00 HKD"/>
    <x v="181"/>
    <n v="226.82"/>
    <m/>
    <x v="4"/>
    <s v="Leisure"/>
    <s v="Amusement Parks &amp; Arcades"/>
    <m/>
    <s v="China"/>
    <s v="Greater China"/>
    <s v="Yes"/>
    <m/>
    <m/>
    <m/>
    <m/>
    <n v="51"/>
    <x v="88"/>
  </r>
  <r>
    <x v="182"/>
    <n v="67948"/>
    <s v="Haier Electronics Group Co Ltd"/>
    <s v="www.haier-elec.com.hk"/>
    <d v="2011-08-02T00:00:00"/>
    <x v="9"/>
    <x v="4"/>
    <s v="194.00 USD"/>
    <x v="130"/>
    <x v="144"/>
    <x v="16"/>
    <x v="239"/>
    <x v="2"/>
    <s v="2208.70 HKD"/>
    <x v="182"/>
    <n v="208.37"/>
    <m/>
    <x v="3"/>
    <s v="Manufacturing"/>
    <s v="Household Appliance Manufacture"/>
    <m/>
    <s v="Hong Kong"/>
    <s v="Greater China"/>
    <s v="Yes"/>
    <m/>
    <m/>
    <s v="Janine Feng, Yi Yang"/>
    <m/>
    <n v="29"/>
    <x v="53"/>
  </r>
  <r>
    <x v="182"/>
    <n v="67948"/>
    <s v="Haier Electronics Group Co Ltd"/>
    <s v="www.haier-elec.com.hk"/>
    <d v="2011-08-02T00:00:00"/>
    <x v="9"/>
    <x v="4"/>
    <s v="194.00 USD"/>
    <x v="130"/>
    <x v="144"/>
    <x v="16"/>
    <x v="240"/>
    <x v="2"/>
    <s v="3290.00 HKD"/>
    <x v="183"/>
    <n v="396.32"/>
    <m/>
    <x v="3"/>
    <s v="Manufacturing"/>
    <s v="Household Appliance Manufacture"/>
    <m/>
    <s v="Hong Kong"/>
    <s v="Greater China"/>
    <s v="No"/>
    <m/>
    <m/>
    <s v="Janine Feng, Yi Yang"/>
    <m/>
    <n v="44"/>
    <x v="68"/>
  </r>
  <r>
    <x v="183"/>
    <n v="147534"/>
    <s v="Haihong Hydraulic"/>
    <s v="www.cn-hydraulic.com"/>
    <d v="2008-06-01T00:00:00"/>
    <x v="1"/>
    <x v="1"/>
    <s v="98.00 CNY"/>
    <x v="131"/>
    <x v="145"/>
    <x v="20"/>
    <x v="182"/>
    <x v="1"/>
    <s v="115.50 CNY"/>
    <x v="184"/>
    <n v="14.5"/>
    <m/>
    <x v="3"/>
    <s v="Manufacturing"/>
    <s v="Manufacturing"/>
    <m/>
    <s v="China"/>
    <s v="Greater China"/>
    <s v="No"/>
    <m/>
    <m/>
    <m/>
    <m/>
    <n v="48"/>
    <x v="46"/>
  </r>
  <r>
    <x v="184"/>
    <n v="136522"/>
    <s v="Haikui Seafood AG"/>
    <s v="www.haikui.com.cn"/>
    <d v="2007-09-01T00:00:00"/>
    <x v="0"/>
    <x v="1"/>
    <s v="11.00 USD"/>
    <x v="37"/>
    <x v="146"/>
    <x v="129"/>
    <x v="241"/>
    <x v="0"/>
    <s v="3.20 EUR"/>
    <x v="185"/>
    <n v="3.2"/>
    <m/>
    <x v="10"/>
    <s v="Food"/>
    <s v="Fishing &amp; Seafood"/>
    <m/>
    <s v="China"/>
    <s v="Greater China"/>
    <s v="Yes"/>
    <m/>
    <m/>
    <s v="Hock Eng Chan"/>
    <s v="Hock Eng Chan"/>
    <n v="56"/>
    <x v="45"/>
  </r>
  <r>
    <x v="185"/>
    <n v="177662"/>
    <s v="Hainan Rubber Group"/>
    <s v="www.hirub.cn"/>
    <d v="2009-07-01T00:00:00"/>
    <x v="6"/>
    <x v="1"/>
    <s v="60.00 CNY"/>
    <x v="132"/>
    <x v="147"/>
    <x v="119"/>
    <x v="65"/>
    <x v="0"/>
    <s v="4708.00 CNY"/>
    <x v="186"/>
    <n v="546.70000000000005"/>
    <m/>
    <x v="6"/>
    <s v="Materials"/>
    <s v="Rubber &amp; Plastics"/>
    <m/>
    <s v="China"/>
    <s v="Greater China"/>
    <s v="Yes"/>
    <m/>
    <m/>
    <m/>
    <m/>
    <n v="18"/>
    <x v="66"/>
  </r>
  <r>
    <x v="186"/>
    <n v="76829"/>
    <s v="Haitong Securities Co."/>
    <s v="www.htsec.com"/>
    <d v="2012-04-16T00:00:00"/>
    <x v="4"/>
    <x v="4"/>
    <s v="2327.37 HKD"/>
    <x v="133"/>
    <x v="148"/>
    <x v="74"/>
    <x v="242"/>
    <x v="2"/>
    <s v="1160.00 HKD"/>
    <x v="187"/>
    <n v="111.76"/>
    <m/>
    <x v="5"/>
    <s v="Financial Services"/>
    <s v="Investment Banking, Securities Brokers"/>
    <m/>
    <s v="China"/>
    <s v="Greater China"/>
    <s v="Yes"/>
    <m/>
    <m/>
    <m/>
    <m/>
    <n v="10"/>
    <x v="89"/>
  </r>
  <r>
    <x v="186"/>
    <n v="76829"/>
    <s v="Haitong Securities Co."/>
    <s v="www.htsec.com"/>
    <d v="2012-04-16T00:00:00"/>
    <x v="4"/>
    <x v="4"/>
    <s v="2327.37 HKD"/>
    <x v="133"/>
    <x v="148"/>
    <x v="74"/>
    <x v="243"/>
    <x v="2"/>
    <s v="1700.00 HKD"/>
    <x v="188"/>
    <n v="163.76"/>
    <m/>
    <x v="5"/>
    <s v="Financial Services"/>
    <s v="Investment Banking, Securities Brokers"/>
    <m/>
    <s v="China"/>
    <s v="Greater China"/>
    <s v="No"/>
    <m/>
    <m/>
    <m/>
    <m/>
    <n v="27"/>
    <x v="0"/>
  </r>
  <r>
    <x v="187"/>
    <n v="134435"/>
    <s v="Hand Enterprise Solutions Co., Ltd"/>
    <s v="www.hand-china.com"/>
    <d v="2007-06-01T00:00:00"/>
    <x v="0"/>
    <x v="1"/>
    <s v="3.00 USD"/>
    <x v="134"/>
    <x v="149"/>
    <x v="102"/>
    <x v="244"/>
    <x v="0"/>
    <m/>
    <x v="1"/>
    <m/>
    <m/>
    <x v="5"/>
    <s v="Business Services"/>
    <s v="Consulting Services"/>
    <m/>
    <s v="China"/>
    <s v="Greater China"/>
    <s v="Yes"/>
    <m/>
    <m/>
    <m/>
    <m/>
    <n v="44"/>
    <x v="68"/>
  </r>
  <r>
    <x v="187"/>
    <n v="134435"/>
    <s v="Hand Enterprise Solutions Co., Ltd"/>
    <s v="www.hand-china.com"/>
    <d v="2007-06-01T00:00:00"/>
    <x v="0"/>
    <x v="1"/>
    <s v="3.00 USD"/>
    <x v="134"/>
    <x v="149"/>
    <x v="102"/>
    <x v="245"/>
    <x v="2"/>
    <s v="28.70 USD"/>
    <x v="163"/>
    <n v="22.38"/>
    <m/>
    <x v="5"/>
    <s v="Business Services"/>
    <s v="Consulting Services"/>
    <m/>
    <s v="China"/>
    <s v="Greater China"/>
    <s v="No"/>
    <n v="9.5"/>
    <m/>
    <m/>
    <m/>
    <n v="73"/>
    <x v="63"/>
  </r>
  <r>
    <x v="188"/>
    <n v="156086"/>
    <s v="Hangzhou Cable Co., Ltd"/>
    <s v="www.hzcables.com"/>
    <d v="2011-04-27T00:00:00"/>
    <x v="9"/>
    <x v="1"/>
    <s v="80.00 CNY"/>
    <x v="135"/>
    <x v="150"/>
    <x v="130"/>
    <x v="246"/>
    <x v="0"/>
    <s v="621.50 CNY"/>
    <x v="189"/>
    <n v="88.81"/>
    <m/>
    <x v="1"/>
    <s v="Telecoms"/>
    <s v="Manufacturing, Telecoms Equipment"/>
    <m/>
    <s v="China"/>
    <s v="Greater China"/>
    <s v="Yes"/>
    <m/>
    <m/>
    <m/>
    <m/>
    <n v="46"/>
    <x v="8"/>
  </r>
  <r>
    <x v="189"/>
    <n v="47908"/>
    <s v="Hanwha Solarone"/>
    <s v="www.hanwha-solarone.com"/>
    <d v="2006-06-01T00:00:00"/>
    <x v="2"/>
    <x v="1"/>
    <s v="53.00 USD"/>
    <x v="136"/>
    <x v="151"/>
    <x v="131"/>
    <x v="247"/>
    <x v="7"/>
    <s v="370.00 USD"/>
    <x v="190"/>
    <n v="285.05"/>
    <s v="Hanwha Chemical"/>
    <x v="7"/>
    <s v="Clean Technology"/>
    <m/>
    <m/>
    <s v="China"/>
    <s v="Greater China"/>
    <s v="No"/>
    <m/>
    <m/>
    <s v="Linan Zhu, Xihong Deng"/>
    <s v="Xihong Deng"/>
    <n v="50"/>
    <x v="34"/>
  </r>
  <r>
    <x v="190"/>
    <n v="155143"/>
    <s v="Harbin Coslight Storage Battery Co., Ltd"/>
    <s v="www.cncoslight.com"/>
    <d v="2007-04-01T00:00:00"/>
    <x v="0"/>
    <x v="1"/>
    <s v="27.89 CNY"/>
    <x v="137"/>
    <x v="152"/>
    <x v="28"/>
    <x v="248"/>
    <x v="2"/>
    <s v="37.48 CNY"/>
    <x v="191"/>
    <n v="4.1100000000000003"/>
    <m/>
    <x v="8"/>
    <s v="Electronics"/>
    <s v="Electronics, Manufacturing, Telecoms Equipment"/>
    <m/>
    <s v="China"/>
    <s v="Greater China"/>
    <s v="No"/>
    <m/>
    <m/>
    <m/>
    <m/>
    <n v="43"/>
    <x v="62"/>
  </r>
  <r>
    <x v="191"/>
    <n v="216986"/>
    <s v="Harmonicare Medical Holdings"/>
    <s v="www.hemeiyl.com"/>
    <d v="2008-06-01T00:00:00"/>
    <x v="1"/>
    <x v="1"/>
    <s v="282.00 CNY"/>
    <x v="138"/>
    <x v="153"/>
    <x v="50"/>
    <x v="249"/>
    <x v="0"/>
    <s v="1590.00 HKD"/>
    <x v="192"/>
    <n v="185.25"/>
    <m/>
    <x v="0"/>
    <s v="Healthcare"/>
    <s v="Hospitals"/>
    <m/>
    <s v="China"/>
    <s v="Greater China"/>
    <s v="Yes"/>
    <m/>
    <m/>
    <m/>
    <m/>
    <n v="85"/>
    <x v="27"/>
  </r>
  <r>
    <x v="191"/>
    <n v="216986"/>
    <s v="Harmonicare Medical Holdings"/>
    <s v="www.hemeiyl.com"/>
    <d v="2008-06-01T00:00:00"/>
    <x v="1"/>
    <x v="1"/>
    <s v="282.00 CNY"/>
    <x v="138"/>
    <x v="153"/>
    <x v="50"/>
    <x v="250"/>
    <x v="2"/>
    <s v="514.00 HKD"/>
    <x v="193"/>
    <n v="61.97"/>
    <s v="Taikang Life"/>
    <x v="0"/>
    <s v="Healthcare"/>
    <s v="Hospitals"/>
    <m/>
    <s v="China"/>
    <s v="Greater China"/>
    <s v="No"/>
    <m/>
    <m/>
    <m/>
    <m/>
    <n v="101"/>
    <x v="6"/>
  </r>
  <r>
    <x v="192"/>
    <n v="216986"/>
    <s v="Harmonicare Medical Holdings"/>
    <s v="www.hemeiyl.com"/>
    <d v="2010-06-01T00:00:00"/>
    <x v="3"/>
    <x v="1"/>
    <s v="237.10 CNY"/>
    <x v="139"/>
    <x v="154"/>
    <x v="68"/>
    <x v="250"/>
    <x v="2"/>
    <s v="300.84 HKD"/>
    <x v="194"/>
    <n v="36.270000000000003"/>
    <s v="Taikang Life"/>
    <x v="0"/>
    <s v="Healthcare"/>
    <s v="Hospitals"/>
    <m/>
    <s v="China"/>
    <s v="Greater China"/>
    <s v="No"/>
    <m/>
    <m/>
    <m/>
    <m/>
    <n v="77"/>
    <x v="79"/>
  </r>
  <r>
    <x v="193"/>
    <n v="75370"/>
    <s v="HCP Holdings"/>
    <s v="www.hcpackaging.co.uk"/>
    <d v="2012-07-26T00:00:00"/>
    <x v="4"/>
    <x v="2"/>
    <s v="500.00 USD"/>
    <x v="140"/>
    <x v="155"/>
    <x v="90"/>
    <x v="251"/>
    <x v="3"/>
    <s v="775.00 USD"/>
    <x v="195"/>
    <n v="714.32"/>
    <s v="Baring Private Equity Asia"/>
    <x v="4"/>
    <s v="Consumer Products"/>
    <s v="Packaging, Perfumes, Cosmetics &amp; Toiletries, Personal Care Products Manufacturing"/>
    <m/>
    <s v="China"/>
    <s v="Greater China"/>
    <s v="No"/>
    <m/>
    <m/>
    <s v="Stephen Peel"/>
    <m/>
    <n v="41"/>
    <x v="44"/>
  </r>
  <r>
    <x v="194"/>
    <n v="140790"/>
    <s v="Henan Mingtai Aluminium Industrial Co., Ltd"/>
    <s v="www.hngymt.com"/>
    <d v="2009-12-18T00:00:00"/>
    <x v="6"/>
    <x v="1"/>
    <s v="93.60 CNY"/>
    <x v="141"/>
    <x v="156"/>
    <x v="132"/>
    <x v="252"/>
    <x v="0"/>
    <s v="1200.00 CNY"/>
    <x v="196"/>
    <n v="136.94999999999999"/>
    <m/>
    <x v="3"/>
    <s v="Manufacturing"/>
    <s v="Steel &amp; Metal Manufacturing, Steel &amp; Metals"/>
    <m/>
    <s v="China"/>
    <s v="Greater China"/>
    <s v="Yes"/>
    <m/>
    <m/>
    <m/>
    <m/>
    <n v="21"/>
    <x v="17"/>
  </r>
  <r>
    <x v="195"/>
    <n v="165633"/>
    <s v="Henan Xindaxin Materials Co., Ltd"/>
    <s v="www.xindaxin.cn"/>
    <d v="2007-11-29T00:00:00"/>
    <x v="0"/>
    <x v="1"/>
    <s v="20.00 CNY"/>
    <x v="142"/>
    <x v="157"/>
    <x v="99"/>
    <x v="13"/>
    <x v="0"/>
    <s v="1519.00 CNY"/>
    <x v="197"/>
    <n v="178.05"/>
    <m/>
    <x v="6"/>
    <s v="Materials"/>
    <s v="Materials, Semiconductors"/>
    <m/>
    <s v="China"/>
    <s v="Greater China"/>
    <s v="Yes"/>
    <m/>
    <m/>
    <m/>
    <m/>
    <n v="31"/>
    <x v="24"/>
  </r>
  <r>
    <x v="196"/>
    <n v="125206"/>
    <s v="Henan Zhongyuan Chemical Co., Ltd"/>
    <s v="www.zyhx.cc"/>
    <d v="2011-06-24T00:00:00"/>
    <x v="9"/>
    <x v="1"/>
    <s v="90.00 CNY"/>
    <x v="143"/>
    <x v="158"/>
    <x v="133"/>
    <x v="253"/>
    <x v="7"/>
    <s v="630.00 CNY"/>
    <x v="198"/>
    <n v="79.33"/>
    <s v="Inner Mongolia Berun Group"/>
    <x v="6"/>
    <s v="Chemicals"/>
    <s v="Chemicals"/>
    <m/>
    <s v="China"/>
    <s v="Greater China"/>
    <s v="No"/>
    <m/>
    <m/>
    <m/>
    <m/>
    <n v="25"/>
    <x v="36"/>
  </r>
  <r>
    <x v="197"/>
    <n v="125206"/>
    <s v="Henan Zhongyuan Chemical Co., Ltd"/>
    <s v="www.zyhx.cc"/>
    <d v="2008-04-28T00:00:00"/>
    <x v="1"/>
    <x v="1"/>
    <s v="90.14 CNY"/>
    <x v="144"/>
    <x v="159"/>
    <x v="134"/>
    <x v="254"/>
    <x v="1"/>
    <s v="90.14 CNY"/>
    <x v="199"/>
    <n v="8.1199999999999992"/>
    <m/>
    <x v="6"/>
    <s v="Chemicals"/>
    <s v="Chemicals"/>
    <m/>
    <s v="China"/>
    <s v="Greater China"/>
    <s v="No"/>
    <m/>
    <m/>
    <m/>
    <m/>
    <n v="1"/>
    <x v="73"/>
  </r>
  <r>
    <x v="198"/>
    <n v="33844"/>
    <s v="Hidili Industry International Development Ltd."/>
    <s v="www.hidili.com.cn"/>
    <d v="2006-09-01T00:00:00"/>
    <x v="2"/>
    <x v="1"/>
    <s v="50.00 USD"/>
    <x v="145"/>
    <x v="160"/>
    <x v="3"/>
    <x v="255"/>
    <x v="0"/>
    <s v="528.00 USD"/>
    <x v="200"/>
    <n v="371.33"/>
    <m/>
    <x v="6"/>
    <s v="Mining"/>
    <s v="Coal &amp; Lignite Mining"/>
    <m/>
    <s v="China"/>
    <s v="Greater China"/>
    <s v="Yes"/>
    <m/>
    <m/>
    <m/>
    <m/>
    <n v="12"/>
    <x v="81"/>
  </r>
  <r>
    <x v="198"/>
    <n v="33844"/>
    <s v="Hidili Industry International Development Ltd."/>
    <s v="www.hidili.com.cn"/>
    <d v="2006-09-01T00:00:00"/>
    <x v="2"/>
    <x v="1"/>
    <s v="50.00 USD"/>
    <x v="145"/>
    <x v="160"/>
    <x v="3"/>
    <x v="77"/>
    <x v="2"/>
    <s v="3150.00 HKD"/>
    <x v="201"/>
    <n v="285.16000000000003"/>
    <m/>
    <x v="6"/>
    <s v="Mining"/>
    <s v="Coal &amp; Lignite Mining"/>
    <m/>
    <s v="China"/>
    <s v="Greater China"/>
    <s v="No"/>
    <m/>
    <m/>
    <m/>
    <m/>
    <n v="13"/>
    <x v="12"/>
  </r>
  <r>
    <x v="199"/>
    <n v="40107"/>
    <s v="Hill &amp; Associates"/>
    <s v="www.hill-assoc.com"/>
    <d v="2005-05-17T00:00:00"/>
    <x v="10"/>
    <x v="3"/>
    <m/>
    <x v="1"/>
    <x v="1"/>
    <x v="32"/>
    <x v="256"/>
    <x v="7"/>
    <m/>
    <x v="1"/>
    <m/>
    <s v="Consilio"/>
    <x v="5"/>
    <s v="Business Services"/>
    <s v="Business Services"/>
    <m/>
    <s v="Hong Kong"/>
    <s v="Greater China"/>
    <s v="Yes"/>
    <m/>
    <m/>
    <s v="Nicholas Bloy, Rodney Muse"/>
    <m/>
    <n v="33"/>
    <x v="72"/>
  </r>
  <r>
    <x v="199"/>
    <n v="40107"/>
    <s v="Hill &amp; Associates"/>
    <s v="www.hill-assoc.com"/>
    <d v="2005-05-17T00:00:00"/>
    <x v="10"/>
    <x v="3"/>
    <m/>
    <x v="1"/>
    <x v="1"/>
    <x v="32"/>
    <x v="90"/>
    <x v="7"/>
    <s v="8.00 USD"/>
    <x v="202"/>
    <n v="5.34"/>
    <s v="G4S Plc"/>
    <x v="5"/>
    <s v="Business Services"/>
    <s v="Business Services"/>
    <m/>
    <s v="Hong Kong"/>
    <s v="Greater China"/>
    <s v="No"/>
    <m/>
    <m/>
    <s v="Nicholas Bloy, Rodney Muse"/>
    <m/>
    <n v="54"/>
    <x v="30"/>
  </r>
  <r>
    <x v="200"/>
    <n v="147354"/>
    <s v="Hisoar Pharmaceutical"/>
    <s v="www.hisoar.com"/>
    <d v="2003-12-25T00:00:00"/>
    <x v="11"/>
    <x v="1"/>
    <s v="27.00 CNY"/>
    <x v="146"/>
    <x v="161"/>
    <x v="20"/>
    <x v="257"/>
    <x v="2"/>
    <m/>
    <x v="1"/>
    <m/>
    <m/>
    <x v="0"/>
    <s v="Pharmaceuticals"/>
    <s v="Pharmaceuticals"/>
    <m/>
    <s v="China"/>
    <s v="Greater China"/>
    <s v="Yes"/>
    <m/>
    <m/>
    <m/>
    <m/>
    <n v="49"/>
    <x v="3"/>
  </r>
  <r>
    <x v="200"/>
    <n v="147354"/>
    <s v="Hisoar Pharmaceutical"/>
    <s v="www.hisoar.com"/>
    <d v="2003-12-25T00:00:00"/>
    <x v="11"/>
    <x v="1"/>
    <s v="27.00 CNY"/>
    <x v="146"/>
    <x v="161"/>
    <x v="20"/>
    <x v="258"/>
    <x v="2"/>
    <m/>
    <x v="1"/>
    <m/>
    <m/>
    <x v="0"/>
    <s v="Pharmaceuticals"/>
    <s v="Pharmaceuticals"/>
    <m/>
    <s v="China"/>
    <s v="Greater China"/>
    <s v="Yes"/>
    <m/>
    <m/>
    <m/>
    <m/>
    <n v="83"/>
    <x v="64"/>
  </r>
  <r>
    <x v="200"/>
    <n v="147354"/>
    <s v="Hisoar Pharmaceutical"/>
    <s v="www.hisoar.com"/>
    <d v="2003-12-25T00:00:00"/>
    <x v="11"/>
    <x v="1"/>
    <s v="27.00 CNY"/>
    <x v="146"/>
    <x v="161"/>
    <x v="20"/>
    <x v="182"/>
    <x v="2"/>
    <m/>
    <x v="1"/>
    <m/>
    <m/>
    <x v="0"/>
    <s v="Pharmaceuticals"/>
    <s v="Pharmaceuticals"/>
    <m/>
    <s v="China"/>
    <s v="Greater China"/>
    <s v="No"/>
    <m/>
    <m/>
    <m/>
    <m/>
    <n v="102"/>
    <x v="61"/>
  </r>
  <r>
    <x v="201"/>
    <n v="108574"/>
    <s v="HMV Hong Kong and Singapore"/>
    <s v="www.hmv.com.hk"/>
    <d v="2013-02-28T00:00:00"/>
    <x v="0"/>
    <x v="2"/>
    <m/>
    <x v="1"/>
    <x v="1"/>
    <x v="135"/>
    <x v="83"/>
    <x v="3"/>
    <s v="9.00 USD"/>
    <x v="203"/>
    <n v="8.2899999999999991"/>
    <s v="World Innovation Lab"/>
    <x v="4"/>
    <s v="Retail"/>
    <s v="Music &amp; Entertainment Stores"/>
    <m/>
    <s v="Hong Kong"/>
    <s v="Greater China"/>
    <s v="Yes"/>
    <m/>
    <m/>
    <m/>
    <m/>
    <n v="37"/>
    <x v="15"/>
  </r>
  <r>
    <x v="201"/>
    <n v="108574"/>
    <s v="HMV Hong Kong and Singapore"/>
    <s v="www.hmv.com.hk"/>
    <d v="2013-02-28T00:00:00"/>
    <x v="0"/>
    <x v="2"/>
    <m/>
    <x v="1"/>
    <x v="1"/>
    <x v="135"/>
    <x v="259"/>
    <x v="6"/>
    <s v="408.10 HKD"/>
    <x v="204"/>
    <n v="46.68"/>
    <s v="China 3D Digital Entertainment"/>
    <x v="4"/>
    <s v="Retail"/>
    <s v="Music &amp; Entertainment Stores"/>
    <m/>
    <s v="Hong Kong"/>
    <s v="Greater China"/>
    <s v="Yes"/>
    <m/>
    <m/>
    <m/>
    <m/>
    <n v="37"/>
    <x v="15"/>
  </r>
  <r>
    <x v="202"/>
    <n v="48082"/>
    <s v="HNA Airport Holding"/>
    <s v="www.hnagroup.com"/>
    <d v="2007-12-13T00:00:00"/>
    <x v="0"/>
    <x v="2"/>
    <s v="70.00 USD"/>
    <x v="32"/>
    <x v="162"/>
    <x v="136"/>
    <x v="260"/>
    <x v="7"/>
    <m/>
    <x v="1"/>
    <m/>
    <m/>
    <x v="3"/>
    <s v="Industrial"/>
    <s v="Airlines and Air Travel"/>
    <m/>
    <s v="China"/>
    <s v="Greater China"/>
    <s v="No"/>
    <m/>
    <m/>
    <m/>
    <m/>
    <n v="40"/>
    <x v="31"/>
  </r>
  <r>
    <x v="203"/>
    <n v="85571"/>
    <s v="Hong Kong Broadband Network"/>
    <s v="www.ctihk.com"/>
    <d v="2012-04-11T00:00:00"/>
    <x v="4"/>
    <x v="0"/>
    <s v="5100.00 HKD"/>
    <x v="147"/>
    <x v="163"/>
    <x v="93"/>
    <x v="261"/>
    <x v="3"/>
    <s v="69.00 USD"/>
    <x v="205"/>
    <n v="56.16"/>
    <s v="AlpInvest Partners, GIC"/>
    <x v="1"/>
    <s v="Telecoms"/>
    <s v="Telecoms Services"/>
    <m/>
    <s v="Hong Kong"/>
    <s v="Greater China"/>
    <s v="Yes"/>
    <m/>
    <m/>
    <s v="Roy Kuan"/>
    <m/>
    <n v="4"/>
    <x v="35"/>
  </r>
  <r>
    <x v="203"/>
    <n v="85571"/>
    <s v="Hong Kong Broadband Network"/>
    <s v="www.ctihk.com"/>
    <d v="2012-04-11T00:00:00"/>
    <x v="4"/>
    <x v="0"/>
    <s v="5100.00 HKD"/>
    <x v="147"/>
    <x v="163"/>
    <x v="93"/>
    <x v="262"/>
    <x v="0"/>
    <s v="5800.00 HKD"/>
    <x v="206"/>
    <n v="702.74"/>
    <m/>
    <x v="1"/>
    <s v="Telecoms"/>
    <s v="Telecoms Services"/>
    <m/>
    <s v="Hong Kong"/>
    <s v="Greater China"/>
    <s v="Yes"/>
    <m/>
    <m/>
    <s v="Roy Kuan"/>
    <m/>
    <n v="35"/>
    <x v="57"/>
  </r>
  <r>
    <x v="203"/>
    <n v="85571"/>
    <s v="Hong Kong Broadband Network"/>
    <s v="www.ctihk.com"/>
    <d v="2012-04-11T00:00:00"/>
    <x v="4"/>
    <x v="0"/>
    <s v="5100.00 HKD"/>
    <x v="147"/>
    <x v="163"/>
    <x v="93"/>
    <x v="112"/>
    <x v="2"/>
    <s v="679.00 HKD"/>
    <x v="207"/>
    <n v="78.13"/>
    <m/>
    <x v="1"/>
    <s v="Telecoms"/>
    <s v="Telecoms Services"/>
    <m/>
    <s v="Hong Kong"/>
    <s v="Greater China"/>
    <s v="No"/>
    <n v="3.5"/>
    <m/>
    <s v="Roy Kuan"/>
    <m/>
    <n v="41"/>
    <x v="44"/>
  </r>
  <r>
    <x v="204"/>
    <n v="60318"/>
    <s v="HongHua Co. Ltd."/>
    <s v="www.hhcp.com.cn"/>
    <d v="2006-12-01T00:00:00"/>
    <x v="2"/>
    <x v="1"/>
    <s v="23.50 USD"/>
    <x v="148"/>
    <x v="164"/>
    <x v="137"/>
    <x v="263"/>
    <x v="0"/>
    <s v="3200.00 HKD"/>
    <x v="208"/>
    <n v="260.18"/>
    <m/>
    <x v="3"/>
    <s v="Manufacturing"/>
    <s v="Machine Tool Manufacture, Oil and Gas Field Services"/>
    <m/>
    <s v="China"/>
    <s v="Greater China"/>
    <s v="Yes"/>
    <m/>
    <m/>
    <m/>
    <m/>
    <n v="15"/>
    <x v="33"/>
  </r>
  <r>
    <x v="205"/>
    <n v="161873"/>
    <s v="Hongtu Logistics"/>
    <s v="www.hongtu56.com"/>
    <d v="2012-06-01T00:00:00"/>
    <x v="4"/>
    <x v="1"/>
    <m/>
    <x v="1"/>
    <x v="1"/>
    <x v="28"/>
    <x v="264"/>
    <x v="0"/>
    <m/>
    <x v="1"/>
    <m/>
    <m/>
    <x v="8"/>
    <s v="Software"/>
    <s v="Logistics Software"/>
    <m/>
    <s v="China"/>
    <s v="Greater China"/>
    <s v="Yes"/>
    <m/>
    <m/>
    <m/>
    <m/>
    <n v="31"/>
    <x v="24"/>
  </r>
  <r>
    <x v="206"/>
    <n v="44851"/>
    <s v="Hongwei Technologies"/>
    <s v="www.hongweikj.com"/>
    <d v="2007-04-28T00:00:00"/>
    <x v="0"/>
    <x v="4"/>
    <s v="2.40 USD"/>
    <x v="149"/>
    <x v="165"/>
    <x v="138"/>
    <x v="265"/>
    <x v="7"/>
    <m/>
    <x v="1"/>
    <m/>
    <s v="Singapore Cancer Centre Pte. Ltd."/>
    <x v="3"/>
    <s v="Industrial"/>
    <s v="Consumer Products, Industrial, Technology, Textiles"/>
    <m/>
    <s v="China"/>
    <s v="Greater China"/>
    <s v="No"/>
    <m/>
    <m/>
    <s v="Andy Lim"/>
    <m/>
    <n v="83"/>
    <x v="64"/>
  </r>
  <r>
    <x v="207"/>
    <n v="32584"/>
    <s v="Honiton Energy Group"/>
    <s v="www.honitonenergy.com"/>
    <d v="2008-07-07T00:00:00"/>
    <x v="1"/>
    <x v="2"/>
    <m/>
    <x v="1"/>
    <x v="1"/>
    <x v="139"/>
    <x v="266"/>
    <x v="7"/>
    <m/>
    <x v="1"/>
    <m/>
    <s v="SunEdison LLC"/>
    <x v="7"/>
    <s v="Renewable Energy"/>
    <s v="Wind Power"/>
    <m/>
    <s v="China"/>
    <s v="Greater China"/>
    <s v="Yes"/>
    <m/>
    <m/>
    <s v="Asim Zafar, Atif Abdulmalik"/>
    <m/>
    <n v="82"/>
    <x v="54"/>
  </r>
  <r>
    <x v="208"/>
    <n v="32588"/>
    <s v="Hsu Fu Chi"/>
    <s v="www.hsufuchifoods.com"/>
    <d v="2009-11-02T00:00:00"/>
    <x v="6"/>
    <x v="4"/>
    <s v="135.00 USD"/>
    <x v="150"/>
    <x v="166"/>
    <x v="3"/>
    <x v="267"/>
    <x v="7"/>
    <s v="577.50 SGD"/>
    <x v="209"/>
    <n v="334.01"/>
    <s v="Nestlé S.A."/>
    <x v="10"/>
    <s v="Food"/>
    <s v="Bakery Products, Snack Foods"/>
    <m/>
    <s v="China"/>
    <s v="Greater China"/>
    <s v="No"/>
    <m/>
    <m/>
    <m/>
    <m/>
    <n v="20"/>
    <x v="32"/>
  </r>
  <r>
    <x v="209"/>
    <n v="155786"/>
    <s v="HuaDian Heavy Industries Co., Ltd."/>
    <s v="www.hhi.com.cn"/>
    <d v="2011-04-21T00:00:00"/>
    <x v="9"/>
    <x v="1"/>
    <s v="258.30 CNY"/>
    <x v="151"/>
    <x v="167"/>
    <x v="0"/>
    <x v="268"/>
    <x v="0"/>
    <s v="1500.00 CNY"/>
    <x v="210"/>
    <n v="196.56"/>
    <m/>
    <x v="3"/>
    <s v="Engineering"/>
    <s v="Engineering, Industrial, Software, Technology"/>
    <m/>
    <s v="China"/>
    <s v="Greater China"/>
    <s v="Yes"/>
    <m/>
    <m/>
    <m/>
    <m/>
    <n v="44"/>
    <x v="68"/>
  </r>
  <r>
    <x v="210"/>
    <n v="149823"/>
    <s v="Huaneng Renewables Corporation Limited"/>
    <s v="www.hnr.com.cn"/>
    <d v="2011-05-23T00:00:00"/>
    <x v="9"/>
    <x v="4"/>
    <s v="275.00 USD"/>
    <x v="152"/>
    <x v="168"/>
    <x v="140"/>
    <x v="253"/>
    <x v="2"/>
    <s v="435.40 HKD"/>
    <x v="211"/>
    <n v="43.78"/>
    <m/>
    <x v="7"/>
    <s v="Renewable Energy"/>
    <s v="Solar Power, Wind Power"/>
    <m/>
    <s v="China"/>
    <s v="Greater China"/>
    <s v="Yes"/>
    <m/>
    <m/>
    <m/>
    <m/>
    <n v="26"/>
    <x v="22"/>
  </r>
  <r>
    <x v="211"/>
    <n v="140793"/>
    <s v="Hubei Dinglong Chemical"/>
    <s v="www.dinglongchem.com"/>
    <d v="2007-12-31T00:00:00"/>
    <x v="0"/>
    <x v="1"/>
    <m/>
    <x v="1"/>
    <x v="1"/>
    <x v="141"/>
    <x v="269"/>
    <x v="0"/>
    <s v="458.25 CNY"/>
    <x v="212"/>
    <n v="49.2"/>
    <m/>
    <x v="6"/>
    <s v="Chemicals"/>
    <s v="Chemicals"/>
    <m/>
    <s v="China"/>
    <s v="Greater China"/>
    <s v="Yes"/>
    <m/>
    <m/>
    <s v="Min Liu, Nian Sheng Lee, Zheng Xia"/>
    <s v="Min Liu, Nian Sheng Lee, Zheng Xia"/>
    <n v="26"/>
    <x v="22"/>
  </r>
  <r>
    <x v="211"/>
    <n v="140793"/>
    <s v="Hubei Dinglong Chemical"/>
    <s v="www.dinglongchem.com"/>
    <d v="2007-12-31T00:00:00"/>
    <x v="0"/>
    <x v="1"/>
    <m/>
    <x v="1"/>
    <x v="1"/>
    <x v="141"/>
    <x v="270"/>
    <x v="2"/>
    <s v="11.60 CNY"/>
    <x v="213"/>
    <n v="1.26"/>
    <m/>
    <x v="6"/>
    <s v="Chemicals"/>
    <s v="Chemicals"/>
    <m/>
    <s v="China"/>
    <s v="Greater China"/>
    <s v="Yes"/>
    <m/>
    <m/>
    <s v="Min Liu, Nian Sheng Lee, Zheng Xia"/>
    <s v="Min Liu, Nian Sheng Lee, Zheng Xia"/>
    <n v="39"/>
    <x v="87"/>
  </r>
  <r>
    <x v="211"/>
    <n v="140793"/>
    <s v="Hubei Dinglong Chemical"/>
    <s v="www.dinglongchem.com"/>
    <d v="2007-12-31T00:00:00"/>
    <x v="0"/>
    <x v="1"/>
    <m/>
    <x v="1"/>
    <x v="1"/>
    <x v="141"/>
    <x v="36"/>
    <x v="2"/>
    <s v="41.67 CNY"/>
    <x v="214"/>
    <n v="4.45"/>
    <m/>
    <x v="6"/>
    <s v="Chemicals"/>
    <s v="Chemicals"/>
    <m/>
    <s v="China"/>
    <s v="Greater China"/>
    <s v="Yes"/>
    <m/>
    <m/>
    <s v="Min Liu, Nian Sheng Lee, Zheng Xia"/>
    <s v="Min Liu, Nian Sheng Lee, Zheng Xia"/>
    <n v="42"/>
    <x v="77"/>
  </r>
  <r>
    <x v="211"/>
    <n v="140793"/>
    <s v="Hubei Dinglong Chemical"/>
    <s v="www.dinglongchem.com"/>
    <d v="2007-12-31T00:00:00"/>
    <x v="0"/>
    <x v="1"/>
    <m/>
    <x v="1"/>
    <x v="1"/>
    <x v="141"/>
    <x v="271"/>
    <x v="2"/>
    <m/>
    <x v="1"/>
    <m/>
    <m/>
    <x v="6"/>
    <s v="Chemicals"/>
    <s v="Chemicals"/>
    <m/>
    <s v="China"/>
    <s v="Greater China"/>
    <s v="Yes"/>
    <m/>
    <m/>
    <s v="Min Liu, Nian Sheng Lee, Zheng Xia"/>
    <s v="Min Liu, Nian Sheng Lee, Zheng Xia"/>
    <n v="57"/>
    <x v="82"/>
  </r>
  <r>
    <x v="212"/>
    <n v="140793"/>
    <s v="Hubei Dinglong Chemical"/>
    <s v="www.dinglongchem.com"/>
    <d v="2011-06-15T00:00:00"/>
    <x v="9"/>
    <x v="4"/>
    <m/>
    <x v="1"/>
    <x v="1"/>
    <x v="142"/>
    <x v="271"/>
    <x v="2"/>
    <s v="7.89 CNY"/>
    <x v="215"/>
    <n v="0.97"/>
    <m/>
    <x v="6"/>
    <s v="Chemicals"/>
    <s v="Chemicals"/>
    <m/>
    <s v="China"/>
    <s v="Greater China"/>
    <s v="Yes"/>
    <m/>
    <m/>
    <m/>
    <m/>
    <n v="15"/>
    <x v="33"/>
  </r>
  <r>
    <x v="213"/>
    <n v="40256"/>
    <s v="Hui Lau Shan"/>
    <s v="www.hkhls.com"/>
    <d v="2007-07-01T00:00:00"/>
    <x v="0"/>
    <x v="2"/>
    <s v="26.20 USD"/>
    <x v="153"/>
    <x v="169"/>
    <x v="32"/>
    <x v="98"/>
    <x v="7"/>
    <m/>
    <x v="1"/>
    <m/>
    <s v="Huang Ji Huang"/>
    <x v="4"/>
    <s v="Restaurants"/>
    <s v="Coffee Shops, Food, Restaurants"/>
    <m/>
    <s v="Hong Kong"/>
    <s v="Greater China"/>
    <s v="No"/>
    <m/>
    <m/>
    <m/>
    <m/>
    <n v="95"/>
    <x v="90"/>
  </r>
  <r>
    <x v="214"/>
    <n v="48085"/>
    <s v="Huiyin"/>
    <s v="www.hyjd.com"/>
    <d v="2007-11-23T00:00:00"/>
    <x v="0"/>
    <x v="2"/>
    <m/>
    <x v="1"/>
    <x v="1"/>
    <x v="109"/>
    <x v="272"/>
    <x v="1"/>
    <s v="8.30 USD"/>
    <x v="216"/>
    <n v="6.22"/>
    <m/>
    <x v="4"/>
    <s v="Consumer Products"/>
    <s v="Consumer Electronics Stores, Consumer Services, Household Appliances"/>
    <m/>
    <s v="China"/>
    <s v="Greater China"/>
    <s v="No"/>
    <m/>
    <m/>
    <m/>
    <m/>
    <n v="62"/>
    <x v="19"/>
  </r>
  <r>
    <x v="215"/>
    <n v="31143"/>
    <s v="Huiyuan Juice"/>
    <s v="www.huiyuan.com.cn"/>
    <d v="2006-06-06T00:00:00"/>
    <x v="2"/>
    <x v="1"/>
    <s v="65.00 USD"/>
    <x v="82"/>
    <x v="170"/>
    <x v="52"/>
    <x v="273"/>
    <x v="2"/>
    <m/>
    <x v="1"/>
    <m/>
    <m/>
    <x v="10"/>
    <s v="Beverages"/>
    <s v="Beverage Manufacture and Bottling"/>
    <m/>
    <s v="China"/>
    <s v="Greater China"/>
    <s v="No"/>
    <m/>
    <m/>
    <m/>
    <m/>
    <n v="36"/>
    <x v="52"/>
  </r>
  <r>
    <x v="216"/>
    <n v="31143"/>
    <s v="Huiyuan Juice"/>
    <s v="www.huiyuan.com.cn"/>
    <d v="2010-07-28T00:00:00"/>
    <x v="3"/>
    <x v="4"/>
    <s v="258.00 HKD"/>
    <x v="154"/>
    <x v="171"/>
    <x v="143"/>
    <x v="274"/>
    <x v="2"/>
    <s v="150.00 HKD"/>
    <x v="217"/>
    <n v="13.89"/>
    <s v="Temasek Holdings"/>
    <x v="10"/>
    <s v="Beverages"/>
    <s v="Beverage Manufacture and Bottling"/>
    <m/>
    <s v="China"/>
    <s v="Greater China"/>
    <s v="Yes"/>
    <m/>
    <m/>
    <s v="Andrew Yan, Daniel Yang, Kenneth Lee, Scott Cai"/>
    <m/>
    <n v="44"/>
    <x v="68"/>
  </r>
  <r>
    <x v="217"/>
    <n v="161480"/>
    <s v="Hunan Aihua Group Co., Ltd"/>
    <s v="www.aihuaglobal.com"/>
    <d v="2010-10-20T00:00:00"/>
    <x v="3"/>
    <x v="1"/>
    <s v="50.00 CNY"/>
    <x v="155"/>
    <x v="172"/>
    <x v="130"/>
    <x v="275"/>
    <x v="0"/>
    <s v="1037.00 CNY"/>
    <x v="218"/>
    <n v="149.06"/>
    <m/>
    <x v="3"/>
    <s v="Manufacturing"/>
    <s v="Household Appliance Manufacture, Steel &amp; Metal Manufacturing"/>
    <m/>
    <s v="China"/>
    <s v="Greater China"/>
    <s v="Yes"/>
    <m/>
    <m/>
    <m/>
    <m/>
    <n v="55"/>
    <x v="4"/>
  </r>
  <r>
    <x v="218"/>
    <n v="169167"/>
    <s v="Hunan Tianrun Chemical Development"/>
    <m/>
    <d v="2001-06-01T00:00:00"/>
    <x v="12"/>
    <x v="1"/>
    <m/>
    <x v="1"/>
    <x v="1"/>
    <x v="89"/>
    <x v="276"/>
    <x v="1"/>
    <m/>
    <x v="1"/>
    <m/>
    <m/>
    <x v="6"/>
    <s v="Chemicals"/>
    <s v="Agricultural Chemicals"/>
    <m/>
    <s v="China"/>
    <s v="Greater China"/>
    <s v="No"/>
    <m/>
    <m/>
    <m/>
    <m/>
    <n v="80"/>
    <x v="91"/>
  </r>
  <r>
    <x v="219"/>
    <n v="30266"/>
    <s v="Hung Hing Printing Group"/>
    <s v="www.hhop.com.hk"/>
    <d v="2008-07-08T00:00:00"/>
    <x v="1"/>
    <x v="4"/>
    <s v="873.50 HKD"/>
    <x v="156"/>
    <x v="173"/>
    <x v="93"/>
    <x v="277"/>
    <x v="7"/>
    <s v="1430.00 HKD"/>
    <x v="219"/>
    <n v="127.37"/>
    <s v="Rengo Co."/>
    <x v="3"/>
    <s v="Industrial"/>
    <s v="Packaging"/>
    <m/>
    <s v="Hong Kong"/>
    <s v="Greater China"/>
    <s v="Yes"/>
    <m/>
    <m/>
    <m/>
    <m/>
    <n v="33"/>
    <x v="72"/>
  </r>
  <r>
    <x v="220"/>
    <n v="125306"/>
    <s v="Hydoo"/>
    <s v="www.hydoo.com.cn"/>
    <d v="2011-07-05T00:00:00"/>
    <x v="9"/>
    <x v="1"/>
    <s v="80.00 USD"/>
    <x v="157"/>
    <x v="174"/>
    <x v="83"/>
    <x v="278"/>
    <x v="0"/>
    <s v="1651.20 HKD"/>
    <x v="220"/>
    <n v="159.16"/>
    <m/>
    <x v="9"/>
    <s v="Property"/>
    <s v="Logistics, Property"/>
    <m/>
    <s v="China"/>
    <s v="Greater China"/>
    <s v="Yes"/>
    <m/>
    <m/>
    <m/>
    <m/>
    <n v="27"/>
    <x v="0"/>
  </r>
  <r>
    <x v="221"/>
    <n v="137976"/>
    <s v="IMAX's China Unit"/>
    <s v="www.imax.cn"/>
    <d v="2014-04-08T00:00:00"/>
    <x v="5"/>
    <x v="2"/>
    <s v="80.00 USD"/>
    <x v="157"/>
    <x v="175"/>
    <x v="144"/>
    <x v="210"/>
    <x v="0"/>
    <s v="1920.00 HKD"/>
    <x v="221"/>
    <n v="220.92"/>
    <m/>
    <x v="4"/>
    <s v="Entertainment"/>
    <s v="Cinemas"/>
    <m/>
    <s v="China"/>
    <s v="Greater China"/>
    <s v="Yes"/>
    <m/>
    <m/>
    <s v="Li Rui Gang"/>
    <s v="Li Rui Gang"/>
    <n v="18"/>
    <x v="66"/>
  </r>
  <r>
    <x v="221"/>
    <n v="137976"/>
    <s v="IMAX's China Unit"/>
    <s v="www.imax.cn"/>
    <d v="2014-04-08T00:00:00"/>
    <x v="5"/>
    <x v="2"/>
    <s v="80.00 USD"/>
    <x v="157"/>
    <x v="175"/>
    <x v="144"/>
    <x v="279"/>
    <x v="2"/>
    <s v="1000.00 HKD"/>
    <x v="222"/>
    <n v="115.37"/>
    <m/>
    <x v="4"/>
    <s v="Entertainment"/>
    <s v="Cinemas"/>
    <m/>
    <s v="China"/>
    <s v="Greater China"/>
    <s v="Yes"/>
    <m/>
    <m/>
    <s v="Li Rui Gang"/>
    <s v="Li Rui Gang"/>
    <n v="23"/>
    <x v="47"/>
  </r>
  <r>
    <x v="221"/>
    <n v="137976"/>
    <s v="IMAX's China Unit"/>
    <s v="www.imax.cn"/>
    <d v="2014-04-08T00:00:00"/>
    <x v="5"/>
    <x v="2"/>
    <s v="80.00 USD"/>
    <x v="157"/>
    <x v="175"/>
    <x v="144"/>
    <x v="280"/>
    <x v="2"/>
    <s v="836.00 HKD"/>
    <x v="223"/>
    <n v="101.37"/>
    <m/>
    <x v="4"/>
    <s v="Entertainment"/>
    <s v="Cinemas"/>
    <m/>
    <s v="China"/>
    <s v="Greater China"/>
    <s v="No"/>
    <m/>
    <m/>
    <s v="Li Rui Gang"/>
    <s v="Li Rui Gang"/>
    <n v="36"/>
    <x v="52"/>
  </r>
  <r>
    <x v="222"/>
    <n v="75817"/>
    <s v="Industrial &amp; Commercial Bank of China"/>
    <s v="www.icbc.com.cn"/>
    <d v="2006-04-01T00:00:00"/>
    <x v="2"/>
    <x v="2"/>
    <s v="20905.00 CNY"/>
    <x v="158"/>
    <x v="176"/>
    <x v="145"/>
    <x v="281"/>
    <x v="2"/>
    <s v="2000.00 USD"/>
    <x v="224"/>
    <n v="1427.4"/>
    <m/>
    <x v="5"/>
    <s v="Financial Services"/>
    <s v="Banks"/>
    <m/>
    <s v="China"/>
    <s v="Greater China"/>
    <s v="Yes"/>
    <m/>
    <m/>
    <m/>
    <m/>
    <n v="38"/>
    <x v="16"/>
  </r>
  <r>
    <x v="222"/>
    <n v="75817"/>
    <s v="Industrial &amp; Commercial Bank of China"/>
    <s v="www.icbc.com.cn"/>
    <d v="2006-04-01T00:00:00"/>
    <x v="2"/>
    <x v="2"/>
    <s v="20905.00 CNY"/>
    <x v="158"/>
    <x v="176"/>
    <x v="145"/>
    <x v="282"/>
    <x v="2"/>
    <s v="2250.00 USD"/>
    <x v="225"/>
    <n v="1753.2"/>
    <m/>
    <x v="5"/>
    <s v="Financial Services"/>
    <s v="Banks"/>
    <m/>
    <s v="China"/>
    <s v="Greater China"/>
    <s v="Yes"/>
    <m/>
    <m/>
    <m/>
    <m/>
    <n v="53"/>
    <x v="14"/>
  </r>
  <r>
    <x v="222"/>
    <n v="75817"/>
    <s v="Industrial &amp; Commercial Bank of China"/>
    <s v="www.icbc.com.cn"/>
    <d v="2006-04-01T00:00:00"/>
    <x v="2"/>
    <x v="2"/>
    <s v="20905.00 CNY"/>
    <x v="158"/>
    <x v="176"/>
    <x v="145"/>
    <x v="283"/>
    <x v="2"/>
    <s v="1100.00 USD"/>
    <x v="226"/>
    <n v="799.92"/>
    <m/>
    <x v="5"/>
    <s v="Financial Services"/>
    <s v="Banks"/>
    <m/>
    <s v="China"/>
    <s v="Greater China"/>
    <s v="Yes"/>
    <m/>
    <m/>
    <m/>
    <m/>
    <n v="67"/>
    <x v="50"/>
  </r>
  <r>
    <x v="222"/>
    <n v="75817"/>
    <s v="Industrial &amp; Commercial Bank of China"/>
    <s v="www.icbc.com.cn"/>
    <d v="2006-04-01T00:00:00"/>
    <x v="2"/>
    <x v="2"/>
    <s v="20905.00 CNY"/>
    <x v="158"/>
    <x v="176"/>
    <x v="145"/>
    <x v="284"/>
    <x v="2"/>
    <s v="2500.00 USD"/>
    <x v="227"/>
    <n v="1901.75"/>
    <s v="Temasek Holdings"/>
    <x v="5"/>
    <s v="Financial Services"/>
    <s v="Banks"/>
    <m/>
    <s v="China"/>
    <s v="Greater China"/>
    <s v="Yes"/>
    <m/>
    <m/>
    <m/>
    <m/>
    <n v="72"/>
    <x v="60"/>
  </r>
  <r>
    <x v="222"/>
    <n v="75817"/>
    <s v="Industrial &amp; Commercial Bank of China"/>
    <s v="www.icbc.com.cn"/>
    <d v="2006-04-01T00:00:00"/>
    <x v="2"/>
    <x v="2"/>
    <s v="20905.00 CNY"/>
    <x v="158"/>
    <x v="176"/>
    <x v="145"/>
    <x v="285"/>
    <x v="2"/>
    <s v="1000.00 USD"/>
    <x v="148"/>
    <n v="749.6"/>
    <m/>
    <x v="5"/>
    <s v="Financial Services"/>
    <s v="Banks"/>
    <m/>
    <s v="China"/>
    <s v="Greater China"/>
    <s v="Yes"/>
    <m/>
    <m/>
    <m/>
    <m/>
    <n v="81"/>
    <x v="26"/>
  </r>
  <r>
    <x v="222"/>
    <n v="75817"/>
    <s v="Industrial &amp; Commercial Bank of China"/>
    <s v="www.icbc.com.cn"/>
    <d v="2006-04-01T00:00:00"/>
    <x v="2"/>
    <x v="2"/>
    <s v="20905.00 CNY"/>
    <x v="158"/>
    <x v="176"/>
    <x v="145"/>
    <x v="286"/>
    <x v="2"/>
    <s v="8690.00 HKD"/>
    <x v="228"/>
    <n v="862.19"/>
    <m/>
    <x v="5"/>
    <s v="Financial Services"/>
    <s v="Banks"/>
    <m/>
    <s v="China"/>
    <s v="Greater China"/>
    <s v="No"/>
    <m/>
    <m/>
    <m/>
    <m/>
    <n v="85"/>
    <x v="27"/>
  </r>
  <r>
    <x v="223"/>
    <n v="202814"/>
    <s v="InfoCon"/>
    <s v="www.infecon.cn"/>
    <d v="2014-01-01T00:00:00"/>
    <x v="5"/>
    <x v="1"/>
    <s v="12.00 CNY"/>
    <x v="159"/>
    <x v="177"/>
    <x v="119"/>
    <x v="287"/>
    <x v="0"/>
    <m/>
    <x v="1"/>
    <m/>
    <m/>
    <x v="8"/>
    <s v="Software"/>
    <s v="Healthcare IT, Medical Software"/>
    <m/>
    <s v="China"/>
    <s v="Greater China"/>
    <s v="No"/>
    <m/>
    <m/>
    <m/>
    <m/>
    <n v="27"/>
    <x v="0"/>
  </r>
  <r>
    <x v="224"/>
    <n v="26868"/>
    <s v="Inpac International"/>
    <s v="www.inpac.com.cn"/>
    <d v="2006-10-12T00:00:00"/>
    <x v="2"/>
    <x v="1"/>
    <s v="17.71 USD"/>
    <x v="160"/>
    <x v="178"/>
    <x v="146"/>
    <x v="288"/>
    <x v="7"/>
    <m/>
    <x v="1"/>
    <m/>
    <s v="Stora Enso"/>
    <x v="3"/>
    <s v="Logistics"/>
    <s v="Packaging"/>
    <m/>
    <s v="China"/>
    <s v="Greater China"/>
    <s v="No"/>
    <m/>
    <m/>
    <m/>
    <m/>
    <n v="57"/>
    <x v="82"/>
  </r>
  <r>
    <x v="225"/>
    <n v="25963"/>
    <s v="International Mining Machinery Limited"/>
    <m/>
    <d v="2006-06-13T00:00:00"/>
    <x v="2"/>
    <x v="2"/>
    <m/>
    <x v="1"/>
    <x v="1"/>
    <x v="147"/>
    <x v="289"/>
    <x v="0"/>
    <s v="2540.00 HKD"/>
    <x v="229"/>
    <n v="239.86"/>
    <m/>
    <x v="6"/>
    <s v="Mining"/>
    <s v="Coal &amp; Lignite Mining"/>
    <m/>
    <s v="China"/>
    <s v="Greater China"/>
    <s v="Yes"/>
    <m/>
    <m/>
    <s v="Thomas Quinn"/>
    <m/>
    <n v="44"/>
    <x v="68"/>
  </r>
  <r>
    <x v="225"/>
    <n v="25963"/>
    <s v="International Mining Machinery Limited"/>
    <m/>
    <d v="2006-06-13T00:00:00"/>
    <x v="2"/>
    <x v="2"/>
    <m/>
    <x v="1"/>
    <x v="1"/>
    <x v="147"/>
    <x v="290"/>
    <x v="2"/>
    <s v="151.00 USD"/>
    <x v="230"/>
    <n v="108.45"/>
    <m/>
    <x v="6"/>
    <s v="Mining"/>
    <s v="Coal &amp; Lignite Mining"/>
    <m/>
    <s v="China"/>
    <s v="Greater China"/>
    <s v="Yes"/>
    <m/>
    <m/>
    <s v="Thomas Quinn"/>
    <m/>
    <n v="52"/>
    <x v="13"/>
  </r>
  <r>
    <x v="225"/>
    <n v="25963"/>
    <s v="International Mining Machinery Limited"/>
    <m/>
    <d v="2006-06-13T00:00:00"/>
    <x v="2"/>
    <x v="2"/>
    <m/>
    <x v="1"/>
    <x v="1"/>
    <x v="147"/>
    <x v="291"/>
    <x v="7"/>
    <s v="4545.80 HKD"/>
    <x v="231"/>
    <n v="413.46"/>
    <s v="Joy Global"/>
    <x v="6"/>
    <s v="Mining"/>
    <s v="Coal &amp; Lignite Mining"/>
    <m/>
    <s v="China"/>
    <s v="Greater China"/>
    <s v="No"/>
    <m/>
    <m/>
    <s v="Thomas Quinn"/>
    <m/>
    <n v="61"/>
    <x v="41"/>
  </r>
  <r>
    <x v="226"/>
    <n v="38338"/>
    <s v="Intime"/>
    <s v="www.intime.com.cn"/>
    <d v="2005-06-01T00:00:00"/>
    <x v="10"/>
    <x v="1"/>
    <m/>
    <x v="1"/>
    <x v="1"/>
    <x v="52"/>
    <x v="292"/>
    <x v="2"/>
    <s v="113.00 USD"/>
    <x v="232"/>
    <n v="87.06"/>
    <m/>
    <x v="4"/>
    <s v="Retail"/>
    <s v="Department Stores"/>
    <m/>
    <s v="China"/>
    <s v="Greater China"/>
    <s v="Yes"/>
    <m/>
    <m/>
    <m/>
    <m/>
    <n v="62"/>
    <x v="19"/>
  </r>
  <r>
    <x v="226"/>
    <n v="38338"/>
    <s v="Intime"/>
    <s v="www.intime.com.cn"/>
    <d v="2005-06-01T00:00:00"/>
    <x v="10"/>
    <x v="1"/>
    <m/>
    <x v="1"/>
    <x v="1"/>
    <x v="52"/>
    <x v="293"/>
    <x v="2"/>
    <m/>
    <x v="1"/>
    <m/>
    <m/>
    <x v="4"/>
    <s v="Retail"/>
    <s v="Department Stores"/>
    <m/>
    <s v="China"/>
    <s v="Greater China"/>
    <s v="No"/>
    <m/>
    <m/>
    <m/>
    <m/>
    <n v="90"/>
    <x v="92"/>
  </r>
  <r>
    <x v="227"/>
    <n v="155546"/>
    <s v="Jangho Group Co., Ltd."/>
    <s v="www.jangho.com"/>
    <d v="2009-07-20T00:00:00"/>
    <x v="6"/>
    <x v="1"/>
    <s v="240.00 CNY"/>
    <x v="161"/>
    <x v="179"/>
    <x v="0"/>
    <x v="294"/>
    <x v="0"/>
    <m/>
    <x v="1"/>
    <m/>
    <m/>
    <x v="3"/>
    <s v="Manufacturing"/>
    <s v="Construction, Manufacturing"/>
    <m/>
    <s v="China"/>
    <s v="Greater China"/>
    <s v="Yes"/>
    <m/>
    <m/>
    <m/>
    <m/>
    <n v="25"/>
    <x v="36"/>
  </r>
  <r>
    <x v="227"/>
    <n v="155546"/>
    <s v="Jangho Group Co., Ltd."/>
    <s v="www.jangho.com"/>
    <d v="2009-07-20T00:00:00"/>
    <x v="6"/>
    <x v="1"/>
    <s v="240.00 CNY"/>
    <x v="161"/>
    <x v="179"/>
    <x v="0"/>
    <x v="295"/>
    <x v="2"/>
    <m/>
    <x v="1"/>
    <m/>
    <m/>
    <x v="3"/>
    <s v="Manufacturing"/>
    <s v="Construction, Manufacturing"/>
    <m/>
    <s v="China"/>
    <s v="Greater China"/>
    <s v="Yes"/>
    <m/>
    <m/>
    <m/>
    <m/>
    <n v="38"/>
    <x v="16"/>
  </r>
  <r>
    <x v="227"/>
    <n v="155546"/>
    <s v="Jangho Group Co., Ltd."/>
    <s v="www.jangho.com"/>
    <d v="2009-07-20T00:00:00"/>
    <x v="6"/>
    <x v="1"/>
    <s v="240.00 CNY"/>
    <x v="161"/>
    <x v="179"/>
    <x v="0"/>
    <x v="296"/>
    <x v="2"/>
    <m/>
    <x v="1"/>
    <m/>
    <m/>
    <x v="3"/>
    <s v="Manufacturing"/>
    <s v="Construction, Manufacturing"/>
    <m/>
    <s v="China"/>
    <s v="Greater China"/>
    <s v="Yes"/>
    <m/>
    <m/>
    <m/>
    <m/>
    <n v="53"/>
    <x v="14"/>
  </r>
  <r>
    <x v="228"/>
    <n v="39125"/>
    <s v="Japan Home Centre"/>
    <s v="www.japanhome.com.hk"/>
    <d v="2010-03-22T00:00:00"/>
    <x v="3"/>
    <x v="2"/>
    <s v="224.00 HKD"/>
    <x v="162"/>
    <x v="180"/>
    <x v="111"/>
    <x v="297"/>
    <x v="0"/>
    <s v="2020.00 HKD"/>
    <x v="233"/>
    <n v="195.79"/>
    <m/>
    <x v="4"/>
    <s v="Retail"/>
    <s v="Consumer Products, Retail"/>
    <m/>
    <s v="Hong Kong"/>
    <s v="Greater China"/>
    <s v="Yes"/>
    <m/>
    <m/>
    <s v="Fredrik Åtting"/>
    <m/>
    <n v="42"/>
    <x v="77"/>
  </r>
  <r>
    <x v="228"/>
    <n v="39125"/>
    <s v="Japan Home Centre"/>
    <s v="www.japanhome.com.hk"/>
    <d v="2010-03-22T00:00:00"/>
    <x v="3"/>
    <x v="2"/>
    <s v="224.00 HKD"/>
    <x v="162"/>
    <x v="180"/>
    <x v="111"/>
    <x v="9"/>
    <x v="2"/>
    <m/>
    <x v="1"/>
    <m/>
    <m/>
    <x v="4"/>
    <s v="Retail"/>
    <s v="Consumer Products, Retail"/>
    <m/>
    <s v="Hong Kong"/>
    <s v="Greater China"/>
    <s v="Yes"/>
    <m/>
    <m/>
    <s v="Fredrik Åtting"/>
    <m/>
    <n v="51"/>
    <x v="88"/>
  </r>
  <r>
    <x v="228"/>
    <n v="39125"/>
    <s v="Japan Home Centre"/>
    <s v="www.japanhome.com.hk"/>
    <d v="2010-03-22T00:00:00"/>
    <x v="3"/>
    <x v="2"/>
    <s v="224.00 HKD"/>
    <x v="162"/>
    <x v="180"/>
    <x v="111"/>
    <x v="298"/>
    <x v="1"/>
    <m/>
    <x v="1"/>
    <m/>
    <m/>
    <x v="4"/>
    <s v="Retail"/>
    <s v="Consumer Products, Retail"/>
    <m/>
    <s v="Hong Kong"/>
    <s v="Greater China"/>
    <s v="No"/>
    <m/>
    <m/>
    <s v="Fredrik Åtting"/>
    <m/>
    <n v="81"/>
    <x v="26"/>
  </r>
  <r>
    <x v="229"/>
    <n v="44952"/>
    <s v="Jiadeli Supermarket Company"/>
    <m/>
    <d v="2007-02-14T00:00:00"/>
    <x v="0"/>
    <x v="2"/>
    <s v="62.20 USD"/>
    <x v="163"/>
    <x v="181"/>
    <x v="109"/>
    <x v="299"/>
    <x v="7"/>
    <s v="159.10 USD"/>
    <x v="234"/>
    <n v="114.27"/>
    <m/>
    <x v="4"/>
    <s v="Retail"/>
    <s v="Supermarkets &amp; Grocery Stores"/>
    <m/>
    <s v="China"/>
    <s v="Greater China"/>
    <s v="No"/>
    <n v="1.9"/>
    <n v="25.7"/>
    <m/>
    <m/>
    <n v="44"/>
    <x v="68"/>
  </r>
  <r>
    <x v="230"/>
    <n v="189173"/>
    <s v="Jiajia Food Group Co., Ltd"/>
    <s v="www.jiajiagroup.com"/>
    <d v="2010-08-24T00:00:00"/>
    <x v="3"/>
    <x v="1"/>
    <s v="182.16 CNY"/>
    <x v="164"/>
    <x v="182"/>
    <x v="148"/>
    <x v="45"/>
    <x v="0"/>
    <m/>
    <x v="1"/>
    <m/>
    <m/>
    <x v="10"/>
    <s v="Food"/>
    <s v="Food"/>
    <m/>
    <s v="China"/>
    <s v="Greater China"/>
    <s v="Yes"/>
    <m/>
    <m/>
    <m/>
    <m/>
    <n v="17"/>
    <x v="10"/>
  </r>
  <r>
    <x v="230"/>
    <n v="189173"/>
    <s v="Jiajia Food Group Co., Ltd"/>
    <s v="www.jiajiagroup.com"/>
    <d v="2010-08-24T00:00:00"/>
    <x v="3"/>
    <x v="1"/>
    <s v="182.16 CNY"/>
    <x v="164"/>
    <x v="182"/>
    <x v="148"/>
    <x v="300"/>
    <x v="2"/>
    <s v="316.00 CNY"/>
    <x v="235"/>
    <n v="40.78"/>
    <m/>
    <x v="10"/>
    <s v="Food"/>
    <s v="Food"/>
    <m/>
    <s v="China"/>
    <s v="Greater China"/>
    <s v="Yes"/>
    <m/>
    <m/>
    <m/>
    <m/>
    <n v="50"/>
    <x v="34"/>
  </r>
  <r>
    <x v="231"/>
    <n v="170331"/>
    <s v="Jian Zhuang Ye"/>
    <m/>
    <d v="2013-07-15T00:00:00"/>
    <x v="0"/>
    <x v="1"/>
    <s v="60.00 CNY"/>
    <x v="165"/>
    <x v="183"/>
    <x v="149"/>
    <x v="301"/>
    <x v="0"/>
    <m/>
    <x v="1"/>
    <m/>
    <m/>
    <x v="3"/>
    <s v="Construction"/>
    <s v="Construction"/>
    <m/>
    <s v="China"/>
    <s v="Greater China"/>
    <s v="Yes"/>
    <m/>
    <m/>
    <m/>
    <m/>
    <n v="21"/>
    <x v="17"/>
  </r>
  <r>
    <x v="232"/>
    <n v="35452"/>
    <s v="Jiangsi Shunda Group"/>
    <s v="www.shundasolar.com"/>
    <d v="2007-05-08T00:00:00"/>
    <x v="0"/>
    <x v="1"/>
    <s v="40.00 USD"/>
    <x v="49"/>
    <x v="184"/>
    <x v="146"/>
    <x v="302"/>
    <x v="7"/>
    <m/>
    <x v="1"/>
    <m/>
    <s v="Suntech Power"/>
    <x v="7"/>
    <s v="Renewable Energy"/>
    <s v="Renewable Energy, Technology"/>
    <m/>
    <s v="China"/>
    <s v="Greater China"/>
    <s v="No"/>
    <m/>
    <m/>
    <s v="Benjamin Cheng"/>
    <m/>
    <n v="12"/>
    <x v="81"/>
  </r>
  <r>
    <x v="233"/>
    <n v="174321"/>
    <s v="Jiangsu Flag Chemical Industry Co., Ltd"/>
    <s v="www.flagchem.com"/>
    <d v="2010-07-28T00:00:00"/>
    <x v="3"/>
    <x v="1"/>
    <s v="36.00 CNY"/>
    <x v="166"/>
    <x v="185"/>
    <x v="28"/>
    <x v="303"/>
    <x v="0"/>
    <m/>
    <x v="1"/>
    <m/>
    <m/>
    <x v="6"/>
    <s v="Chemicals"/>
    <s v="Agricultural Chemicals"/>
    <m/>
    <s v="China"/>
    <s v="Greater China"/>
    <s v="Yes"/>
    <m/>
    <m/>
    <m/>
    <m/>
    <n v="51"/>
    <x v="88"/>
  </r>
  <r>
    <x v="233"/>
    <n v="174321"/>
    <s v="Jiangsu Flag Chemical Industry Co., Ltd"/>
    <s v="www.flagchem.com"/>
    <d v="2010-07-28T00:00:00"/>
    <x v="3"/>
    <x v="1"/>
    <s v="36.00 CNY"/>
    <x v="166"/>
    <x v="185"/>
    <x v="28"/>
    <x v="304"/>
    <x v="0"/>
    <m/>
    <x v="1"/>
    <m/>
    <m/>
    <x v="6"/>
    <s v="Chemicals"/>
    <s v="Agricultural Chemicals"/>
    <m/>
    <s v="China"/>
    <s v="Greater China"/>
    <s v="No"/>
    <m/>
    <m/>
    <m/>
    <m/>
    <n v="73"/>
    <x v="63"/>
  </r>
  <r>
    <x v="234"/>
    <n v="169198"/>
    <s v="Jiangsu New Yuancheng Cable"/>
    <s v="www.yccable.cn"/>
    <d v="2010-09-23T00:00:00"/>
    <x v="3"/>
    <x v="1"/>
    <s v="25.90 CNY"/>
    <x v="167"/>
    <x v="186"/>
    <x v="89"/>
    <x v="305"/>
    <x v="0"/>
    <s v="680.00 CNY"/>
    <x v="236"/>
    <n v="87.34"/>
    <m/>
    <x v="3"/>
    <s v="Manufacturing"/>
    <s v="Manufacturing, Power"/>
    <m/>
    <s v="China"/>
    <s v="Greater China"/>
    <s v="Yes"/>
    <m/>
    <m/>
    <m/>
    <m/>
    <n v="23"/>
    <x v="47"/>
  </r>
  <r>
    <x v="235"/>
    <n v="160823"/>
    <s v="Jiangsu Pacific Quartz Co., Ltd."/>
    <s v="www.quartzpacific.com"/>
    <d v="2010-12-16T00:00:00"/>
    <x v="3"/>
    <x v="1"/>
    <m/>
    <x v="1"/>
    <x v="1"/>
    <x v="150"/>
    <x v="306"/>
    <x v="0"/>
    <s v="360.90 CNY"/>
    <x v="237"/>
    <n v="47.24"/>
    <m/>
    <x v="6"/>
    <s v="Mining"/>
    <s v="Mining &amp; Quarrying of Nonmetallic Minerals"/>
    <m/>
    <s v="China"/>
    <s v="Greater China"/>
    <s v="Yes"/>
    <m/>
    <m/>
    <m/>
    <m/>
    <n v="46"/>
    <x v="8"/>
  </r>
  <r>
    <x v="236"/>
    <n v="34077"/>
    <s v="Jiangsu Sinorgchem"/>
    <s v="www.sinorgchem.com"/>
    <d v="2008-07-07T00:00:00"/>
    <x v="1"/>
    <x v="1"/>
    <s v="87.00 USD"/>
    <x v="168"/>
    <x v="187"/>
    <x v="16"/>
    <x v="307"/>
    <x v="7"/>
    <m/>
    <x v="1"/>
    <m/>
    <s v="Sinochem International"/>
    <x v="3"/>
    <s v="Manufacturing"/>
    <s v="Manufacturing, Rubber &amp; Plastics"/>
    <m/>
    <s v="China"/>
    <s v="Greater China"/>
    <s v="No"/>
    <m/>
    <m/>
    <s v="Robert Coxon, Yi Luo"/>
    <m/>
    <n v="48"/>
    <x v="46"/>
  </r>
  <r>
    <x v="237"/>
    <n v="125067"/>
    <s v="Jiangsu Sunrain Solar Energy"/>
    <s v="www.sunrain.com"/>
    <d v="2010-06-30T00:00:00"/>
    <x v="3"/>
    <x v="1"/>
    <s v="385.00 CNY"/>
    <x v="169"/>
    <x v="188"/>
    <x v="151"/>
    <x v="308"/>
    <x v="0"/>
    <s v="2150.00 CNY"/>
    <x v="238"/>
    <n v="262.69"/>
    <m/>
    <x v="2"/>
    <s v="Energy"/>
    <s v="Heating Equipment &amp; Products, Solar Power, Solar Thermal"/>
    <m/>
    <s v="China"/>
    <s v="Greater China"/>
    <s v="Yes"/>
    <m/>
    <m/>
    <m/>
    <m/>
    <n v="23"/>
    <x v="47"/>
  </r>
  <r>
    <x v="238"/>
    <n v="166873"/>
    <s v="Jiangsu T.Y. Environmental Energy Co., Ltd"/>
    <s v="www.tyhbny.com"/>
    <d v="2013-03-01T00:00:00"/>
    <x v="0"/>
    <x v="1"/>
    <s v="335.00 CNY"/>
    <x v="170"/>
    <x v="189"/>
    <x v="152"/>
    <x v="309"/>
    <x v="7"/>
    <m/>
    <x v="1"/>
    <m/>
    <m/>
    <x v="7"/>
    <s v="Clean Technology"/>
    <s v="Clean Technology, Environmental Services"/>
    <m/>
    <s v="China"/>
    <s v="Greater China"/>
    <s v="No"/>
    <m/>
    <m/>
    <m/>
    <m/>
    <n v="14"/>
    <x v="55"/>
  </r>
  <r>
    <x v="239"/>
    <n v="160712"/>
    <s v="Jiangxi Fushine Pharmaceutical Co., Ltd"/>
    <s v="www.fuxiangpharm.com"/>
    <d v="2012-11-13T00:00:00"/>
    <x v="4"/>
    <x v="1"/>
    <s v="24.00 CNY"/>
    <x v="171"/>
    <x v="190"/>
    <x v="28"/>
    <x v="310"/>
    <x v="0"/>
    <m/>
    <x v="1"/>
    <m/>
    <m/>
    <x v="0"/>
    <s v="Pharmaceuticals"/>
    <s v="Pharmaceutical Development, Pharmaceutical Manufacturing"/>
    <m/>
    <s v="China"/>
    <s v="Greater China"/>
    <s v="Yes"/>
    <m/>
    <m/>
    <m/>
    <m/>
    <n v="37"/>
    <x v="15"/>
  </r>
  <r>
    <x v="240"/>
    <n v="125240"/>
    <s v="Jiangxi Hengda Hi-Tech Co., Ltd"/>
    <s v="www.heng-da.com"/>
    <d v="2010-03-29T00:00:00"/>
    <x v="3"/>
    <x v="1"/>
    <s v="36.75 CNY"/>
    <x v="172"/>
    <x v="191"/>
    <x v="153"/>
    <x v="311"/>
    <x v="0"/>
    <s v="400.00 CNY"/>
    <x v="239"/>
    <n v="42.69"/>
    <m/>
    <x v="6"/>
    <s v="Materials"/>
    <m/>
    <m/>
    <s v="China"/>
    <s v="Greater China"/>
    <s v="Yes"/>
    <m/>
    <m/>
    <m/>
    <m/>
    <n v="15"/>
    <x v="33"/>
  </r>
  <r>
    <x v="241"/>
    <n v="160637"/>
    <s v="Jiangyin Tianjiang Pharmaceutical Co.,"/>
    <s v="www.tianjiang.com"/>
    <d v="2011-09-01T00:00:00"/>
    <x v="9"/>
    <x v="2"/>
    <s v="613.20 CNY"/>
    <x v="173"/>
    <x v="192"/>
    <x v="154"/>
    <x v="312"/>
    <x v="7"/>
    <s v="1340.00 USD"/>
    <x v="240"/>
    <n v="1137.53"/>
    <s v="China Traditional Chinese Medicine"/>
    <x v="0"/>
    <s v="Pharmaceuticals"/>
    <s v="Medical Research, Pharmaceutical Development, Pharmaceutical Manufacturing"/>
    <m/>
    <s v="China"/>
    <s v="Greater China"/>
    <s v="No"/>
    <m/>
    <m/>
    <m/>
    <m/>
    <n v="40"/>
    <x v="31"/>
  </r>
  <r>
    <x v="242"/>
    <n v="141648"/>
    <s v="Jinan Worldwide Auto-Accessory Limited"/>
    <s v="www.jaaw.com"/>
    <d v="2005-06-15T00:00:00"/>
    <x v="10"/>
    <x v="2"/>
    <m/>
    <x v="1"/>
    <x v="1"/>
    <x v="83"/>
    <x v="313"/>
    <x v="1"/>
    <m/>
    <x v="1"/>
    <m/>
    <m/>
    <x v="3"/>
    <s v="Manufacturing"/>
    <s v="Automobile and Parts Manufacturing, Manufacturing"/>
    <m/>
    <s v="China"/>
    <s v="Greater China"/>
    <s v="No"/>
    <m/>
    <m/>
    <m/>
    <m/>
    <n v="53"/>
    <x v="14"/>
  </r>
  <r>
    <x v="243"/>
    <n v="70691"/>
    <s v="Jingyuntong Technology"/>
    <s v="www.jingyuntong.com"/>
    <d v="2009-03-01T00:00:00"/>
    <x v="6"/>
    <x v="1"/>
    <s v="100.00 CNY"/>
    <x v="174"/>
    <x v="193"/>
    <x v="34"/>
    <x v="92"/>
    <x v="0"/>
    <m/>
    <x v="1"/>
    <m/>
    <m/>
    <x v="3"/>
    <s v="Industrial"/>
    <s v="Industrial Machinery Manufacturing, Machine Tool Manufacture, Solar Power"/>
    <m/>
    <s v="China"/>
    <s v="Greater China"/>
    <s v="Yes"/>
    <m/>
    <m/>
    <m/>
    <m/>
    <n v="30"/>
    <x v="25"/>
  </r>
  <r>
    <x v="243"/>
    <n v="70691"/>
    <s v="Jingyuntong Technology"/>
    <s v="www.jingyuntong.com"/>
    <d v="2009-03-01T00:00:00"/>
    <x v="6"/>
    <x v="1"/>
    <s v="100.00 CNY"/>
    <x v="174"/>
    <x v="193"/>
    <x v="34"/>
    <x v="314"/>
    <x v="2"/>
    <m/>
    <x v="1"/>
    <m/>
    <m/>
    <x v="3"/>
    <s v="Industrial"/>
    <s v="Industrial Machinery Manufacturing, Machine Tool Manufacture, Solar Power"/>
    <m/>
    <s v="China"/>
    <s v="Greater China"/>
    <s v="Yes"/>
    <m/>
    <m/>
    <m/>
    <m/>
    <n v="48"/>
    <x v="46"/>
  </r>
  <r>
    <x v="244"/>
    <n v="160974"/>
    <s v="Jinhong Energy"/>
    <s v="www.spjhe.com"/>
    <d v="2007-06-27T00:00:00"/>
    <x v="0"/>
    <x v="1"/>
    <s v="14.90 USD"/>
    <x v="175"/>
    <x v="194"/>
    <x v="42"/>
    <x v="315"/>
    <x v="7"/>
    <m/>
    <x v="1"/>
    <m/>
    <m/>
    <x v="2"/>
    <s v="Oil &amp; Gas"/>
    <s v="Natural Gas Production and Distribution, Oil and Gas Field Services, Renewable Energy"/>
    <m/>
    <s v="China"/>
    <s v="Greater China"/>
    <s v="No"/>
    <m/>
    <m/>
    <m/>
    <m/>
    <n v="66"/>
    <x v="21"/>
  </r>
  <r>
    <x v="245"/>
    <n v="126894"/>
    <s v="Jintian Pharmaceutical Group"/>
    <s v="www.jtyyjt.com"/>
    <d v="2011-09-09T00:00:00"/>
    <x v="9"/>
    <x v="1"/>
    <s v="84.10 USD"/>
    <x v="176"/>
    <x v="195"/>
    <x v="93"/>
    <x v="316"/>
    <x v="2"/>
    <s v="620.00 HKD"/>
    <x v="241"/>
    <n v="63.28"/>
    <m/>
    <x v="0"/>
    <s v="Pharmaceuticals"/>
    <s v="Healthcare, Pharmaceutical Development"/>
    <m/>
    <s v="China"/>
    <s v="Greater China"/>
    <s v="Yes"/>
    <m/>
    <m/>
    <m/>
    <m/>
    <n v="37"/>
    <x v="15"/>
  </r>
  <r>
    <x v="246"/>
    <n v="126894"/>
    <s v="Jintian Pharmaceutical Group"/>
    <s v="www.jtyyjt.com"/>
    <d v="2011-02-27T00:00:00"/>
    <x v="9"/>
    <x v="1"/>
    <s v="15.00 USD"/>
    <x v="177"/>
    <x v="196"/>
    <x v="48"/>
    <x v="317"/>
    <x v="0"/>
    <s v="1104.00 HKD"/>
    <x v="242"/>
    <n v="103.39"/>
    <m/>
    <x v="0"/>
    <s v="Pharmaceuticals"/>
    <s v="Healthcare, Pharmaceutical Development"/>
    <m/>
    <s v="China"/>
    <s v="Greater China"/>
    <s v="Yes"/>
    <m/>
    <m/>
    <m/>
    <m/>
    <n v="34"/>
    <x v="48"/>
  </r>
  <r>
    <x v="247"/>
    <n v="153899"/>
    <s v="Joeone Co., Ltd"/>
    <s v="www.jiumuwang.com"/>
    <d v="2010-03-23T00:00:00"/>
    <x v="3"/>
    <x v="1"/>
    <s v="25.00 CNY"/>
    <x v="178"/>
    <x v="152"/>
    <x v="23"/>
    <x v="318"/>
    <x v="0"/>
    <m/>
    <x v="1"/>
    <m/>
    <m/>
    <x v="4"/>
    <s v="Retail"/>
    <s v="Clothes Manufacturing, Clothing Stores"/>
    <m/>
    <s v="China"/>
    <s v="Greater China"/>
    <s v="No"/>
    <m/>
    <m/>
    <m/>
    <m/>
    <n v="14"/>
    <x v="55"/>
  </r>
  <r>
    <x v="248"/>
    <n v="29262"/>
    <s v="John Hardy"/>
    <s v="www.johnhardy.com"/>
    <d v="2007-10-25T00:00:00"/>
    <x v="0"/>
    <x v="1"/>
    <s v="30.00 USD"/>
    <x v="179"/>
    <x v="197"/>
    <x v="110"/>
    <x v="319"/>
    <x v="3"/>
    <s v="26.00 GBP"/>
    <x v="243"/>
    <n v="32.58"/>
    <s v="L Catterton"/>
    <x v="4"/>
    <s v="Consumer Products"/>
    <s v="Consumer Products, Distribution, Manufacturing"/>
    <m/>
    <s v="Hong Kong"/>
    <s v="Greater China"/>
    <s v="No"/>
    <n v="1.9"/>
    <m/>
    <s v="Anna Cheung"/>
    <m/>
    <n v="81"/>
    <x v="26"/>
  </r>
  <r>
    <x v="249"/>
    <n v="34837"/>
    <s v="Joyon Real Estate"/>
    <s v="www.joyon.cn"/>
    <d v="2007-05-01T00:00:00"/>
    <x v="0"/>
    <x v="1"/>
    <s v="50.00 USD"/>
    <x v="145"/>
    <x v="198"/>
    <x v="110"/>
    <x v="320"/>
    <x v="7"/>
    <m/>
    <x v="1"/>
    <m/>
    <s v="Zhejiang Joyon Real Estate Co. Ltd."/>
    <x v="9"/>
    <s v="Property"/>
    <s v="Hotels and Offices, Property"/>
    <m/>
    <s v="China"/>
    <s v="Greater China"/>
    <s v="No"/>
    <n v="1.9"/>
    <m/>
    <m/>
    <m/>
    <n v="76"/>
    <x v="85"/>
  </r>
  <r>
    <x v="250"/>
    <n v="167563"/>
    <s v="Juneyao Airlines"/>
    <s v="www.juneyaoair.com"/>
    <d v="2011-08-15T00:00:00"/>
    <x v="9"/>
    <x v="1"/>
    <s v="400.00 CNY"/>
    <x v="180"/>
    <x v="115"/>
    <x v="155"/>
    <x v="78"/>
    <x v="0"/>
    <s v="760.24 CNY"/>
    <x v="244"/>
    <n v="113.67"/>
    <m/>
    <x v="3"/>
    <s v="Transportation"/>
    <s v="Airlines and Air Travel"/>
    <m/>
    <s v="China"/>
    <s v="Greater China"/>
    <s v="Yes"/>
    <m/>
    <m/>
    <m/>
    <m/>
    <n v="45"/>
    <x v="39"/>
  </r>
  <r>
    <x v="251"/>
    <n v="44866"/>
    <s v="Jushi Group"/>
    <s v="www.jushi.com"/>
    <d v="2007-01-09T00:00:00"/>
    <x v="0"/>
    <x v="2"/>
    <m/>
    <x v="1"/>
    <x v="1"/>
    <x v="83"/>
    <x v="321"/>
    <x v="7"/>
    <s v="400.00 USD"/>
    <x v="245"/>
    <n v="298.39999999999998"/>
    <s v="China Fiberglass Company"/>
    <x v="3"/>
    <s v="Manufacturing"/>
    <s v="Glass &amp; Fibre Optic Manufacturing"/>
    <m/>
    <s v="China"/>
    <s v="Greater China"/>
    <s v="No"/>
    <m/>
    <m/>
    <m/>
    <m/>
    <n v="39"/>
    <x v="87"/>
  </r>
  <r>
    <x v="252"/>
    <n v="161867"/>
    <s v="Kamtat Lighting"/>
    <s v="www.kamtatlighting.com"/>
    <d v="2013-06-01T00:00:00"/>
    <x v="0"/>
    <x v="1"/>
    <m/>
    <x v="1"/>
    <x v="1"/>
    <x v="28"/>
    <x v="322"/>
    <x v="0"/>
    <m/>
    <x v="1"/>
    <m/>
    <m/>
    <x v="8"/>
    <s v="Electronics"/>
    <s v="Electronics, Household Appliances"/>
    <m/>
    <s v="China"/>
    <s v="Greater China"/>
    <s v="Yes"/>
    <m/>
    <m/>
    <m/>
    <m/>
    <n v="17"/>
    <x v="10"/>
  </r>
  <r>
    <x v="253"/>
    <n v="147784"/>
    <s v="Kangda International Environment"/>
    <s v="www.kangdaep.com"/>
    <d v="2012-06-01T00:00:00"/>
    <x v="4"/>
    <x v="1"/>
    <s v="95.00 USD"/>
    <x v="181"/>
    <x v="199"/>
    <x v="3"/>
    <x v="323"/>
    <x v="0"/>
    <s v="1400.00 HKD"/>
    <x v="246"/>
    <n v="133.43"/>
    <m/>
    <x v="7"/>
    <s v="Clean Technology"/>
    <s v="Waste Management, Water Purification and Recycling"/>
    <m/>
    <s v="China"/>
    <s v="Greater China"/>
    <s v="Yes"/>
    <m/>
    <m/>
    <m/>
    <m/>
    <n v="24"/>
    <x v="56"/>
  </r>
  <r>
    <x v="254"/>
    <n v="32940"/>
    <s v="Kbro Co"/>
    <s v="ww.kbro.com.tw"/>
    <d v="2006-07-01T00:00:00"/>
    <x v="2"/>
    <x v="2"/>
    <s v="1300.00 USD"/>
    <x v="182"/>
    <x v="200"/>
    <x v="16"/>
    <x v="324"/>
    <x v="7"/>
    <s v="1300.00 USD"/>
    <x v="247"/>
    <n v="946.27"/>
    <m/>
    <x v="1"/>
    <s v="Media"/>
    <s v="Television Broadcasting and Programming"/>
    <m/>
    <s v="Taiwan"/>
    <s v="Greater China"/>
    <s v="No"/>
    <m/>
    <m/>
    <s v="Alex Ying, Gregory Zeluck"/>
    <m/>
    <n v="52"/>
    <x v="13"/>
  </r>
  <r>
    <x v="255"/>
    <n v="47903"/>
    <s v="Kebao Boloni Group"/>
    <s v="www.boloniglobal.com"/>
    <d v="2005-03-01T00:00:00"/>
    <x v="10"/>
    <x v="1"/>
    <s v="6.50 USD"/>
    <x v="183"/>
    <x v="201"/>
    <x v="156"/>
    <x v="129"/>
    <x v="7"/>
    <s v="18.00 USD"/>
    <x v="248"/>
    <n v="12.33"/>
    <s v="Morgan Stanley"/>
    <x v="4"/>
    <s v="Consumer Products"/>
    <s v="Household Appliances"/>
    <m/>
    <s v="China"/>
    <s v="Greater China"/>
    <s v="Yes"/>
    <m/>
    <m/>
    <s v="John Zhao, Nengguang Wang"/>
    <m/>
    <n v="33"/>
    <x v="72"/>
  </r>
  <r>
    <x v="256"/>
    <n v="94780"/>
    <s v="Kelti Daily Product Co. Ltd."/>
    <s v="www.kelti.com.cn"/>
    <d v="2007-09-24T00:00:00"/>
    <x v="0"/>
    <x v="1"/>
    <s v="20.00 USD"/>
    <x v="36"/>
    <x v="202"/>
    <x v="34"/>
    <x v="325"/>
    <x v="0"/>
    <m/>
    <x v="1"/>
    <m/>
    <m/>
    <x v="4"/>
    <s v="Consumer Services"/>
    <s v="Consumer Services"/>
    <m/>
    <s v="China"/>
    <s v="Greater China"/>
    <s v="Yes"/>
    <m/>
    <m/>
    <m/>
    <m/>
    <n v="74"/>
    <x v="93"/>
  </r>
  <r>
    <x v="256"/>
    <n v="94780"/>
    <s v="Kelti Daily Product Co. Ltd."/>
    <s v="www.kelti.com.cn"/>
    <d v="2007-09-24T00:00:00"/>
    <x v="0"/>
    <x v="1"/>
    <s v="20.00 USD"/>
    <x v="36"/>
    <x v="202"/>
    <x v="34"/>
    <x v="210"/>
    <x v="2"/>
    <m/>
    <x v="1"/>
    <m/>
    <m/>
    <x v="4"/>
    <s v="Consumer Services"/>
    <s v="Consumer Services"/>
    <m/>
    <s v="China"/>
    <s v="Greater China"/>
    <s v="No"/>
    <n v="3"/>
    <m/>
    <m/>
    <m/>
    <n v="97"/>
    <x v="94"/>
  </r>
  <r>
    <x v="257"/>
    <n v="148644"/>
    <s v="King Koil Shanghai Sleep System Co., Ltd"/>
    <s v="www.kingkoil.com.cn"/>
    <d v="2014-06-01T00:00:00"/>
    <x v="5"/>
    <x v="2"/>
    <m/>
    <x v="1"/>
    <x v="1"/>
    <x v="120"/>
    <x v="163"/>
    <x v="3"/>
    <m/>
    <x v="1"/>
    <m/>
    <s v="Advent International"/>
    <x v="3"/>
    <s v="Manufacturing"/>
    <s v="Consumer Products, Furniture Manufacturing, Home Centres and Hardware Stores"/>
    <m/>
    <s v="China"/>
    <s v="Greater China"/>
    <s v="No"/>
    <m/>
    <m/>
    <s v="Yichen Zhang"/>
    <m/>
    <n v="29"/>
    <x v="53"/>
  </r>
  <r>
    <x v="258"/>
    <n v="170632"/>
    <s v="Kingston Financial Group"/>
    <s v="www.kfg.kingston.com.hk"/>
    <d v="2012-11-26T00:00:00"/>
    <x v="4"/>
    <x v="4"/>
    <m/>
    <x v="1"/>
    <x v="1"/>
    <x v="157"/>
    <x v="326"/>
    <x v="1"/>
    <m/>
    <x v="1"/>
    <m/>
    <m/>
    <x v="5"/>
    <s v="Financial Services"/>
    <s v="Finance and Insurance Sector, Gambling, Hotels, Investment Banking, Securities Brokers"/>
    <m/>
    <s v="Hong Kong"/>
    <s v="Greater China"/>
    <s v="Yes"/>
    <m/>
    <m/>
    <m/>
    <m/>
    <n v="7"/>
    <x v="7"/>
  </r>
  <r>
    <x v="259"/>
    <n v="155539"/>
    <s v="Kuaijishan Shaoxing Rice Wine Co., Ltd."/>
    <s v="www.kuaijishanwine.com"/>
    <d v="2009-06-24T00:00:00"/>
    <x v="6"/>
    <x v="1"/>
    <s v="180.00 CNY"/>
    <x v="184"/>
    <x v="203"/>
    <x v="0"/>
    <x v="327"/>
    <x v="0"/>
    <s v="443.00 CNY"/>
    <x v="249"/>
    <n v="53.73"/>
    <m/>
    <x v="10"/>
    <s v="Beverages"/>
    <s v="Alcohol Distributors, Alcohol Production"/>
    <m/>
    <s v="China"/>
    <s v="Greater China"/>
    <s v="Yes"/>
    <m/>
    <m/>
    <m/>
    <m/>
    <n v="62"/>
    <x v="19"/>
  </r>
  <r>
    <x v="260"/>
    <n v="117255"/>
    <s v="Kungfu Catering Management Co., Ltd"/>
    <s v="www.zkungfu.com"/>
    <d v="2007-10-27T00:00:00"/>
    <x v="0"/>
    <x v="1"/>
    <s v="40.05 USD"/>
    <x v="185"/>
    <x v="204"/>
    <x v="158"/>
    <x v="182"/>
    <x v="1"/>
    <s v="16.05 USD"/>
    <x v="250"/>
    <n v="12.76"/>
    <m/>
    <x v="4"/>
    <s v="Restaurants"/>
    <s v="Restaurants"/>
    <m/>
    <s v="China"/>
    <s v="Greater China"/>
    <s v="No"/>
    <n v="1.67"/>
    <m/>
    <m/>
    <m/>
    <n v="56"/>
    <x v="45"/>
  </r>
  <r>
    <x v="261"/>
    <n v="155097"/>
    <s v="Lancy Co., Ltd"/>
    <s v="www.lancygroup.com"/>
    <d v="2010-07-23T00:00:00"/>
    <x v="3"/>
    <x v="1"/>
    <s v="140.00 CNY"/>
    <x v="186"/>
    <x v="205"/>
    <x v="28"/>
    <x v="328"/>
    <x v="0"/>
    <s v="1750.00 CNY"/>
    <x v="251"/>
    <n v="199.72"/>
    <m/>
    <x v="4"/>
    <s v="Retail"/>
    <s v="Clothes Manufacturing, Clothing Stores"/>
    <m/>
    <s v="China"/>
    <s v="Greater China"/>
    <s v="Yes"/>
    <m/>
    <m/>
    <m/>
    <m/>
    <n v="13"/>
    <x v="12"/>
  </r>
  <r>
    <x v="262"/>
    <n v="31297"/>
    <s v="Landwind"/>
    <s v="www.landwindmedical.com"/>
    <d v="2007-06-01T00:00:00"/>
    <x v="0"/>
    <x v="2"/>
    <s v="127.00 SGD"/>
    <x v="187"/>
    <x v="206"/>
    <x v="41"/>
    <x v="329"/>
    <x v="7"/>
    <s v="100.00 USD"/>
    <x v="252"/>
    <n v="67.180000000000007"/>
    <s v="Avenue Capital Group"/>
    <x v="0"/>
    <s v="Medical Instruments"/>
    <s v="Medical Devices, Medical Equipment Distributors"/>
    <m/>
    <s v="China"/>
    <s v="Greater China"/>
    <s v="No"/>
    <m/>
    <m/>
    <m/>
    <m/>
    <n v="28"/>
    <x v="75"/>
  </r>
  <r>
    <x v="263"/>
    <n v="156181"/>
    <s v="Lanzhou LS Heavy Equipment Co., Ltd."/>
    <s v="www.lshec.com"/>
    <d v="2009-11-20T00:00:00"/>
    <x v="6"/>
    <x v="1"/>
    <s v="105.51 CNY"/>
    <x v="188"/>
    <x v="207"/>
    <x v="23"/>
    <x v="330"/>
    <x v="0"/>
    <s v="168.00 CNY"/>
    <x v="253"/>
    <n v="21.68"/>
    <m/>
    <x v="3"/>
    <s v="Manufacturing"/>
    <s v="Industrial Machinery Manufacturing, Machine Tool Manufacture, Steel &amp; Metal Manufacturing"/>
    <m/>
    <s v="China"/>
    <s v="Greater China"/>
    <s v="Yes"/>
    <m/>
    <m/>
    <m/>
    <m/>
    <n v="59"/>
    <x v="40"/>
  </r>
  <r>
    <x v="264"/>
    <n v="35357"/>
    <s v="LaoBaiXing"/>
    <s v="www.lbxdrugs.com"/>
    <d v="2008-09-30T00:00:00"/>
    <x v="1"/>
    <x v="2"/>
    <s v="80.00 USD"/>
    <x v="157"/>
    <x v="208"/>
    <x v="111"/>
    <x v="148"/>
    <x v="0"/>
    <s v="1010.00 CNY"/>
    <x v="254"/>
    <n v="153.51"/>
    <m/>
    <x v="0"/>
    <s v="Pharmaceuticals"/>
    <s v="Pharmaceuticals"/>
    <m/>
    <s v="China"/>
    <s v="Greater China"/>
    <s v="Yes"/>
    <m/>
    <m/>
    <s v="Winnie Fok"/>
    <m/>
    <n v="79"/>
    <x v="74"/>
  </r>
  <r>
    <x v="265"/>
    <n v="32948"/>
    <s v="Lenovo Group"/>
    <s v="www.lenovo.com"/>
    <d v="2005-05-17T00:00:00"/>
    <x v="10"/>
    <x v="4"/>
    <s v="350.00 USD"/>
    <x v="189"/>
    <x v="209"/>
    <x v="159"/>
    <x v="331"/>
    <x v="2"/>
    <s v="372.00 USD"/>
    <x v="255"/>
    <n v="261.62"/>
    <m/>
    <x v="8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30"/>
    <x v="25"/>
  </r>
  <r>
    <x v="265"/>
    <n v="32948"/>
    <s v="Lenovo Group"/>
    <s v="www.lenovo.com"/>
    <d v="2005-05-17T00:00:00"/>
    <x v="10"/>
    <x v="4"/>
    <s v="350.00 USD"/>
    <x v="189"/>
    <x v="209"/>
    <x v="159"/>
    <x v="332"/>
    <x v="2"/>
    <s v="133.00 USD"/>
    <x v="16"/>
    <n v="91.26"/>
    <m/>
    <x v="8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52"/>
    <x v="13"/>
  </r>
  <r>
    <x v="265"/>
    <n v="32948"/>
    <s v="Lenovo Group"/>
    <s v="www.lenovo.com"/>
    <d v="2005-05-17T00:00:00"/>
    <x v="10"/>
    <x v="4"/>
    <s v="350.00 USD"/>
    <x v="189"/>
    <x v="209"/>
    <x v="159"/>
    <x v="333"/>
    <x v="2"/>
    <s v="1538.80 HKD"/>
    <x v="256"/>
    <n v="144.5"/>
    <m/>
    <x v="8"/>
    <s v="IT"/>
    <s v="Distribution, IT, Manufacturing"/>
    <m/>
    <s v="Hong Kong"/>
    <s v="Greater China"/>
    <s v="No"/>
    <m/>
    <m/>
    <s v="James Coulter, Weijian Shan, William Grabe"/>
    <s v="James Coulter, Weijian Shan, William Grabe"/>
    <n v="66"/>
    <x v="21"/>
  </r>
  <r>
    <x v="266"/>
    <n v="32798"/>
    <s v="Lenovo Mobile"/>
    <s v="www.lenovomobile.com"/>
    <d v="2008-06-01T00:00:00"/>
    <x v="1"/>
    <x v="2"/>
    <s v="45.00 USD"/>
    <x v="190"/>
    <x v="210"/>
    <x v="83"/>
    <x v="85"/>
    <x v="7"/>
    <s v="200.00 USD"/>
    <x v="72"/>
    <n v="133.46"/>
    <m/>
    <x v="8"/>
    <s v="Technology"/>
    <s v="Technology"/>
    <m/>
    <s v="China"/>
    <s v="Greater China"/>
    <s v="No"/>
    <m/>
    <m/>
    <m/>
    <m/>
    <n v="18"/>
    <x v="66"/>
  </r>
  <r>
    <x v="267"/>
    <n v="38452"/>
    <s v="Lepu"/>
    <s v="www.lepumedical.com"/>
    <d v="2006-11-01T00:00:00"/>
    <x v="2"/>
    <x v="1"/>
    <s v="86.90 CNY"/>
    <x v="191"/>
    <x v="211"/>
    <x v="52"/>
    <x v="40"/>
    <x v="0"/>
    <s v="1189.00 CNY"/>
    <x v="257"/>
    <n v="116.86"/>
    <m/>
    <x v="0"/>
    <s v="Healthcare"/>
    <s v="Medical Equipment Distributors"/>
    <m/>
    <s v="China"/>
    <s v="Greater China"/>
    <s v="Yes"/>
    <m/>
    <m/>
    <m/>
    <m/>
    <n v="35"/>
    <x v="57"/>
  </r>
  <r>
    <x v="268"/>
    <n v="99248"/>
    <s v="Leshi Internet Information and Technology Corp., Beijing"/>
    <s v="www.letv.com"/>
    <d v="2015-10-30T00:00:00"/>
    <x v="14"/>
    <x v="4"/>
    <s v="3200.00 CNY"/>
    <x v="192"/>
    <x v="212"/>
    <x v="160"/>
    <x v="334"/>
    <x v="2"/>
    <s v="639.00 CNY"/>
    <x v="258"/>
    <n v="86.67"/>
    <m/>
    <x v="8"/>
    <s v="Internet"/>
    <s v="Automobile and Parts Manufacturing, Entertainment, Household Appliance Manufacture, Internet, Television Broadcasting and Programming"/>
    <m/>
    <s v="China"/>
    <s v="Greater China"/>
    <s v="Yes"/>
    <m/>
    <m/>
    <m/>
    <m/>
    <n v="17"/>
    <x v="10"/>
  </r>
  <r>
    <x v="269"/>
    <n v="157713"/>
    <s v="Liaoning Oxiranchem Inc."/>
    <s v="www.oxiranchem.com"/>
    <d v="2009-06-01T00:00:00"/>
    <x v="6"/>
    <x v="1"/>
    <s v="55.52 CNY"/>
    <x v="193"/>
    <x v="213"/>
    <x v="99"/>
    <x v="335"/>
    <x v="0"/>
    <s v="2295.00 CNY"/>
    <x v="259"/>
    <n v="270.58999999999997"/>
    <m/>
    <x v="6"/>
    <s v="Chemicals"/>
    <s v="Chemicals"/>
    <m/>
    <s v="China"/>
    <s v="Greater China"/>
    <s v="Yes"/>
    <m/>
    <m/>
    <m/>
    <m/>
    <n v="11"/>
    <x v="11"/>
  </r>
  <r>
    <x v="270"/>
    <n v="30302"/>
    <s v="Little Sheep Group"/>
    <s v="www.littlesheep.com"/>
    <d v="2006-06-01T00:00:00"/>
    <x v="2"/>
    <x v="1"/>
    <m/>
    <x v="1"/>
    <x v="1"/>
    <x v="161"/>
    <x v="336"/>
    <x v="0"/>
    <s v="779.70 HKD"/>
    <x v="252"/>
    <n v="63.5"/>
    <m/>
    <x v="4"/>
    <s v="Restaurants"/>
    <s v="Restaurants"/>
    <m/>
    <s v="China"/>
    <s v="Greater China"/>
    <s v="Yes"/>
    <m/>
    <m/>
    <s v="Justin Maltz"/>
    <m/>
    <n v="24"/>
    <x v="56"/>
  </r>
  <r>
    <x v="270"/>
    <n v="30302"/>
    <s v="Little Sheep Group"/>
    <s v="www.littlesheep.com"/>
    <d v="2006-06-01T00:00:00"/>
    <x v="2"/>
    <x v="1"/>
    <m/>
    <x v="1"/>
    <x v="1"/>
    <x v="161"/>
    <x v="337"/>
    <x v="7"/>
    <s v="63.00 USD"/>
    <x v="260"/>
    <n v="48.74"/>
    <s v="Yum! Brands, Inc."/>
    <x v="4"/>
    <s v="Restaurants"/>
    <s v="Restaurants"/>
    <m/>
    <s v="China"/>
    <s v="Greater China"/>
    <s v="No"/>
    <m/>
    <m/>
    <s v="Justin Maltz"/>
    <m/>
    <n v="33"/>
    <x v="72"/>
  </r>
  <r>
    <x v="271"/>
    <n v="39773"/>
    <s v="Luye Pharma Group"/>
    <s v="www.luye.cn"/>
    <d v="2008-04-01T00:00:00"/>
    <x v="1"/>
    <x v="2"/>
    <m/>
    <x v="1"/>
    <x v="1"/>
    <x v="76"/>
    <x v="338"/>
    <x v="3"/>
    <s v="140.00 USD"/>
    <x v="261"/>
    <n v="106.72"/>
    <s v="CDH Investments, CITIC Private Equity Funds Management, New Horizon Capital"/>
    <x v="0"/>
    <s v="Pharmaceuticals"/>
    <s v="Medical Research, Pharmaceutical Development, Pharmaceutical Manufacturing"/>
    <m/>
    <s v="China"/>
    <s v="Greater China"/>
    <s v="No"/>
    <m/>
    <m/>
    <s v="Kuo-Chuan Kung"/>
    <s v="Kuo-Chuan Kung"/>
    <n v="46"/>
    <x v="8"/>
  </r>
  <r>
    <x v="272"/>
    <n v="39773"/>
    <s v="Luye Pharma Group"/>
    <s v="www.luye.cn"/>
    <d v="2012-01-28T00:00:00"/>
    <x v="4"/>
    <x v="0"/>
    <s v="328.70 USD"/>
    <x v="194"/>
    <x v="214"/>
    <x v="162"/>
    <x v="339"/>
    <x v="0"/>
    <s v="5921.67 HKD"/>
    <x v="262"/>
    <n v="561.66999999999996"/>
    <m/>
    <x v="0"/>
    <s v="Pharmaceuticals"/>
    <s v="Medical Research, Pharmaceutical Development, Pharmaceutical Manufacturing"/>
    <m/>
    <s v="China"/>
    <s v="Greater China"/>
    <s v="Yes"/>
    <m/>
    <m/>
    <m/>
    <m/>
    <n v="30"/>
    <x v="25"/>
  </r>
  <r>
    <x v="272"/>
    <n v="39773"/>
    <s v="Luye Pharma Group"/>
    <s v="www.luye.cn"/>
    <d v="2012-01-28T00:00:00"/>
    <x v="4"/>
    <x v="0"/>
    <s v="328.70 USD"/>
    <x v="194"/>
    <x v="214"/>
    <x v="162"/>
    <x v="340"/>
    <x v="2"/>
    <s v="775.80 HKD"/>
    <x v="263"/>
    <n v="84.93"/>
    <m/>
    <x v="0"/>
    <s v="Pharmaceuticals"/>
    <s v="Medical Research, Pharmaceutical Development, Pharmaceutical Manufacturing"/>
    <m/>
    <s v="China"/>
    <s v="Greater China"/>
    <s v="Yes"/>
    <m/>
    <m/>
    <m/>
    <m/>
    <n v="36"/>
    <x v="52"/>
  </r>
  <r>
    <x v="272"/>
    <n v="39773"/>
    <s v="Luye Pharma Group"/>
    <s v="www.luye.cn"/>
    <d v="2012-01-28T00:00:00"/>
    <x v="4"/>
    <x v="0"/>
    <s v="328.70 USD"/>
    <x v="194"/>
    <x v="214"/>
    <x v="162"/>
    <x v="341"/>
    <x v="2"/>
    <s v="709.00 HKD"/>
    <x v="264"/>
    <n v="80.11"/>
    <m/>
    <x v="0"/>
    <s v="Pharmaceuticals"/>
    <s v="Medical Research, Pharmaceutical Development, Pharmaceutical Manufacturing"/>
    <m/>
    <s v="China"/>
    <s v="Greater China"/>
    <s v="Yes"/>
    <m/>
    <m/>
    <m/>
    <m/>
    <n v="52"/>
    <x v="13"/>
  </r>
  <r>
    <x v="273"/>
    <n v="28576"/>
    <s v="Ma Anshan Modern Farming"/>
    <s v="www.xiandaimuye.com"/>
    <d v="2008-12-01T00:00:00"/>
    <x v="1"/>
    <x v="1"/>
    <s v="150.00 USD"/>
    <x v="14"/>
    <x v="215"/>
    <x v="61"/>
    <x v="123"/>
    <x v="0"/>
    <s v="3500.00 HKD"/>
    <x v="265"/>
    <n v="328.67"/>
    <m/>
    <x v="10"/>
    <s v="Agriculture"/>
    <s v="Agriculture Livestock Production"/>
    <m/>
    <s v="China"/>
    <s v="Greater China"/>
    <s v="Yes"/>
    <m/>
    <m/>
    <s v="David Liu"/>
    <m/>
    <n v="23"/>
    <x v="47"/>
  </r>
  <r>
    <x v="273"/>
    <n v="28576"/>
    <s v="Ma Anshan Modern Farming"/>
    <s v="www.xiandaimuye.com"/>
    <d v="2008-12-01T00:00:00"/>
    <x v="1"/>
    <x v="1"/>
    <s v="150.00 USD"/>
    <x v="14"/>
    <x v="215"/>
    <x v="61"/>
    <x v="124"/>
    <x v="7"/>
    <s v="409.00 USD"/>
    <x v="266"/>
    <n v="314.97000000000003"/>
    <s v="China Mengniu Dairy Company Limited"/>
    <x v="10"/>
    <s v="Agriculture"/>
    <s v="Agriculture Livestock Production"/>
    <m/>
    <s v="China"/>
    <s v="Greater China"/>
    <s v="No"/>
    <m/>
    <m/>
    <s v="David Liu"/>
    <m/>
    <n v="53"/>
    <x v="14"/>
  </r>
  <r>
    <x v="274"/>
    <n v="81266"/>
    <s v="Magic Holdings International Limited"/>
    <s v="www.magicholdings.co"/>
    <d v="2012-01-20T00:00:00"/>
    <x v="4"/>
    <x v="4"/>
    <s v="451.00 HKD"/>
    <x v="195"/>
    <x v="216"/>
    <x v="3"/>
    <x v="342"/>
    <x v="7"/>
    <s v="1307.74 HKD"/>
    <x v="267"/>
    <n v="126.42"/>
    <s v="L'Oreal"/>
    <x v="4"/>
    <s v="Consumer Products"/>
    <s v="Perfumes, Cosmetics &amp; Toiletries, Personal Care Products Manufacturing"/>
    <m/>
    <s v="China"/>
    <s v="Greater China"/>
    <s v="No"/>
    <m/>
    <m/>
    <m/>
    <m/>
    <n v="19"/>
    <x v="18"/>
  </r>
  <r>
    <x v="275"/>
    <n v="149285"/>
    <s v="Maiquer Group Co., Ltd"/>
    <s v="www.maiquer.com"/>
    <d v="2011-06-30T00:00:00"/>
    <x v="9"/>
    <x v="1"/>
    <s v="41.23 CNY"/>
    <x v="196"/>
    <x v="217"/>
    <x v="163"/>
    <x v="343"/>
    <x v="0"/>
    <s v="581.20 CNY"/>
    <x v="268"/>
    <n v="69.75"/>
    <m/>
    <x v="10"/>
    <s v="Food"/>
    <s v="Bakery Products, Dairy Products"/>
    <m/>
    <s v="China"/>
    <s v="Greater China"/>
    <s v="Yes"/>
    <m/>
    <m/>
    <m/>
    <m/>
    <n v="31"/>
    <x v="24"/>
  </r>
  <r>
    <x v="276"/>
    <n v="92761"/>
    <s v="Mandarin Hotel Holdings"/>
    <m/>
    <d v="2012-07-05T00:00:00"/>
    <x v="4"/>
    <x v="2"/>
    <m/>
    <x v="1"/>
    <x v="1"/>
    <x v="16"/>
    <x v="344"/>
    <x v="7"/>
    <s v="531.00 USD"/>
    <x v="269"/>
    <n v="502.94"/>
    <s v="Hanting Hotels"/>
    <x v="4"/>
    <s v="Leisure"/>
    <s v="Hotels"/>
    <m/>
    <s v="China"/>
    <s v="Greater China"/>
    <s v="No"/>
    <m/>
    <m/>
    <s v="Eric Zhang"/>
    <m/>
    <n v="55"/>
    <x v="4"/>
  </r>
  <r>
    <x v="277"/>
    <n v="37617"/>
    <s v="Mecox Lane International Mail Order"/>
    <s v="www.m18.com"/>
    <d v="2008-03-03T00:00:00"/>
    <x v="1"/>
    <x v="2"/>
    <s v="80.00 USD"/>
    <x v="157"/>
    <x v="218"/>
    <x v="164"/>
    <x v="345"/>
    <x v="0"/>
    <s v="129.00 USD"/>
    <x v="105"/>
    <n v="92.65"/>
    <m/>
    <x v="8"/>
    <s v="Internet"/>
    <s v="Clothing Stores, e-Commerce, Toy &amp; Hobby Stores"/>
    <m/>
    <s v="China"/>
    <s v="Greater China"/>
    <s v="Yes"/>
    <m/>
    <m/>
    <s v="Neil Shen"/>
    <s v="Neil Shen"/>
    <n v="31"/>
    <x v="24"/>
  </r>
  <r>
    <x v="277"/>
    <n v="37617"/>
    <s v="Mecox Lane International Mail Order"/>
    <s v="www.m18.com"/>
    <d v="2008-03-03T00:00:00"/>
    <x v="1"/>
    <x v="2"/>
    <s v="80.00 USD"/>
    <x v="157"/>
    <x v="218"/>
    <x v="164"/>
    <x v="346"/>
    <x v="2"/>
    <m/>
    <x v="1"/>
    <m/>
    <s v="China Dongxiang, SINA Corporation"/>
    <x v="8"/>
    <s v="Internet"/>
    <s v="Clothing Stores, e-Commerce, Toy &amp; Hobby Stores"/>
    <m/>
    <s v="China"/>
    <s v="Greater China"/>
    <s v="No"/>
    <m/>
    <m/>
    <s v="Neil Shen"/>
    <s v="Neil Shen"/>
    <n v="36"/>
    <x v="52"/>
  </r>
  <r>
    <x v="278"/>
    <n v="37626"/>
    <s v="Meihua Monosodium Glutamate Group"/>
    <s v="www.meihuagrp.com"/>
    <d v="2008-03-18T00:00:00"/>
    <x v="1"/>
    <x v="1"/>
    <s v="195.00 USD"/>
    <x v="197"/>
    <x v="219"/>
    <x v="165"/>
    <x v="347"/>
    <x v="7"/>
    <m/>
    <x v="1"/>
    <m/>
    <s v="Wuzhou Minovo"/>
    <x v="10"/>
    <s v="Agriculture"/>
    <s v="Agriculture Crop Production, Food"/>
    <m/>
    <s v="China"/>
    <s v="Greater China"/>
    <s v="No"/>
    <m/>
    <m/>
    <m/>
    <m/>
    <n v="33"/>
    <x v="72"/>
  </r>
  <r>
    <x v="279"/>
    <n v="95884"/>
    <s v="Meinian Onehealth"/>
    <m/>
    <d v="2012-08-15T00:00:00"/>
    <x v="4"/>
    <x v="2"/>
    <s v="230.00 CNY"/>
    <x v="198"/>
    <x v="220"/>
    <x v="16"/>
    <x v="348"/>
    <x v="6"/>
    <m/>
    <x v="1"/>
    <m/>
    <s v="Jiangsu Sanyou Group Co., Ltd."/>
    <x v="0"/>
    <s v="Healthcare"/>
    <s v="Disease Diagnosis, Health &amp; Wellbeing Centres, Hospitals"/>
    <m/>
    <s v="China"/>
    <s v="Greater China"/>
    <s v="Yes"/>
    <m/>
    <m/>
    <s v="Janine Feng"/>
    <m/>
    <n v="31"/>
    <x v="24"/>
  </r>
  <r>
    <x v="280"/>
    <n v="164836"/>
    <s v="MI Energy"/>
    <s v="www.mienergy.com.cn"/>
    <d v="2009-07-09T00:00:00"/>
    <x v="6"/>
    <x v="1"/>
    <s v="50.00 USD"/>
    <x v="145"/>
    <x v="221"/>
    <x v="90"/>
    <x v="349"/>
    <x v="0"/>
    <s v="1300.00 HKD"/>
    <x v="270"/>
    <n v="126.05"/>
    <m/>
    <x v="2"/>
    <s v="Oil &amp; Gas"/>
    <s v="Oil and Gas Exploration and Production"/>
    <m/>
    <s v="China"/>
    <s v="Greater China"/>
    <s v="Yes"/>
    <m/>
    <m/>
    <m/>
    <m/>
    <n v="17"/>
    <x v="10"/>
  </r>
  <r>
    <x v="281"/>
    <n v="105093"/>
    <s v="Micro-tech (Nanjing) Co., Ltd"/>
    <s v="www.micro-tech.cn"/>
    <d v="2012-09-01T00:00:00"/>
    <x v="4"/>
    <x v="1"/>
    <s v="17.00 USD"/>
    <x v="56"/>
    <x v="222"/>
    <x v="146"/>
    <x v="350"/>
    <x v="3"/>
    <m/>
    <x v="1"/>
    <m/>
    <m/>
    <x v="0"/>
    <s v="Healthcare"/>
    <s v="Healthcare, Medical Devices, Medical Equipment Distributors, Medical Technologies"/>
    <m/>
    <s v="China"/>
    <s v="Greater China"/>
    <s v="No"/>
    <m/>
    <m/>
    <s v="Meng Ann Lim"/>
    <m/>
    <n v="51"/>
    <x v="88"/>
  </r>
  <r>
    <x v="282"/>
    <n v="129952"/>
    <s v="Microport Scientific Corporation"/>
    <s v="www.microport.com.cn"/>
    <d v="2007-06-01T00:00:00"/>
    <x v="0"/>
    <x v="2"/>
    <m/>
    <x v="1"/>
    <x v="1"/>
    <x v="55"/>
    <x v="351"/>
    <x v="0"/>
    <m/>
    <x v="1"/>
    <m/>
    <m/>
    <x v="0"/>
    <s v="Medical Devices"/>
    <s v="Medical Devices, Medical Equipment Distributors"/>
    <m/>
    <s v="China"/>
    <s v="Greater China"/>
    <s v="No"/>
    <m/>
    <m/>
    <m/>
    <m/>
    <n v="39"/>
    <x v="87"/>
  </r>
  <r>
    <x v="283"/>
    <n v="161948"/>
    <s v="MLS Co., Ltd"/>
    <s v="www.zsmls.com"/>
    <d v="2010-09-26T00:00:00"/>
    <x v="3"/>
    <x v="1"/>
    <s v="101.00 CNY"/>
    <x v="199"/>
    <x v="223"/>
    <x v="130"/>
    <x v="246"/>
    <x v="0"/>
    <s v="956.75 CNY"/>
    <x v="271"/>
    <n v="136.71"/>
    <m/>
    <x v="8"/>
    <s v="Electronics"/>
    <s v="Electronic Components"/>
    <m/>
    <s v="China"/>
    <s v="Greater China"/>
    <s v="Yes"/>
    <m/>
    <m/>
    <m/>
    <m/>
    <n v="53"/>
    <x v="14"/>
  </r>
  <r>
    <x v="284"/>
    <n v="54306"/>
    <s v="Modern Metal &amp; Precision Holdings"/>
    <m/>
    <d v="2010-12-06T00:00:00"/>
    <x v="3"/>
    <x v="1"/>
    <m/>
    <x v="1"/>
    <x v="1"/>
    <x v="111"/>
    <x v="352"/>
    <x v="3"/>
    <m/>
    <x v="1"/>
    <m/>
    <s v="JD Capital"/>
    <x v="3"/>
    <s v="Manufacturing"/>
    <s v="Industrial, Steel &amp; Metal Manufacturing"/>
    <m/>
    <s v="China"/>
    <s v="Greater China"/>
    <s v="No"/>
    <m/>
    <m/>
    <s v="Martin Mok"/>
    <m/>
    <n v="66"/>
    <x v="21"/>
  </r>
  <r>
    <x v="285"/>
    <n v="149289"/>
    <s v="Muyuan Foodstuff Co., Ltd"/>
    <s v="www.muyuanfoods.com"/>
    <d v="2010-08-12T00:00:00"/>
    <x v="3"/>
    <x v="1"/>
    <s v="65.04 CNY"/>
    <x v="200"/>
    <x v="224"/>
    <x v="166"/>
    <x v="343"/>
    <x v="0"/>
    <s v="1456.00 CNY"/>
    <x v="272"/>
    <n v="174.73"/>
    <m/>
    <x v="10"/>
    <s v="Agriculture"/>
    <s v="Agriculture Livestock Production"/>
    <m/>
    <s v="China"/>
    <s v="Greater China"/>
    <s v="Yes"/>
    <m/>
    <m/>
    <m/>
    <m/>
    <n v="41"/>
    <x v="44"/>
  </r>
  <r>
    <x v="286"/>
    <n v="147536"/>
    <s v="Mysteel.com"/>
    <s v="www.mysteel.cn"/>
    <d v="2007-06-01T00:00:00"/>
    <x v="0"/>
    <x v="2"/>
    <s v="36.90 CNY"/>
    <x v="201"/>
    <x v="225"/>
    <x v="20"/>
    <x v="353"/>
    <x v="0"/>
    <s v="230.00 CNY"/>
    <x v="273"/>
    <n v="24.55"/>
    <m/>
    <x v="8"/>
    <s v="Internet"/>
    <s v="Information Services, Internet, Software, Steel &amp; Metals"/>
    <m/>
    <s v="China"/>
    <s v="Greater China"/>
    <s v="Yes"/>
    <m/>
    <m/>
    <m/>
    <m/>
    <n v="48"/>
    <x v="46"/>
  </r>
  <r>
    <x v="287"/>
    <n v="112387"/>
    <s v="Nanjing Aotecar"/>
    <s v="www.aotecar.com"/>
    <d v="2007-12-01T00:00:00"/>
    <x v="0"/>
    <x v="2"/>
    <s v="68.00 USD"/>
    <x v="202"/>
    <x v="226"/>
    <x v="167"/>
    <x v="354"/>
    <x v="7"/>
    <m/>
    <x v="1"/>
    <m/>
    <m/>
    <x v="3"/>
    <s v="Transportation"/>
    <s v="Automobile and Parts Manufacturing"/>
    <m/>
    <s v="China"/>
    <s v="Greater China"/>
    <s v="No"/>
    <n v="4"/>
    <m/>
    <m/>
    <m/>
    <n v="64"/>
    <x v="43"/>
  </r>
  <r>
    <x v="288"/>
    <n v="156285"/>
    <s v="Nanjing Sinolife United Company Limited"/>
    <s v="www.zs-united.com"/>
    <d v="2013-03-31T00:00:00"/>
    <x v="0"/>
    <x v="1"/>
    <s v="50.00 CNY"/>
    <x v="46"/>
    <x v="227"/>
    <x v="168"/>
    <x v="355"/>
    <x v="0"/>
    <s v="380.50 HKD"/>
    <x v="274"/>
    <n v="35.9"/>
    <m/>
    <x v="10"/>
    <s v="Food"/>
    <s v="Manufacturing, Nutritional Supplements"/>
    <m/>
    <s v="China"/>
    <s v="Greater China"/>
    <s v="Yes"/>
    <m/>
    <m/>
    <s v="Chuntao Xu"/>
    <s v="Chuntao Xu"/>
    <n v="10"/>
    <x v="89"/>
  </r>
  <r>
    <x v="289"/>
    <n v="186667"/>
    <s v="Nano Resources"/>
    <m/>
    <d v="2012-06-01T00:00:00"/>
    <x v="4"/>
    <x v="2"/>
    <s v="31.80 USD"/>
    <x v="203"/>
    <x v="228"/>
    <x v="169"/>
    <x v="98"/>
    <x v="7"/>
    <s v="3300.00 CNY"/>
    <x v="275"/>
    <n v="493.43"/>
    <s v="Guangdong Kaiping Chunhui"/>
    <x v="3"/>
    <s v="Manufacturing"/>
    <s v="Machine Tool Manufacture, Railroads"/>
    <m/>
    <s v="China"/>
    <s v="Greater China"/>
    <s v="No"/>
    <n v="5"/>
    <m/>
    <m/>
    <m/>
    <n v="36"/>
    <x v="52"/>
  </r>
  <r>
    <x v="290"/>
    <n v="33129"/>
    <s v="Nantong Rainbow Heavy Industries Co., Ltd."/>
    <s v="www.nantongrhm.com"/>
    <d v="2009-09-01T00:00:00"/>
    <x v="6"/>
    <x v="1"/>
    <m/>
    <x v="1"/>
    <x v="1"/>
    <x v="16"/>
    <x v="288"/>
    <x v="7"/>
    <s v="30.00 EUR"/>
    <x v="276"/>
    <n v="30"/>
    <s v="Cargotec"/>
    <x v="3"/>
    <s v="Industrial"/>
    <s v="Distribution, Industrial Machinery Manufacturing, Manufacturing"/>
    <m/>
    <s v="China"/>
    <s v="Greater China"/>
    <s v="Yes"/>
    <m/>
    <m/>
    <s v="Wayne Tsou"/>
    <m/>
    <n v="22"/>
    <x v="58"/>
  </r>
  <r>
    <x v="290"/>
    <n v="33129"/>
    <s v="Nantong Rainbow Heavy Industries Co., Ltd."/>
    <s v="www.nantongrhm.com"/>
    <d v="2009-09-01T00:00:00"/>
    <x v="6"/>
    <x v="1"/>
    <m/>
    <x v="1"/>
    <x v="1"/>
    <x v="16"/>
    <x v="356"/>
    <x v="7"/>
    <m/>
    <x v="1"/>
    <m/>
    <s v="Cargotec"/>
    <x v="3"/>
    <s v="Industrial"/>
    <s v="Distribution, Industrial Machinery Manufacturing, Manufacturing"/>
    <m/>
    <s v="China"/>
    <s v="Greater China"/>
    <s v="No"/>
    <m/>
    <m/>
    <s v="Wayne Tsou"/>
    <m/>
    <n v="66"/>
    <x v="21"/>
  </r>
  <r>
    <x v="291"/>
    <n v="156798"/>
    <s v="Natural Beauty Bio-Technology Limited"/>
    <s v="www.nblife.com"/>
    <d v="2009-10-19T00:00:00"/>
    <x v="6"/>
    <x v="4"/>
    <s v="820.00 HKD"/>
    <x v="204"/>
    <x v="229"/>
    <x v="16"/>
    <x v="111"/>
    <x v="8"/>
    <s v="565.60 HKD"/>
    <x v="277"/>
    <n v="64.78"/>
    <m/>
    <x v="4"/>
    <s v="Consumer Services"/>
    <s v="Consumer Products, Consumer Services"/>
    <m/>
    <s v="China"/>
    <s v="Greater China"/>
    <s v="No"/>
    <m/>
    <m/>
    <m/>
    <m/>
    <n v="72"/>
    <x v="60"/>
  </r>
  <r>
    <x v="292"/>
    <n v="68520"/>
    <s v="New China Life Insurance Co., Ltd"/>
    <s v="www.newchinalife.com"/>
    <d v="2010-11-30T00:00:00"/>
    <x v="3"/>
    <x v="1"/>
    <m/>
    <x v="1"/>
    <x v="1"/>
    <x v="170"/>
    <x v="357"/>
    <x v="0"/>
    <s v="1890.00 USD"/>
    <x v="278"/>
    <n v="1412.59"/>
    <m/>
    <x v="5"/>
    <s v="Insurance"/>
    <s v="Finance and Insurance Sector, Insurance Agencies, Insurance Carriers"/>
    <m/>
    <s v="China"/>
    <s v="Greater China"/>
    <s v="Yes"/>
    <m/>
    <m/>
    <s v="John Zhao"/>
    <s v="John Zhao"/>
    <n v="13"/>
    <x v="12"/>
  </r>
  <r>
    <x v="293"/>
    <n v="68520"/>
    <s v="New China Life Insurance Co., Ltd"/>
    <s v="www.newchinalife.com"/>
    <d v="2011-11-28T00:00:00"/>
    <x v="9"/>
    <x v="1"/>
    <s v="100.00 USD"/>
    <x v="51"/>
    <x v="230"/>
    <x v="76"/>
    <x v="357"/>
    <x v="7"/>
    <s v="1890.00 USD"/>
    <x v="278"/>
    <n v="1412.59"/>
    <m/>
    <x v="5"/>
    <s v="Insurance"/>
    <s v="Finance and Insurance Sector, Insurance Agencies, Insurance Carriers"/>
    <m/>
    <s v="China"/>
    <s v="Greater China"/>
    <s v="Yes"/>
    <m/>
    <m/>
    <m/>
    <m/>
    <n v="1"/>
    <x v="73"/>
  </r>
  <r>
    <x v="294"/>
    <n v="68520"/>
    <s v="New China Life Insurance Co., Ltd"/>
    <s v="www.newchinalife.com"/>
    <d v="2006-06-01T00:00:00"/>
    <x v="2"/>
    <x v="1"/>
    <s v="78.00 USD"/>
    <x v="205"/>
    <x v="231"/>
    <x v="171"/>
    <x v="4"/>
    <x v="1"/>
    <s v="640.00 USD"/>
    <x v="279"/>
    <n v="443.2"/>
    <m/>
    <x v="5"/>
    <s v="Insurance"/>
    <s v="Finance and Insurance Sector, Insurance Agencies, Insurance Carriers"/>
    <m/>
    <s v="China"/>
    <s v="Greater China"/>
    <s v="No"/>
    <m/>
    <m/>
    <m/>
    <m/>
    <n v="60"/>
    <x v="59"/>
  </r>
  <r>
    <x v="295"/>
    <n v="116311"/>
    <s v="New Focus Auto Tech Holdings Limited"/>
    <s v="www.nfa360.com"/>
    <d v="2011-06-01T00:00:00"/>
    <x v="9"/>
    <x v="4"/>
    <s v="38.20 USD"/>
    <x v="206"/>
    <x v="232"/>
    <x v="172"/>
    <x v="326"/>
    <x v="8"/>
    <s v="40.00 USD"/>
    <x v="17"/>
    <n v="31.19"/>
    <m/>
    <x v="3"/>
    <s v="Transportation"/>
    <s v="Automobile and Parts Manufacturing, Automobile Repair, Electronic Components, Electronic Components &amp; Semiconductor Wholesalers, Electronic Connectors, Retail"/>
    <m/>
    <s v="China"/>
    <s v="Greater China"/>
    <s v="No"/>
    <m/>
    <m/>
    <m/>
    <m/>
    <n v="24"/>
    <x v="56"/>
  </r>
  <r>
    <x v="296"/>
    <n v="157032"/>
    <s v="Ningbo Team Pharm Co., Ltd"/>
    <s v="www.teampharm.com"/>
    <d v="2012-02-01T00:00:00"/>
    <x v="4"/>
    <x v="1"/>
    <s v="28.24 CNY"/>
    <x v="207"/>
    <x v="233"/>
    <x v="28"/>
    <x v="358"/>
    <x v="7"/>
    <s v="570.00 CNY"/>
    <x v="280"/>
    <n v="74.61"/>
    <s v="Fuan Pharmaceutical"/>
    <x v="0"/>
    <s v="Pharmaceuticals"/>
    <s v="Pharmaceuticals"/>
    <m/>
    <s v="China"/>
    <s v="Greater China"/>
    <s v="No"/>
    <m/>
    <m/>
    <m/>
    <m/>
    <n v="33"/>
    <x v="72"/>
  </r>
  <r>
    <x v="297"/>
    <n v="48092"/>
    <s v="Ningxia Xiajin Dairy"/>
    <s v="www.xiajinmilk.com"/>
    <d v="2007-01-11T00:00:00"/>
    <x v="0"/>
    <x v="1"/>
    <s v="18.10 USD"/>
    <x v="208"/>
    <x v="234"/>
    <x v="173"/>
    <x v="239"/>
    <x v="7"/>
    <s v="30.00 USD"/>
    <x v="281"/>
    <n v="21.95"/>
    <s v="Prospect Link Limited"/>
    <x v="4"/>
    <s v="Consumer Services"/>
    <s v="Consumer Products, Consumer Services"/>
    <m/>
    <s v="China"/>
    <s v="Greater China"/>
    <s v="No"/>
    <n v="1.3"/>
    <m/>
    <m/>
    <m/>
    <n v="84"/>
    <x v="70"/>
  </r>
  <r>
    <x v="298"/>
    <n v="123926"/>
    <s v="Noah Technology Holdings Limited"/>
    <s v="www.noaheducation.com"/>
    <d v="2004-07-19T00:00:00"/>
    <x v="8"/>
    <x v="1"/>
    <s v="15.00 USD"/>
    <x v="177"/>
    <x v="40"/>
    <x v="3"/>
    <x v="359"/>
    <x v="0"/>
    <s v="137.86 USD"/>
    <x v="282"/>
    <n v="96.95"/>
    <m/>
    <x v="4"/>
    <s v="Education / Training"/>
    <s v="Education &amp; Training Software, Education and Training Services"/>
    <m/>
    <s v="China"/>
    <s v="Greater China"/>
    <s v="Yes"/>
    <m/>
    <m/>
    <s v="Jean Eric Salata"/>
    <m/>
    <n v="39"/>
    <x v="87"/>
  </r>
  <r>
    <x v="299"/>
    <n v="152921"/>
    <s v="Noble Agri"/>
    <s v="www.nobleagri.com"/>
    <d v="2014-09-30T00:00:00"/>
    <x v="5"/>
    <x v="2"/>
    <s v="1500.00 USD"/>
    <x v="209"/>
    <x v="235"/>
    <x v="174"/>
    <x v="310"/>
    <x v="7"/>
    <s v="750.00 USD"/>
    <x v="283"/>
    <n v="691.28"/>
    <s v="China National Cereals, Oils &amp; Foodstuffs Import and Export Corp"/>
    <x v="10"/>
    <s v="Agriculture"/>
    <s v="Agribusiness"/>
    <m/>
    <s v="Hong Kong"/>
    <s v="Greater China"/>
    <s v="Yes"/>
    <m/>
    <m/>
    <m/>
    <m/>
    <n v="15"/>
    <x v="33"/>
  </r>
  <r>
    <x v="300"/>
    <n v="33832"/>
    <s v="Nord Anglia Education"/>
    <s v="www.nordangliaeducation.com"/>
    <d v="2008-09-01T00:00:00"/>
    <x v="1"/>
    <x v="0"/>
    <s v="190.00 GBP"/>
    <x v="210"/>
    <x v="236"/>
    <x v="3"/>
    <x v="360"/>
    <x v="0"/>
    <s v="304.00 USD"/>
    <x v="284"/>
    <n v="218.61"/>
    <m/>
    <x v="4"/>
    <s v="Education / Training"/>
    <s v="Education and Training Services, Schools"/>
    <m/>
    <s v="Hong Kong"/>
    <s v="Greater China"/>
    <s v="Yes"/>
    <m/>
    <m/>
    <m/>
    <m/>
    <n v="66"/>
    <x v="21"/>
  </r>
  <r>
    <x v="300"/>
    <n v="33832"/>
    <s v="Nord Anglia Education"/>
    <s v="www.nordangliaeducation.com"/>
    <d v="2008-09-01T00:00:00"/>
    <x v="1"/>
    <x v="0"/>
    <s v="190.00 GBP"/>
    <x v="210"/>
    <x v="236"/>
    <x v="3"/>
    <x v="361"/>
    <x v="2"/>
    <s v="160.80 USD"/>
    <x v="285"/>
    <n v="141.38"/>
    <m/>
    <x v="4"/>
    <s v="Education / Training"/>
    <s v="Education and Training Services, Schools"/>
    <m/>
    <s v="Hong Kong"/>
    <s v="Greater China"/>
    <s v="Yes"/>
    <m/>
    <m/>
    <m/>
    <m/>
    <n v="81"/>
    <x v="26"/>
  </r>
  <r>
    <x v="300"/>
    <n v="33832"/>
    <s v="Nord Anglia Education"/>
    <s v="www.nordangliaeducation.com"/>
    <d v="2008-09-01T00:00:00"/>
    <x v="1"/>
    <x v="0"/>
    <s v="190.00 GBP"/>
    <x v="210"/>
    <x v="236"/>
    <x v="3"/>
    <x v="362"/>
    <x v="3"/>
    <m/>
    <x v="1"/>
    <m/>
    <s v="Baring Private Equity Asia, CPP Investment Board"/>
    <x v="4"/>
    <s v="Education / Training"/>
    <s v="Education and Training Services, Schools"/>
    <m/>
    <s v="Hong Kong"/>
    <s v="Greater China"/>
    <s v="Yes"/>
    <m/>
    <m/>
    <m/>
    <m/>
    <n v="103"/>
    <x v="37"/>
  </r>
  <r>
    <x v="301"/>
    <n v="33832"/>
    <s v="Nord Anglia Education"/>
    <s v="www.nordangliaeducation.com"/>
    <d v="2011-02-03T00:00:00"/>
    <x v="9"/>
    <x v="1"/>
    <m/>
    <x v="1"/>
    <x v="1"/>
    <x v="175"/>
    <x v="363"/>
    <x v="2"/>
    <s v="160.80 USD"/>
    <x v="285"/>
    <n v="142.65"/>
    <m/>
    <x v="4"/>
    <s v="Education / Training"/>
    <s v="Education and Training Services, Schools"/>
    <m/>
    <s v="Hong Kong"/>
    <s v="Greater China"/>
    <s v="Yes"/>
    <m/>
    <m/>
    <m/>
    <m/>
    <n v="52"/>
    <x v="13"/>
  </r>
  <r>
    <x v="302"/>
    <n v="55473"/>
    <s v="Offshore Incorporations HK Ltd."/>
    <s v="www.offshore-inc.com"/>
    <d v="2004-08-01T00:00:00"/>
    <x v="8"/>
    <x v="2"/>
    <m/>
    <x v="1"/>
    <x v="1"/>
    <x v="16"/>
    <x v="364"/>
    <x v="3"/>
    <m/>
    <x v="1"/>
    <m/>
    <s v="IK Investment Partners"/>
    <x v="5"/>
    <s v="Outsourcing"/>
    <s v="BPO Services"/>
    <m/>
    <s v="Hong Kong"/>
    <s v="Greater China"/>
    <s v="No"/>
    <m/>
    <m/>
    <m/>
    <m/>
    <n v="79"/>
    <x v="74"/>
  </r>
  <r>
    <x v="303"/>
    <n v="55473"/>
    <s v="Offshore Incorporations HK Ltd."/>
    <s v="www.offshore-inc.com"/>
    <d v="2011-03-24T00:00:00"/>
    <x v="9"/>
    <x v="2"/>
    <s v="350.00 USD"/>
    <x v="189"/>
    <x v="237"/>
    <x v="176"/>
    <x v="364"/>
    <x v="6"/>
    <m/>
    <x v="1"/>
    <m/>
    <s v="Vistra Group"/>
    <x v="5"/>
    <s v="Outsourcing"/>
    <s v="BPO Services"/>
    <m/>
    <s v="Hong Kong"/>
    <s v="Greater China"/>
    <s v="No"/>
    <m/>
    <m/>
    <s v="Kristiaan Nieuwenburg"/>
    <m/>
    <n v="0"/>
    <x v="95"/>
  </r>
  <r>
    <x v="304"/>
    <n v="153202"/>
    <s v="ORG Packaging Co., Ltd"/>
    <s v="www.orgpackaging.com"/>
    <d v="2007-12-24T00:00:00"/>
    <x v="0"/>
    <x v="1"/>
    <s v="40.00 USD"/>
    <x v="49"/>
    <x v="238"/>
    <x v="177"/>
    <x v="365"/>
    <x v="8"/>
    <s v="29.50 USD"/>
    <x v="286"/>
    <n v="22.99"/>
    <m/>
    <x v="3"/>
    <s v="Manufacturing"/>
    <s v="Steel &amp; Metal Manufacturing, Steel &amp; Metals"/>
    <m/>
    <s v="China"/>
    <s v="Greater China"/>
    <s v="Yes"/>
    <m/>
    <m/>
    <m/>
    <m/>
    <n v="33"/>
    <x v="72"/>
  </r>
  <r>
    <x v="304"/>
    <n v="153202"/>
    <s v="ORG Packaging Co., Ltd"/>
    <s v="www.orgpackaging.com"/>
    <d v="2007-12-24T00:00:00"/>
    <x v="0"/>
    <x v="1"/>
    <s v="40.00 USD"/>
    <x v="49"/>
    <x v="238"/>
    <x v="177"/>
    <x v="366"/>
    <x v="0"/>
    <s v="1656.00 CNY"/>
    <x v="287"/>
    <n v="189.26"/>
    <m/>
    <x v="3"/>
    <s v="Manufacturing"/>
    <s v="Steel &amp; Metal Manufacturing, Steel &amp; Metals"/>
    <m/>
    <s v="China"/>
    <s v="Greater China"/>
    <s v="Yes"/>
    <m/>
    <m/>
    <m/>
    <m/>
    <n v="46"/>
    <x v="8"/>
  </r>
  <r>
    <x v="304"/>
    <n v="153202"/>
    <s v="ORG Packaging Co., Ltd"/>
    <s v="www.orgpackaging.com"/>
    <d v="2007-12-24T00:00:00"/>
    <x v="0"/>
    <x v="1"/>
    <s v="40.00 USD"/>
    <x v="49"/>
    <x v="238"/>
    <x v="177"/>
    <x v="278"/>
    <x v="2"/>
    <s v="181.70 CNY"/>
    <x v="288"/>
    <n v="22.14"/>
    <m/>
    <x v="3"/>
    <s v="Manufacturing"/>
    <s v="Steel &amp; Metal Manufacturing, Steel &amp; Metals"/>
    <m/>
    <s v="China"/>
    <s v="Greater China"/>
    <s v="Yes"/>
    <m/>
    <m/>
    <m/>
    <m/>
    <n v="70"/>
    <x v="51"/>
  </r>
  <r>
    <x v="305"/>
    <n v="153202"/>
    <s v="ORG Packaging Co., Ltd"/>
    <s v="www.orgpackaging.com"/>
    <d v="2010-09-15T00:00:00"/>
    <x v="3"/>
    <x v="1"/>
    <s v="12.89 USD"/>
    <x v="211"/>
    <x v="239"/>
    <x v="148"/>
    <x v="367"/>
    <x v="2"/>
    <s v="57.76 CNY"/>
    <x v="289"/>
    <n v="6.95"/>
    <m/>
    <x v="3"/>
    <s v="Manufacturing"/>
    <s v="Steel &amp; Metal Manufacturing, Steel &amp; Metals"/>
    <m/>
    <s v="China"/>
    <s v="Greater China"/>
    <s v="Yes"/>
    <m/>
    <m/>
    <m/>
    <m/>
    <n v="37"/>
    <x v="15"/>
  </r>
  <r>
    <x v="306"/>
    <n v="156525"/>
    <s v="Orient Home Industrial Co., Ltd"/>
    <s v="www.comagic.com.cn"/>
    <d v="2010-12-01T00:00:00"/>
    <x v="3"/>
    <x v="2"/>
    <s v="480.00 CNY"/>
    <x v="212"/>
    <x v="240"/>
    <x v="109"/>
    <x v="149"/>
    <x v="7"/>
    <m/>
    <x v="1"/>
    <m/>
    <m/>
    <x v="4"/>
    <s v="Retail"/>
    <s v="Home Centres and Hardware Stores"/>
    <m/>
    <s v="China"/>
    <s v="Greater China"/>
    <s v="No"/>
    <m/>
    <m/>
    <m/>
    <m/>
    <n v="12"/>
    <x v="81"/>
  </r>
  <r>
    <x v="307"/>
    <n v="95623"/>
    <s v="Pactera Technology"/>
    <s v="www.hisoft.com"/>
    <d v="2013-10-17T00:00:00"/>
    <x v="0"/>
    <x v="0"/>
    <s v="625.00 USD"/>
    <x v="213"/>
    <x v="241"/>
    <x v="178"/>
    <x v="368"/>
    <x v="7"/>
    <s v="675.00 USD"/>
    <x v="290"/>
    <n v="598.59"/>
    <s v="HNA Group Company Limited"/>
    <x v="5"/>
    <s v="Outsourcing"/>
    <s v="BPO Services, IT, Offshore IT Services/IT Outsourcing"/>
    <m/>
    <s v="China"/>
    <s v="Greater China"/>
    <s v="No"/>
    <m/>
    <m/>
    <s v="Jeff Richards, Jenny Lee, Ray Hu"/>
    <m/>
    <n v="34"/>
    <x v="48"/>
  </r>
  <r>
    <x v="308"/>
    <n v="29311"/>
    <s v="PCD Stores"/>
    <s v="www.pcds.com.cn"/>
    <d v="2005-06-01T00:00:00"/>
    <x v="10"/>
    <x v="1"/>
    <m/>
    <x v="1"/>
    <x v="1"/>
    <x v="179"/>
    <x v="369"/>
    <x v="0"/>
    <s v="377.00 USD"/>
    <x v="291"/>
    <n v="251.57"/>
    <m/>
    <x v="4"/>
    <s v="Retail"/>
    <s v="Department Stores"/>
    <m/>
    <s v="China"/>
    <s v="Greater China"/>
    <s v="Yes"/>
    <m/>
    <m/>
    <m/>
    <m/>
    <n v="54"/>
    <x v="30"/>
  </r>
  <r>
    <x v="309"/>
    <n v="160217"/>
    <s v="People.cn Co., Ltd"/>
    <s v="www.people.com.cn"/>
    <d v="2010-12-01T00:00:00"/>
    <x v="3"/>
    <x v="1"/>
    <s v="75.00 CNY"/>
    <x v="78"/>
    <x v="242"/>
    <x v="180"/>
    <x v="145"/>
    <x v="0"/>
    <s v="1382.20 CNY"/>
    <x v="292"/>
    <n v="166.26"/>
    <m/>
    <x v="1"/>
    <s v="Digital Media"/>
    <s v="Digital Media, Internet"/>
    <m/>
    <s v="China"/>
    <s v="Greater China"/>
    <s v="Yes"/>
    <m/>
    <m/>
    <m/>
    <m/>
    <n v="16"/>
    <x v="1"/>
  </r>
  <r>
    <x v="310"/>
    <n v="76946"/>
    <s v="Phoenix Media"/>
    <s v="www.ppm.cn/htm/eng"/>
    <d v="2008-05-26T00:00:00"/>
    <x v="1"/>
    <x v="1"/>
    <s v="481.46 CNY"/>
    <x v="214"/>
    <x v="243"/>
    <x v="83"/>
    <x v="370"/>
    <x v="0"/>
    <m/>
    <x v="1"/>
    <m/>
    <m/>
    <x v="4"/>
    <s v="Publishing"/>
    <s v="Book Publishers, Media, Newspapers and News Organisations"/>
    <m/>
    <s v="China"/>
    <s v="Greater China"/>
    <s v="Yes"/>
    <m/>
    <m/>
    <m/>
    <m/>
    <n v="42"/>
    <x v="77"/>
  </r>
  <r>
    <x v="310"/>
    <n v="76946"/>
    <s v="Phoenix Media"/>
    <s v="www.ppm.cn/htm/eng"/>
    <d v="2008-05-26T00:00:00"/>
    <x v="1"/>
    <x v="1"/>
    <s v="481.46 CNY"/>
    <x v="214"/>
    <x v="243"/>
    <x v="83"/>
    <x v="371"/>
    <x v="2"/>
    <s v="200.00 CNY"/>
    <x v="293"/>
    <n v="24.8"/>
    <m/>
    <x v="4"/>
    <s v="Publishing"/>
    <s v="Book Publishers, Media, Newspapers and News Organisations"/>
    <m/>
    <s v="China"/>
    <s v="Greater China"/>
    <s v="Yes"/>
    <m/>
    <m/>
    <m/>
    <m/>
    <n v="60"/>
    <x v="59"/>
  </r>
  <r>
    <x v="310"/>
    <n v="76946"/>
    <s v="Phoenix Media"/>
    <s v="www.ppm.cn/htm/eng"/>
    <d v="2008-05-26T00:00:00"/>
    <x v="1"/>
    <x v="1"/>
    <s v="481.46 CNY"/>
    <x v="214"/>
    <x v="243"/>
    <x v="83"/>
    <x v="372"/>
    <x v="2"/>
    <m/>
    <x v="1"/>
    <m/>
    <m/>
    <x v="4"/>
    <s v="Publishing"/>
    <s v="Book Publishers, Media, Newspapers and News Organisations"/>
    <m/>
    <s v="China"/>
    <s v="Greater China"/>
    <s v="No"/>
    <m/>
    <m/>
    <m/>
    <m/>
    <n v="62"/>
    <x v="19"/>
  </r>
  <r>
    <x v="311"/>
    <n v="42518"/>
    <s v="Ping An Insurance Group"/>
    <s v="www.pingan.com"/>
    <d v="2010-05-04T00:00:00"/>
    <x v="3"/>
    <x v="5"/>
    <m/>
    <x v="1"/>
    <x v="1"/>
    <x v="90"/>
    <x v="373"/>
    <x v="2"/>
    <s v="1250.00 USD"/>
    <x v="294"/>
    <n v="1006.5"/>
    <m/>
    <x v="5"/>
    <s v="Insurance"/>
    <s v="Insurance Carriers"/>
    <m/>
    <s v="China"/>
    <s v="Greater China"/>
    <s v="Yes"/>
    <m/>
    <m/>
    <m/>
    <m/>
    <n v="0"/>
    <x v="95"/>
  </r>
  <r>
    <x v="311"/>
    <n v="42518"/>
    <s v="Ping An Insurance Group"/>
    <s v="www.pingan.com"/>
    <d v="2010-05-04T00:00:00"/>
    <x v="3"/>
    <x v="5"/>
    <m/>
    <x v="1"/>
    <x v="1"/>
    <x v="90"/>
    <x v="374"/>
    <x v="2"/>
    <s v="1160.00 USD"/>
    <x v="295"/>
    <n v="903.87"/>
    <m/>
    <x v="5"/>
    <s v="Insurance"/>
    <s v="Insurance Carriers"/>
    <m/>
    <s v="China"/>
    <s v="Greater China"/>
    <s v="No"/>
    <n v="16"/>
    <m/>
    <m/>
    <m/>
    <n v="4"/>
    <x v="35"/>
  </r>
  <r>
    <x v="312"/>
    <n v="180172"/>
    <s v="Plastec Technologies, Ltd"/>
    <s v="www.plastec.com.hk"/>
    <d v="2005-06-01T00:00:00"/>
    <x v="10"/>
    <x v="1"/>
    <m/>
    <x v="1"/>
    <x v="1"/>
    <x v="42"/>
    <x v="222"/>
    <x v="6"/>
    <m/>
    <x v="1"/>
    <m/>
    <m/>
    <x v="3"/>
    <s v="Manufacturing"/>
    <s v="Plastic and Rubber Manufacturing"/>
    <m/>
    <s v="Hong Kong"/>
    <s v="Greater China"/>
    <s v="No"/>
    <m/>
    <m/>
    <m/>
    <m/>
    <n v="66"/>
    <x v="21"/>
  </r>
  <r>
    <x v="313"/>
    <n v="26729"/>
    <s v="Plateno Hotel Group"/>
    <s v="www.7daysinn.cn"/>
    <d v="2008-10-16T00:00:00"/>
    <x v="1"/>
    <x v="1"/>
    <s v="65.00 USD"/>
    <x v="82"/>
    <x v="244"/>
    <x v="181"/>
    <x v="375"/>
    <x v="0"/>
    <s v="111.10 USD"/>
    <x v="296"/>
    <n v="74.14"/>
    <m/>
    <x v="4"/>
    <s v="Leisure"/>
    <s v="e-Commerce, Hotels, Hotels and Offices"/>
    <m/>
    <s v="China"/>
    <s v="Greater China"/>
    <s v="Yes"/>
    <m/>
    <m/>
    <s v="Meng Ann Lim"/>
    <m/>
    <n v="13"/>
    <x v="12"/>
  </r>
  <r>
    <x v="313"/>
    <n v="26729"/>
    <s v="Plateno Hotel Group"/>
    <s v="www.7daysinn.cn"/>
    <d v="2008-10-16T00:00:00"/>
    <x v="1"/>
    <x v="1"/>
    <s v="65.00 USD"/>
    <x v="82"/>
    <x v="244"/>
    <x v="181"/>
    <x v="314"/>
    <x v="3"/>
    <s v="688.00 USD"/>
    <x v="297"/>
    <n v="529"/>
    <s v="Actis, Carlyle Group, Sequoia Capital"/>
    <x v="4"/>
    <s v="Leisure"/>
    <s v="e-Commerce, Hotels, Hotels and Offices"/>
    <m/>
    <s v="China"/>
    <s v="Greater China"/>
    <s v="No"/>
    <m/>
    <m/>
    <s v="Meng Ann Lim"/>
    <m/>
    <n v="53"/>
    <x v="14"/>
  </r>
  <r>
    <x v="314"/>
    <n v="26729"/>
    <s v="Plateno Hotel Group"/>
    <s v="www.7daysinn.cn"/>
    <d v="2013-03-01T00:00:00"/>
    <x v="0"/>
    <x v="0"/>
    <s v="688.00 USD"/>
    <x v="215"/>
    <x v="245"/>
    <x v="182"/>
    <x v="376"/>
    <x v="7"/>
    <s v="8300.00 CNY"/>
    <x v="298"/>
    <n v="1157.98"/>
    <s v="Shanghai Jin Jiang International Hotels"/>
    <x v="4"/>
    <s v="Leisure"/>
    <s v="e-Commerce, Hotels, Hotels and Offices"/>
    <m/>
    <s v="China"/>
    <s v="Greater China"/>
    <s v="No"/>
    <m/>
    <m/>
    <s v="Eric Zhang"/>
    <m/>
    <n v="30"/>
    <x v="25"/>
  </r>
  <r>
    <x v="315"/>
    <n v="41646"/>
    <s v="Primax Electronics Ltd."/>
    <s v="www.primax.com.tw"/>
    <d v="2007-09-17T00:00:00"/>
    <x v="0"/>
    <x v="0"/>
    <s v="8600.00 TWD"/>
    <x v="216"/>
    <x v="246"/>
    <x v="183"/>
    <x v="377"/>
    <x v="0"/>
    <m/>
    <x v="1"/>
    <m/>
    <m/>
    <x v="4"/>
    <s v="Consumer Services"/>
    <s v="Communications, Computer and Office Equipment Distributors, Electronic Components, Electronic Components &amp; Semiconductor Wholesalers, Office Equipment"/>
    <m/>
    <s v="Taiwan"/>
    <s v="Greater China"/>
    <s v="Yes"/>
    <m/>
    <m/>
    <s v="Jarlon Tsang"/>
    <s v="Jarlon Tsang"/>
    <n v="61"/>
    <x v="41"/>
  </r>
  <r>
    <x v="315"/>
    <n v="41646"/>
    <s v="Primax Electronics Ltd."/>
    <s v="www.primax.com.tw"/>
    <d v="2007-09-17T00:00:00"/>
    <x v="0"/>
    <x v="0"/>
    <s v="8600.00 TWD"/>
    <x v="216"/>
    <x v="246"/>
    <x v="183"/>
    <x v="378"/>
    <x v="2"/>
    <s v="4000.00 TWD"/>
    <x v="299"/>
    <n v="98.43"/>
    <m/>
    <x v="4"/>
    <s v="Consumer Services"/>
    <s v="Communications, Computer and Office Equipment Distributors, Electronic Components, Electronic Components &amp; Semiconductor Wholesalers, Office Equipment"/>
    <m/>
    <s v="Taiwan"/>
    <s v="Greater China"/>
    <s v="No"/>
    <m/>
    <m/>
    <s v="Jarlon Tsang"/>
    <s v="Jarlon Tsang"/>
    <n v="81"/>
    <x v="26"/>
  </r>
  <r>
    <x v="316"/>
    <n v="161120"/>
    <s v="Qingdao Eastsoft Communication Technology Co., Ltd"/>
    <s v="www.eastsoft.com.cn"/>
    <d v="2009-12-28T00:00:00"/>
    <x v="6"/>
    <x v="1"/>
    <s v="75.00 CNY"/>
    <x v="217"/>
    <x v="247"/>
    <x v="184"/>
    <x v="379"/>
    <x v="0"/>
    <s v="1036.25 CNY"/>
    <x v="300"/>
    <n v="115.11"/>
    <m/>
    <x v="8"/>
    <s v="Network"/>
    <s v="Communications, IT Infrastructure, Network, Software"/>
    <m/>
    <s v="China"/>
    <s v="Greater China"/>
    <s v="Yes"/>
    <m/>
    <m/>
    <m/>
    <m/>
    <n v="14"/>
    <x v="55"/>
  </r>
  <r>
    <x v="316"/>
    <n v="161120"/>
    <s v="Qingdao Eastsoft Communication Technology Co., Ltd"/>
    <s v="www.eastsoft.com.cn"/>
    <d v="2009-12-28T00:00:00"/>
    <x v="6"/>
    <x v="1"/>
    <s v="75.00 CNY"/>
    <x v="217"/>
    <x v="247"/>
    <x v="184"/>
    <x v="380"/>
    <x v="2"/>
    <s v="245.00 CNY"/>
    <x v="17"/>
    <n v="33.950000000000003"/>
    <m/>
    <x v="8"/>
    <s v="Network"/>
    <s v="Communications, IT Infrastructure, Network, Software"/>
    <m/>
    <s v="China"/>
    <s v="Greater China"/>
    <s v="Yes"/>
    <m/>
    <m/>
    <m/>
    <m/>
    <n v="61"/>
    <x v="41"/>
  </r>
  <r>
    <x v="317"/>
    <n v="162380"/>
    <s v="Qingdao Wuxiao Group"/>
    <s v="www.wuxiao.cn"/>
    <d v="2010-06-01T00:00:00"/>
    <x v="3"/>
    <x v="2"/>
    <m/>
    <x v="1"/>
    <x v="1"/>
    <x v="185"/>
    <x v="47"/>
    <x v="1"/>
    <m/>
    <x v="1"/>
    <m/>
    <m/>
    <x v="3"/>
    <s v="Manufacturing"/>
    <s v="Industrial Machinery Manufacturing, Steel &amp; Metal Manufacturing, Telecoms Towers &amp; Infrastructure"/>
    <m/>
    <s v="China"/>
    <s v="Greater China"/>
    <s v="No"/>
    <m/>
    <m/>
    <m/>
    <m/>
    <n v="36"/>
    <x v="52"/>
  </r>
  <r>
    <x v="318"/>
    <n v="55217"/>
    <s v="Qinyuan Bakery"/>
    <m/>
    <d v="2010-12-20T00:00:00"/>
    <x v="3"/>
    <x v="2"/>
    <m/>
    <x v="1"/>
    <x v="1"/>
    <x v="111"/>
    <x v="381"/>
    <x v="7"/>
    <m/>
    <x v="1"/>
    <m/>
    <s v="Swire Pacific"/>
    <x v="10"/>
    <s v="Food"/>
    <s v="Bakery Products"/>
    <m/>
    <s v="China"/>
    <s v="Greater China"/>
    <s v="No"/>
    <m/>
    <m/>
    <s v="Martin Mok"/>
    <m/>
    <n v="48"/>
    <x v="46"/>
  </r>
  <r>
    <x v="319"/>
    <n v="159015"/>
    <s v="Real Nutriceutical Group Ltd"/>
    <s v="www.ruinian.com.hk"/>
    <d v="2007-06-01T00:00:00"/>
    <x v="0"/>
    <x v="2"/>
    <m/>
    <x v="1"/>
    <x v="1"/>
    <x v="117"/>
    <x v="289"/>
    <x v="0"/>
    <m/>
    <x v="1"/>
    <m/>
    <m/>
    <x v="10"/>
    <s v="Food"/>
    <s v="Nutritional Supplements"/>
    <m/>
    <s v="Hong Kong"/>
    <s v="Greater China"/>
    <s v="No"/>
    <m/>
    <m/>
    <m/>
    <m/>
    <n v="32"/>
    <x v="96"/>
  </r>
  <r>
    <x v="320"/>
    <n v="44744"/>
    <s v="RedStar Macalline"/>
    <s v="www.chinaredstar.com"/>
    <d v="2007-10-30T00:00:00"/>
    <x v="0"/>
    <x v="1"/>
    <s v="200.00 USD"/>
    <x v="21"/>
    <x v="248"/>
    <x v="52"/>
    <x v="382"/>
    <x v="0"/>
    <s v="931.00 USD"/>
    <x v="301"/>
    <n v="818.54"/>
    <m/>
    <x v="4"/>
    <s v="Consumer Products"/>
    <s v="Household Appliances"/>
    <m/>
    <s v="China"/>
    <s v="Greater China"/>
    <s v="Yes"/>
    <m/>
    <m/>
    <m/>
    <m/>
    <n v="92"/>
    <x v="86"/>
  </r>
  <r>
    <x v="321"/>
    <n v="26683"/>
    <s v="RT Sourcing"/>
    <s v="www.rtsourcing.com"/>
    <d v="2005-02-23T00:00:00"/>
    <x v="10"/>
    <x v="2"/>
    <m/>
    <x v="1"/>
    <x v="1"/>
    <x v="186"/>
    <x v="383"/>
    <x v="7"/>
    <s v="19.00 USD"/>
    <x v="302"/>
    <n v="12.07"/>
    <s v="Li &amp; Fung Limited"/>
    <x v="4"/>
    <s v="Consumer Products"/>
    <s v="Consumer Products, Courier &amp; Delivery Services, Industrial Wholesalers, Retail"/>
    <m/>
    <s v="Hong Kong"/>
    <s v="Greater China"/>
    <s v="No"/>
    <m/>
    <m/>
    <m/>
    <m/>
    <n v="41"/>
    <x v="44"/>
  </r>
  <r>
    <x v="322"/>
    <n v="37344"/>
    <s v="San Shing Fastech Corporation"/>
    <s v="www.sanshing.com.tw"/>
    <d v="2008-05-28T00:00:00"/>
    <x v="1"/>
    <x v="1"/>
    <s v="15.00 USD"/>
    <x v="177"/>
    <x v="249"/>
    <x v="107"/>
    <x v="384"/>
    <x v="1"/>
    <s v="39.00 USD"/>
    <x v="303"/>
    <n v="29.31"/>
    <m/>
    <x v="3"/>
    <s v="Manufacturing"/>
    <s v="Steel &amp; Metal Manufacturing"/>
    <m/>
    <s v="Taiwan"/>
    <s v="Greater China"/>
    <s v="No"/>
    <n v="2.6"/>
    <m/>
    <m/>
    <m/>
    <n v="64"/>
    <x v="43"/>
  </r>
  <r>
    <x v="323"/>
    <n v="163590"/>
    <s v="Sanfeng Environment"/>
    <s v="www.cseg.cn"/>
    <d v="2012-03-01T00:00:00"/>
    <x v="4"/>
    <x v="1"/>
    <m/>
    <x v="1"/>
    <x v="1"/>
    <x v="187"/>
    <x v="385"/>
    <x v="7"/>
    <m/>
    <x v="1"/>
    <m/>
    <s v="Chongqing Water Group Co., Ltd"/>
    <x v="7"/>
    <s v="Clean Technology"/>
    <s v="Waste to Energy"/>
    <m/>
    <s v="China"/>
    <s v="Greater China"/>
    <s v="No"/>
    <m/>
    <n v="40"/>
    <m/>
    <m/>
    <n v="13"/>
    <x v="12"/>
  </r>
  <r>
    <x v="324"/>
    <n v="140890"/>
    <s v="Sanlih E-Television Co., Ltd"/>
    <s v="www.iset.com.tw"/>
    <d v="2002-06-01T00:00:00"/>
    <x v="13"/>
    <x v="1"/>
    <s v="19.10 USD"/>
    <x v="218"/>
    <x v="169"/>
    <x v="188"/>
    <x v="386"/>
    <x v="8"/>
    <s v="1300.00 TWD"/>
    <x v="304"/>
    <n v="27.45"/>
    <m/>
    <x v="1"/>
    <s v="Media"/>
    <s v="Television Broadcasting and Programming"/>
    <m/>
    <s v="Taiwan"/>
    <s v="Greater China"/>
    <s v="No"/>
    <n v="2.2999999999999998"/>
    <n v="20"/>
    <s v="Gary Lawrence"/>
    <s v="Gary Lawrence"/>
    <n v="68"/>
    <x v="97"/>
  </r>
  <r>
    <x v="325"/>
    <n v="120003"/>
    <s v="SF Express"/>
    <s v="www.sf-express.com"/>
    <d v="2013-08-20T00:00:00"/>
    <x v="0"/>
    <x v="2"/>
    <s v="8000.00 CNY"/>
    <x v="219"/>
    <x v="250"/>
    <x v="189"/>
    <x v="387"/>
    <x v="7"/>
    <m/>
    <x v="1"/>
    <m/>
    <s v="Maanshan Dingtai Rare Earth &amp; New Material Co., Ltd"/>
    <x v="5"/>
    <s v="Business Services"/>
    <s v="Courier &amp; Delivery Services, Logistics"/>
    <m/>
    <s v="China"/>
    <s v="Greater China"/>
    <s v="Yes"/>
    <m/>
    <m/>
    <s v="Yichen Zhang"/>
    <m/>
    <n v="33"/>
    <x v="72"/>
  </r>
  <r>
    <x v="325"/>
    <n v="120003"/>
    <s v="SF Express"/>
    <s v="www.sf-express.com"/>
    <d v="2013-08-20T00:00:00"/>
    <x v="0"/>
    <x v="2"/>
    <s v="8000.00 CNY"/>
    <x v="219"/>
    <x v="250"/>
    <x v="189"/>
    <x v="388"/>
    <x v="0"/>
    <m/>
    <x v="1"/>
    <m/>
    <m/>
    <x v="5"/>
    <s v="Business Services"/>
    <s v="Courier &amp; Delivery Services, Logistics"/>
    <m/>
    <s v="China"/>
    <s v="Greater China"/>
    <s v="Yes"/>
    <m/>
    <m/>
    <s v="Yichen Zhang"/>
    <m/>
    <n v="42"/>
    <x v="77"/>
  </r>
  <r>
    <x v="326"/>
    <n v="63390"/>
    <s v="Shaanxi Sunfonda Automobile Co Ltd."/>
    <s v="www.sxqc.com"/>
    <d v="2011-05-18T00:00:00"/>
    <x v="9"/>
    <x v="1"/>
    <s v="34.00 USD"/>
    <x v="220"/>
    <x v="251"/>
    <x v="190"/>
    <x v="389"/>
    <x v="0"/>
    <s v="542.00 HKD"/>
    <x v="305"/>
    <n v="50.82"/>
    <m/>
    <x v="3"/>
    <s v="Manufacturing"/>
    <s v="Machine Tool Manufacture"/>
    <m/>
    <s v="China"/>
    <s v="Greater China"/>
    <s v="Yes"/>
    <m/>
    <m/>
    <m/>
    <m/>
    <n v="36"/>
    <x v="52"/>
  </r>
  <r>
    <x v="327"/>
    <n v="161870"/>
    <s v="Shandong Huate Magnet Technology Co., Ltd"/>
    <s v="www.sdhuate.com"/>
    <d v="2010-06-01T00:00:00"/>
    <x v="3"/>
    <x v="1"/>
    <m/>
    <x v="1"/>
    <x v="1"/>
    <x v="28"/>
    <x v="390"/>
    <x v="0"/>
    <m/>
    <x v="1"/>
    <m/>
    <m/>
    <x v="3"/>
    <s v="Manufacturing"/>
    <s v="Industrial Machinery Manufacturing, Machine Tool Manufacture"/>
    <m/>
    <s v="China"/>
    <s v="Greater China"/>
    <s v="Yes"/>
    <m/>
    <m/>
    <m/>
    <m/>
    <n v="54"/>
    <x v="30"/>
  </r>
  <r>
    <x v="328"/>
    <n v="156164"/>
    <s v="Shandong Linglong Tyre Co., Ltd."/>
    <s v="www.linglong.cn"/>
    <d v="2009-12-31T00:00:00"/>
    <x v="6"/>
    <x v="1"/>
    <s v="102.75 USD"/>
    <x v="221"/>
    <x v="252"/>
    <x v="191"/>
    <x v="391"/>
    <x v="0"/>
    <s v="388.00 USD"/>
    <x v="306"/>
    <n v="350.17"/>
    <m/>
    <x v="3"/>
    <s v="Manufacturing"/>
    <s v="Automobile and Parts Manufacturing, Plastic and Rubber Manufacturing"/>
    <m/>
    <s v="China"/>
    <s v="Greater China"/>
    <s v="Yes"/>
    <m/>
    <m/>
    <m/>
    <m/>
    <n v="79"/>
    <x v="74"/>
  </r>
  <r>
    <x v="329"/>
    <n v="153277"/>
    <s v="Shandong Realcan Pharmaceutical Co., Ltd"/>
    <s v="www.realcan.cn"/>
    <d v="2009-07-01T00:00:00"/>
    <x v="6"/>
    <x v="1"/>
    <s v="104.00 CNY"/>
    <x v="222"/>
    <x v="253"/>
    <x v="133"/>
    <x v="392"/>
    <x v="0"/>
    <s v="476.00 CNY"/>
    <x v="307"/>
    <n v="50.81"/>
    <m/>
    <x v="0"/>
    <s v="Pharmaceuticals"/>
    <s v="Pharmaceuticals"/>
    <m/>
    <s v="China"/>
    <s v="Greater China"/>
    <s v="Yes"/>
    <m/>
    <m/>
    <m/>
    <m/>
    <n v="23"/>
    <x v="47"/>
  </r>
  <r>
    <x v="330"/>
    <n v="147496"/>
    <s v="Shandong Shida Shenghua Chemical Group"/>
    <s v="www.sinodmc.com"/>
    <d v="2010-02-26T00:00:00"/>
    <x v="3"/>
    <x v="1"/>
    <s v="73.99 CNY"/>
    <x v="223"/>
    <x v="254"/>
    <x v="20"/>
    <x v="393"/>
    <x v="0"/>
    <s v="329.93 CNY"/>
    <x v="308"/>
    <n v="49.33"/>
    <m/>
    <x v="6"/>
    <s v="Chemicals"/>
    <s v="Chemicals"/>
    <m/>
    <s v="China"/>
    <s v="Greater China"/>
    <s v="Yes"/>
    <m/>
    <m/>
    <s v="Lin-Lin Zhou"/>
    <s v="Lin-Lin Zhou"/>
    <n v="63"/>
    <x v="42"/>
  </r>
  <r>
    <x v="331"/>
    <n v="156056"/>
    <s v="Shanghai Baosteel Packaging Co., Ltd"/>
    <s v="www.baosteelpack.com"/>
    <d v="2012-01-20T00:00:00"/>
    <x v="4"/>
    <x v="1"/>
    <s v="181.50 CNY"/>
    <x v="224"/>
    <x v="255"/>
    <x v="23"/>
    <x v="363"/>
    <x v="0"/>
    <s v="641.56 CNY"/>
    <x v="309"/>
    <n v="92.73"/>
    <m/>
    <x v="3"/>
    <s v="Manufacturing"/>
    <s v="Manufacturing"/>
    <m/>
    <s v="China"/>
    <s v="Greater China"/>
    <s v="Yes"/>
    <m/>
    <m/>
    <m/>
    <m/>
    <n v="41"/>
    <x v="44"/>
  </r>
  <r>
    <x v="332"/>
    <n v="170959"/>
    <s v="Shanghai Canature Environmental Products Co., Ltd."/>
    <s v="www.canature.com"/>
    <d v="2007-12-12T00:00:00"/>
    <x v="0"/>
    <x v="1"/>
    <s v="35.00 CNY"/>
    <x v="225"/>
    <x v="256"/>
    <x v="133"/>
    <x v="394"/>
    <x v="0"/>
    <s v="316.25 CNY"/>
    <x v="310"/>
    <n v="36.200000000000003"/>
    <m/>
    <x v="7"/>
    <s v="Clean Technology"/>
    <s v="Waste Management, Water Purification and Recycling"/>
    <m/>
    <s v="China"/>
    <s v="Greater China"/>
    <s v="Yes"/>
    <m/>
    <m/>
    <s v="Shu Jun Li"/>
    <s v="Shu Jun Li"/>
    <n v="47"/>
    <x v="9"/>
  </r>
  <r>
    <x v="333"/>
    <n v="41896"/>
    <s v="Shanghai ChemPartner"/>
    <s v="www.chempartner.cn"/>
    <d v="2007-10-30T00:00:00"/>
    <x v="0"/>
    <x v="1"/>
    <s v="30.00 USD"/>
    <x v="179"/>
    <x v="197"/>
    <x v="192"/>
    <x v="290"/>
    <x v="0"/>
    <s v="87.00 USD"/>
    <x v="311"/>
    <n v="62.48"/>
    <m/>
    <x v="0"/>
    <s v="Pharmaceuticals"/>
    <s v="Pharmaceuticals"/>
    <m/>
    <s v="China"/>
    <s v="Greater China"/>
    <s v="Yes"/>
    <m/>
    <m/>
    <s v="Sing Wang"/>
    <s v="Sing Wang"/>
    <n v="36"/>
    <x v="52"/>
  </r>
  <r>
    <x v="334"/>
    <n v="144626"/>
    <s v="Shanghai Jin Jiang International Hotels"/>
    <s v="www.jinjianhotels.com.cn"/>
    <d v="2014-06-14T00:00:00"/>
    <x v="5"/>
    <x v="4"/>
    <s v="1500.00 CNY"/>
    <x v="226"/>
    <x v="257"/>
    <x v="83"/>
    <x v="395"/>
    <x v="3"/>
    <m/>
    <x v="1"/>
    <m/>
    <s v="Kohlberg &amp; Company"/>
    <x v="4"/>
    <s v="Leisure"/>
    <s v="Bus and Coaches, Car Hire Services, Hotels, Restaurants, Travel &amp; Tourism"/>
    <m/>
    <s v="China"/>
    <s v="Greater China"/>
    <s v="Yes"/>
    <m/>
    <m/>
    <m/>
    <m/>
    <n v="23"/>
    <x v="47"/>
  </r>
  <r>
    <x v="335"/>
    <n v="149150"/>
    <s v="Shanghai Jinsihou Food"/>
    <s v="www.jinsihou.com.cn"/>
    <d v="2009-11-16T00:00:00"/>
    <x v="6"/>
    <x v="1"/>
    <s v="240.00 CNY"/>
    <x v="227"/>
    <x v="258"/>
    <x v="193"/>
    <x v="396"/>
    <x v="7"/>
    <s v="3020.00 CNY"/>
    <x v="312"/>
    <n v="358.81"/>
    <s v="Hershey's"/>
    <x v="10"/>
    <s v="Food"/>
    <s v="Dairy Products, Food Distributors, Snack Foods, Sugar"/>
    <m/>
    <s v="China"/>
    <s v="Greater China"/>
    <s v="No"/>
    <m/>
    <m/>
    <m/>
    <m/>
    <n v="49"/>
    <x v="3"/>
  </r>
  <r>
    <x v="336"/>
    <n v="155804"/>
    <s v="Shanghai M&amp;G Stationery Inc."/>
    <s v="www.mg.cn"/>
    <d v="2011-03-28T00:00:00"/>
    <x v="9"/>
    <x v="1"/>
    <s v="234.00 CNY"/>
    <x v="228"/>
    <x v="259"/>
    <x v="194"/>
    <x v="397"/>
    <x v="0"/>
    <s v="789.00 CNY"/>
    <x v="313"/>
    <n v="109.34"/>
    <m/>
    <x v="3"/>
    <s v="Manufacturing"/>
    <s v="Consumer Products, Manufacturing"/>
    <m/>
    <s v="China"/>
    <s v="Greater China"/>
    <s v="Yes"/>
    <m/>
    <m/>
    <m/>
    <m/>
    <n v="46"/>
    <x v="8"/>
  </r>
  <r>
    <x v="337"/>
    <n v="157973"/>
    <s v="Shanghai Shen-Li High Tech Co., Ltd"/>
    <s v="www.sl-power.com"/>
    <d v="2006-06-01T00:00:00"/>
    <x v="2"/>
    <x v="1"/>
    <s v="71.30 CNY"/>
    <x v="229"/>
    <x v="260"/>
    <x v="20"/>
    <x v="281"/>
    <x v="1"/>
    <s v="60.30 CNY"/>
    <x v="314"/>
    <n v="6.29"/>
    <m/>
    <x v="7"/>
    <s v="Clean Technology"/>
    <s v="Energy, Fuel Cells"/>
    <m/>
    <s v="China"/>
    <s v="Greater China"/>
    <s v="Yes"/>
    <m/>
    <m/>
    <m/>
    <m/>
    <n v="36"/>
    <x v="52"/>
  </r>
  <r>
    <x v="338"/>
    <n v="202831"/>
    <s v="Shanghai Zhicheng Biological Technology Co Ltd"/>
    <s v="www.shzhicheng.com"/>
    <d v="2013-01-01T00:00:00"/>
    <x v="0"/>
    <x v="1"/>
    <s v="22.00 CNY"/>
    <x v="230"/>
    <x v="261"/>
    <x v="119"/>
    <x v="398"/>
    <x v="7"/>
    <s v="30.40 CNY"/>
    <x v="315"/>
    <n v="3.65"/>
    <s v="VCANBIO Cell &amp; Gene Engineering Corp., Ltd"/>
    <x v="0"/>
    <s v="Biotechnology"/>
    <s v="Biopolymers"/>
    <m/>
    <s v="China"/>
    <s v="Greater China"/>
    <s v="No"/>
    <m/>
    <m/>
    <m/>
    <m/>
    <n v="13"/>
    <x v="12"/>
  </r>
  <r>
    <x v="339"/>
    <n v="137594"/>
    <s v="Shanghai Zhongji Pile Industry Co., Ltd"/>
    <s v="www.zpzchina.com"/>
    <d v="2011-05-08T00:00:00"/>
    <x v="9"/>
    <x v="1"/>
    <s v="354.00 CNY"/>
    <x v="231"/>
    <x v="262"/>
    <x v="195"/>
    <x v="399"/>
    <x v="7"/>
    <s v="1760.00 CNY"/>
    <x v="316"/>
    <n v="209.11"/>
    <s v="Shanghai Zhongji Investment Co., Ltd"/>
    <x v="3"/>
    <s v="Construction"/>
    <s v="Construction, Materials"/>
    <m/>
    <s v="China"/>
    <s v="Greater China"/>
    <s v="No"/>
    <m/>
    <m/>
    <m/>
    <m/>
    <n v="31"/>
    <x v="24"/>
  </r>
  <r>
    <x v="340"/>
    <n v="110258"/>
    <s v="Shangri-La Hotels Malaysia"/>
    <s v="www.shangri-la.com"/>
    <d v="2007-09-01T00:00:00"/>
    <x v="0"/>
    <x v="4"/>
    <s v="213.38 MYR"/>
    <x v="232"/>
    <x v="263"/>
    <x v="190"/>
    <x v="400"/>
    <x v="2"/>
    <s v="384.90 MYR"/>
    <x v="317"/>
    <n v="95.01"/>
    <m/>
    <x v="4"/>
    <s v="Leisure"/>
    <s v="Hotels, Hotels and Offices"/>
    <m/>
    <s v="Hong Kong"/>
    <s v="Greater China"/>
    <s v="No"/>
    <m/>
    <m/>
    <m/>
    <m/>
    <n v="66"/>
    <x v="21"/>
  </r>
  <r>
    <x v="341"/>
    <n v="175573"/>
    <s v="Shanxi Eurofo Green Energy"/>
    <m/>
    <d v="2008-06-01T00:00:00"/>
    <x v="1"/>
    <x v="1"/>
    <m/>
    <x v="1"/>
    <x v="1"/>
    <x v="196"/>
    <x v="401"/>
    <x v="7"/>
    <m/>
    <x v="1"/>
    <m/>
    <s v="Smartac Group Holdings"/>
    <x v="7"/>
    <s v="Clean Technology"/>
    <s v="Waste to Energy"/>
    <m/>
    <s v="China"/>
    <s v="Greater China"/>
    <s v="No"/>
    <m/>
    <m/>
    <m/>
    <m/>
    <n v="18"/>
    <x v="66"/>
  </r>
  <r>
    <x v="342"/>
    <n v="177205"/>
    <s v="Shanxi Provincial Guoxin Energy Development Group Co,.Ltd"/>
    <s v="www.sxgxny.com"/>
    <d v="2014-04-01T00:00:00"/>
    <x v="5"/>
    <x v="4"/>
    <s v="52.83 CNY"/>
    <x v="233"/>
    <x v="264"/>
    <x v="197"/>
    <x v="402"/>
    <x v="1"/>
    <m/>
    <x v="1"/>
    <m/>
    <m/>
    <x v="2"/>
    <s v="Oil &amp; Gas"/>
    <s v="Natural Gas Production and Distribution"/>
    <m/>
    <s v="China"/>
    <s v="Greater China"/>
    <s v="No"/>
    <m/>
    <m/>
    <m/>
    <m/>
    <n v="9"/>
    <x v="76"/>
  </r>
  <r>
    <x v="343"/>
    <n v="30810"/>
    <s v="Shenzhen Development Bank"/>
    <s v="www.sdb.com.cn"/>
    <d v="2004-06-01T00:00:00"/>
    <x v="8"/>
    <x v="2"/>
    <s v="155.00 USD"/>
    <x v="234"/>
    <x v="265"/>
    <x v="90"/>
    <x v="403"/>
    <x v="7"/>
    <m/>
    <x v="1"/>
    <m/>
    <s v="Ping An Insurance Group"/>
    <x v="5"/>
    <s v="Financial Services"/>
    <s v="Banks, Consumer Finance, Credit Collections and Services, Finance and Insurance Sector, Investment Banking"/>
    <m/>
    <s v="China"/>
    <s v="Greater China"/>
    <s v="No"/>
    <m/>
    <m/>
    <m/>
    <m/>
    <n v="71"/>
    <x v="67"/>
  </r>
  <r>
    <x v="344"/>
    <n v="47910"/>
    <s v="Shenzhen Longhao World Business Development Company Limited"/>
    <s v="www.longhao.com.cn"/>
    <d v="2007-09-01T00:00:00"/>
    <x v="0"/>
    <x v="1"/>
    <m/>
    <x v="1"/>
    <x v="1"/>
    <x v="83"/>
    <x v="404"/>
    <x v="7"/>
    <s v="700.00 CNY"/>
    <x v="318"/>
    <n v="85.46"/>
    <s v="Belle International Holdings Limited"/>
    <x v="4"/>
    <s v="Retail"/>
    <s v="Footwear Manufacture, Wholesale, and Retail"/>
    <m/>
    <s v="China"/>
    <s v="Greater China"/>
    <s v="No"/>
    <m/>
    <m/>
    <m/>
    <m/>
    <n v="72"/>
    <x v="60"/>
  </r>
  <r>
    <x v="345"/>
    <n v="130298"/>
    <s v="Shenzhen Tempus Global Travel Holdings Ltd"/>
    <s v="www.feiren.com"/>
    <d v="2009-03-12T00:00:00"/>
    <x v="6"/>
    <x v="1"/>
    <s v="41.60 CNY"/>
    <x v="235"/>
    <x v="266"/>
    <x v="198"/>
    <x v="405"/>
    <x v="0"/>
    <s v="657.00 CNY"/>
    <x v="319"/>
    <n v="72.98"/>
    <m/>
    <x v="5"/>
    <s v="Business Services"/>
    <s v="Travel &amp; Tourism"/>
    <m/>
    <s v="China"/>
    <s v="Greater China"/>
    <s v="Yes"/>
    <n v="4.47"/>
    <m/>
    <m/>
    <m/>
    <n v="23"/>
    <x v="47"/>
  </r>
  <r>
    <x v="346"/>
    <n v="154989"/>
    <s v="Shenzhen Topray Solar Co., Ltd"/>
    <s v="www.topraysolar.com"/>
    <d v="2007-02-01T00:00:00"/>
    <x v="0"/>
    <x v="1"/>
    <s v="31.20 CNY"/>
    <x v="41"/>
    <x v="267"/>
    <x v="99"/>
    <x v="406"/>
    <x v="0"/>
    <s v="431.60 CNY"/>
    <x v="320"/>
    <n v="38.94"/>
    <m/>
    <x v="7"/>
    <s v="Clean Technology"/>
    <s v="Advanced Components, Advanced Materials, Solar Power, Solar Thermal"/>
    <m/>
    <s v="China"/>
    <s v="Greater China"/>
    <s v="No"/>
    <m/>
    <m/>
    <m/>
    <m/>
    <n v="12"/>
    <x v="81"/>
  </r>
  <r>
    <x v="347"/>
    <n v="149268"/>
    <s v="Shenzhen Ysstech Info-Tech Co., Ltd"/>
    <s v="www.ysstech.com"/>
    <d v="2011-03-31T00:00:00"/>
    <x v="9"/>
    <x v="1"/>
    <s v="15.00 CNY"/>
    <x v="236"/>
    <x v="268"/>
    <x v="199"/>
    <x v="176"/>
    <x v="0"/>
    <s v="298.88 CNY"/>
    <x v="321"/>
    <n v="35.869999999999997"/>
    <m/>
    <x v="8"/>
    <s v="Software"/>
    <s v="Accounting/Finance Software, Information Services, IT"/>
    <m/>
    <s v="China"/>
    <s v="Greater China"/>
    <s v="Yes"/>
    <m/>
    <m/>
    <m/>
    <m/>
    <n v="34"/>
    <x v="48"/>
  </r>
  <r>
    <x v="348"/>
    <n v="44741"/>
    <s v="Shijiazhuang Pharma"/>
    <s v="www.cspc.com.cn"/>
    <d v="2007-03-14T00:00:00"/>
    <x v="0"/>
    <x v="6"/>
    <s v="870.00 CNY"/>
    <x v="237"/>
    <x v="269"/>
    <x v="83"/>
    <x v="407"/>
    <x v="2"/>
    <s v="1200.00 HKD"/>
    <x v="322"/>
    <n v="118.11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73"/>
    <x v="63"/>
  </r>
  <r>
    <x v="348"/>
    <n v="44741"/>
    <s v="Shijiazhuang Pharma"/>
    <s v="www.cspc.com.cn"/>
    <d v="2007-03-14T00:00:00"/>
    <x v="0"/>
    <x v="6"/>
    <s v="870.00 CNY"/>
    <x v="237"/>
    <x v="269"/>
    <x v="83"/>
    <x v="46"/>
    <x v="2"/>
    <s v="2030.00 HKD"/>
    <x v="323"/>
    <n v="193.41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79"/>
    <x v="74"/>
  </r>
  <r>
    <x v="348"/>
    <n v="44741"/>
    <s v="Shijiazhuang Pharma"/>
    <s v="www.cspc.com.cn"/>
    <d v="2007-03-14T00:00:00"/>
    <x v="0"/>
    <x v="6"/>
    <s v="870.00 CNY"/>
    <x v="237"/>
    <x v="269"/>
    <x v="83"/>
    <x v="408"/>
    <x v="2"/>
    <s v="4410.00 HKD"/>
    <x v="324"/>
    <n v="420.29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86"/>
    <x v="23"/>
  </r>
  <r>
    <x v="348"/>
    <n v="44741"/>
    <s v="Shijiazhuang Pharma"/>
    <s v="www.cspc.com.cn"/>
    <d v="2007-03-14T00:00:00"/>
    <x v="0"/>
    <x v="6"/>
    <s v="870.00 CNY"/>
    <x v="237"/>
    <x v="269"/>
    <x v="83"/>
    <x v="409"/>
    <x v="2"/>
    <s v="4010.00 HKD"/>
    <x v="325"/>
    <n v="400.35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89"/>
    <x v="98"/>
  </r>
  <r>
    <x v="348"/>
    <n v="44741"/>
    <s v="Shijiazhuang Pharma"/>
    <s v="www.cspc.com.cn"/>
    <d v="2007-03-14T00:00:00"/>
    <x v="0"/>
    <x v="6"/>
    <s v="870.00 CNY"/>
    <x v="237"/>
    <x v="269"/>
    <x v="83"/>
    <x v="410"/>
    <x v="2"/>
    <s v="3140.00 HKD"/>
    <x v="326"/>
    <n v="320.45999999999998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91"/>
    <x v="99"/>
  </r>
  <r>
    <x v="348"/>
    <n v="44741"/>
    <s v="Shijiazhuang Pharma"/>
    <s v="www.cspc.com.cn"/>
    <d v="2007-03-14T00:00:00"/>
    <x v="0"/>
    <x v="6"/>
    <s v="870.00 CNY"/>
    <x v="237"/>
    <x v="269"/>
    <x v="83"/>
    <x v="411"/>
    <x v="2"/>
    <s v="9780.00 HKD"/>
    <x v="327"/>
    <n v="1178.1199999999999"/>
    <m/>
    <x v="0"/>
    <s v="Pharmaceuticals"/>
    <s v="Medical Research, Pharmaceutical Development, Pharmaceutical Manufacturing"/>
    <m/>
    <s v="China"/>
    <s v="Greater China"/>
    <s v="No"/>
    <m/>
    <m/>
    <s v="Shunlong Wang"/>
    <s v="Shunlong Wang"/>
    <n v="97"/>
    <x v="94"/>
  </r>
  <r>
    <x v="349"/>
    <n v="32898"/>
    <s v="Shineway Group"/>
    <s v="www.shuanghui.com.cn"/>
    <d v="2006-08-17T00:00:00"/>
    <x v="2"/>
    <x v="2"/>
    <s v="252.00 USD"/>
    <x v="238"/>
    <x v="270"/>
    <x v="115"/>
    <x v="412"/>
    <x v="7"/>
    <s v="150.00 USD"/>
    <x v="15"/>
    <n v="100.77"/>
    <s v="CDH Investments"/>
    <x v="10"/>
    <s v="Food"/>
    <s v="Meat Products"/>
    <m/>
    <s v="China"/>
    <s v="Greater China"/>
    <s v="Yes"/>
    <n v="5"/>
    <m/>
    <m/>
    <m/>
    <n v="39"/>
    <x v="87"/>
  </r>
  <r>
    <x v="350"/>
    <n v="138002"/>
    <s v="Shinwa International"/>
    <s v="www.shinwa-net.com"/>
    <d v="2004-12-14T00:00:00"/>
    <x v="8"/>
    <x v="2"/>
    <m/>
    <x v="1"/>
    <x v="1"/>
    <x v="120"/>
    <x v="413"/>
    <x v="7"/>
    <m/>
    <x v="1"/>
    <m/>
    <s v="JVCKENWOOD Group"/>
    <x v="3"/>
    <s v="Transportation"/>
    <s v="Automobile and Parts Manufacturing, Manufacturing"/>
    <m/>
    <s v="Hong Kong"/>
    <s v="Greater China"/>
    <s v="No"/>
    <m/>
    <m/>
    <s v="Brian Doyle"/>
    <m/>
    <n v="78"/>
    <x v="20"/>
  </r>
  <r>
    <x v="351"/>
    <n v="157651"/>
    <s v="Siasun Robot and Automation"/>
    <s v="www.siasun.com"/>
    <d v="2008-06-01T00:00:00"/>
    <x v="1"/>
    <x v="1"/>
    <s v="40.00 CNY"/>
    <x v="239"/>
    <x v="271"/>
    <x v="200"/>
    <x v="40"/>
    <x v="0"/>
    <s v="616.90 CNY"/>
    <x v="328"/>
    <n v="60.63"/>
    <m/>
    <x v="3"/>
    <s v="Industrial"/>
    <s v="Industrial, Manufacturing"/>
    <m/>
    <s v="China"/>
    <s v="Greater China"/>
    <s v="Yes"/>
    <m/>
    <m/>
    <m/>
    <m/>
    <n v="16"/>
    <x v="1"/>
  </r>
  <r>
    <x v="352"/>
    <n v="152765"/>
    <s v="Sichuan Meifeng Chemical Industry Co., Ltd."/>
    <s v="www.scmeif.com"/>
    <d v="2005-08-25T00:00:00"/>
    <x v="10"/>
    <x v="4"/>
    <s v="15.00 USD"/>
    <x v="177"/>
    <x v="272"/>
    <x v="19"/>
    <x v="414"/>
    <x v="2"/>
    <m/>
    <x v="1"/>
    <m/>
    <m/>
    <x v="6"/>
    <s v="Chemicals"/>
    <s v="Chemicals"/>
    <m/>
    <s v="China"/>
    <s v="Greater China"/>
    <s v="Yes"/>
    <m/>
    <m/>
    <m/>
    <m/>
    <n v="47"/>
    <x v="9"/>
  </r>
  <r>
    <x v="352"/>
    <n v="152765"/>
    <s v="Sichuan Meifeng Chemical Industry Co., Ltd."/>
    <s v="www.scmeif.com"/>
    <d v="2005-08-25T00:00:00"/>
    <x v="10"/>
    <x v="4"/>
    <s v="15.00 USD"/>
    <x v="177"/>
    <x v="272"/>
    <x v="19"/>
    <x v="415"/>
    <x v="2"/>
    <m/>
    <x v="1"/>
    <m/>
    <m/>
    <x v="6"/>
    <s v="Chemicals"/>
    <s v="Chemicals"/>
    <m/>
    <s v="China"/>
    <s v="Greater China"/>
    <s v="Yes"/>
    <m/>
    <m/>
    <m/>
    <m/>
    <n v="49"/>
    <x v="3"/>
  </r>
  <r>
    <x v="352"/>
    <n v="152765"/>
    <s v="Sichuan Meifeng Chemical Industry Co., Ltd."/>
    <s v="www.scmeif.com"/>
    <d v="2005-08-25T00:00:00"/>
    <x v="10"/>
    <x v="4"/>
    <s v="15.00 USD"/>
    <x v="177"/>
    <x v="272"/>
    <x v="19"/>
    <x v="369"/>
    <x v="2"/>
    <m/>
    <x v="1"/>
    <m/>
    <m/>
    <x v="6"/>
    <s v="Chemicals"/>
    <s v="Chemicals"/>
    <m/>
    <s v="China"/>
    <s v="Greater China"/>
    <s v="Yes"/>
    <m/>
    <m/>
    <m/>
    <m/>
    <n v="52"/>
    <x v="13"/>
  </r>
  <r>
    <x v="352"/>
    <n v="152765"/>
    <s v="Sichuan Meifeng Chemical Industry Co., Ltd."/>
    <s v="www.scmeif.com"/>
    <d v="2005-08-25T00:00:00"/>
    <x v="10"/>
    <x v="4"/>
    <s v="15.00 USD"/>
    <x v="177"/>
    <x v="272"/>
    <x v="19"/>
    <x v="137"/>
    <x v="2"/>
    <m/>
    <x v="1"/>
    <m/>
    <m/>
    <x v="6"/>
    <s v="Chemicals"/>
    <s v="Chemicals"/>
    <m/>
    <s v="China"/>
    <s v="Greater China"/>
    <s v="No"/>
    <m/>
    <m/>
    <m/>
    <m/>
    <n v="55"/>
    <x v="4"/>
  </r>
  <r>
    <x v="352"/>
    <n v="152765"/>
    <s v="Sichuan Meifeng Chemical Industry Co., Ltd."/>
    <s v="www.scmeif.com"/>
    <d v="2005-08-25T00:00:00"/>
    <x v="10"/>
    <x v="4"/>
    <s v="15.00 USD"/>
    <x v="177"/>
    <x v="272"/>
    <x v="19"/>
    <x v="416"/>
    <x v="2"/>
    <m/>
    <x v="1"/>
    <m/>
    <m/>
    <x v="6"/>
    <s v="Chemicals"/>
    <s v="Chemicals"/>
    <m/>
    <s v="China"/>
    <s v="Greater China"/>
    <s v="Yes"/>
    <m/>
    <m/>
    <m/>
    <m/>
    <n v="60"/>
    <x v="59"/>
  </r>
  <r>
    <x v="352"/>
    <n v="152765"/>
    <s v="Sichuan Meifeng Chemical Industry Co., Ltd."/>
    <s v="www.scmeif.com"/>
    <d v="2005-08-25T00:00:00"/>
    <x v="10"/>
    <x v="4"/>
    <s v="15.00 USD"/>
    <x v="177"/>
    <x v="272"/>
    <x v="19"/>
    <x v="417"/>
    <x v="2"/>
    <m/>
    <x v="1"/>
    <m/>
    <m/>
    <x v="6"/>
    <s v="Chemicals"/>
    <s v="Chemicals"/>
    <m/>
    <s v="China"/>
    <s v="Greater China"/>
    <s v="Yes"/>
    <m/>
    <m/>
    <m/>
    <m/>
    <n v="67"/>
    <x v="50"/>
  </r>
  <r>
    <x v="353"/>
    <n v="155098"/>
    <s v="Sichuan Star Cable Co., Ltd."/>
    <s v="www.mxdl.cn"/>
    <d v="2010-11-02T00:00:00"/>
    <x v="3"/>
    <x v="1"/>
    <s v="93.00 CNY"/>
    <x v="240"/>
    <x v="273"/>
    <x v="28"/>
    <x v="418"/>
    <x v="0"/>
    <s v="806.00 CNY"/>
    <x v="329"/>
    <n v="98.48"/>
    <m/>
    <x v="1"/>
    <s v="Telecoms"/>
    <s v="Electronics, Telecoms Equipment, Wire-line Telecoms Services &amp; Equipment"/>
    <m/>
    <s v="China"/>
    <s v="Greater China"/>
    <s v="Yes"/>
    <m/>
    <m/>
    <m/>
    <m/>
    <n v="18"/>
    <x v="66"/>
  </r>
  <r>
    <x v="354"/>
    <n v="98017"/>
    <s v="Sichuan Zhiquan Special Cement"/>
    <m/>
    <d v="2008-10-10T00:00:00"/>
    <x v="1"/>
    <x v="1"/>
    <s v="40.00 USD"/>
    <x v="49"/>
    <x v="274"/>
    <x v="201"/>
    <x v="419"/>
    <x v="7"/>
    <m/>
    <x v="1"/>
    <m/>
    <s v="Scitus Cement (China) Holdings Ltd"/>
    <x v="6"/>
    <s v="Materials"/>
    <s v="Cement, Manufacturing, Power Generation"/>
    <m/>
    <s v="China"/>
    <s v="Greater China"/>
    <s v="No"/>
    <m/>
    <m/>
    <m/>
    <m/>
    <n v="16"/>
    <x v="1"/>
  </r>
  <r>
    <x v="355"/>
    <n v="32210"/>
    <s v="Sihuan Pharmaceutical"/>
    <s v="www.sihuanpharm.com"/>
    <d v="2009-08-24T00:00:00"/>
    <x v="6"/>
    <x v="0"/>
    <s v="458.00 SGD"/>
    <x v="241"/>
    <x v="275"/>
    <x v="202"/>
    <x v="420"/>
    <x v="0"/>
    <s v="5750.00 HKD"/>
    <x v="330"/>
    <n v="532.26"/>
    <m/>
    <x v="0"/>
    <s v="Pharmaceuticals"/>
    <s v="Pharmaceuticals"/>
    <m/>
    <s v="China"/>
    <s v="Greater China"/>
    <s v="Yes"/>
    <m/>
    <m/>
    <s v="Homer Sun"/>
    <m/>
    <n v="14"/>
    <x v="55"/>
  </r>
  <r>
    <x v="355"/>
    <n v="32210"/>
    <s v="Sihuan Pharmaceutical"/>
    <s v="www.sihuanpharm.com"/>
    <d v="2009-08-24T00:00:00"/>
    <x v="6"/>
    <x v="0"/>
    <s v="458.00 SGD"/>
    <x v="241"/>
    <x v="275"/>
    <x v="202"/>
    <x v="384"/>
    <x v="2"/>
    <s v="524.00 HKD"/>
    <x v="331"/>
    <n v="50.79"/>
    <m/>
    <x v="0"/>
    <s v="Pharmaceuticals"/>
    <s v="Pharmaceuticals"/>
    <m/>
    <s v="China"/>
    <s v="Greater China"/>
    <s v="Yes"/>
    <n v="5"/>
    <m/>
    <s v="Homer Sun"/>
    <m/>
    <n v="49"/>
    <x v="3"/>
  </r>
  <r>
    <x v="355"/>
    <n v="32210"/>
    <s v="Sihuan Pharmaceutical"/>
    <s v="www.sihuanpharm.com"/>
    <d v="2009-08-24T00:00:00"/>
    <x v="6"/>
    <x v="0"/>
    <s v="458.00 SGD"/>
    <x v="241"/>
    <x v="275"/>
    <x v="202"/>
    <x v="421"/>
    <x v="2"/>
    <s v="1120.00 HKD"/>
    <x v="332"/>
    <n v="104.05"/>
    <m/>
    <x v="0"/>
    <s v="Pharmaceuticals"/>
    <s v="Pharmaceuticals"/>
    <m/>
    <s v="China"/>
    <s v="Greater China"/>
    <s v="Yes"/>
    <m/>
    <m/>
    <s v="Homer Sun"/>
    <m/>
    <n v="56"/>
    <x v="45"/>
  </r>
  <r>
    <x v="356"/>
    <n v="32210"/>
    <s v="Sihuan Pharmaceutical"/>
    <s v="www.sihuanpharm.com"/>
    <d v="2010-07-07T00:00:00"/>
    <x v="3"/>
    <x v="1"/>
    <s v="540.00 CNY"/>
    <x v="242"/>
    <x v="276"/>
    <x v="19"/>
    <x v="422"/>
    <x v="8"/>
    <s v="127.50 USD"/>
    <x v="333"/>
    <n v="91.57"/>
    <m/>
    <x v="0"/>
    <s v="Pharmaceuticals"/>
    <s v="Pharmaceuticals"/>
    <m/>
    <s v="China"/>
    <s v="Greater China"/>
    <s v="No"/>
    <m/>
    <m/>
    <m/>
    <m/>
    <n v="3"/>
    <x v="65"/>
  </r>
  <r>
    <x v="357"/>
    <n v="161616"/>
    <s v="Silvery Dragon Co., Ltd"/>
    <s v="www.yinlong.com"/>
    <d v="2011-03-18T00:00:00"/>
    <x v="9"/>
    <x v="1"/>
    <s v="150.00 CNY"/>
    <x v="243"/>
    <x v="277"/>
    <x v="203"/>
    <x v="423"/>
    <x v="0"/>
    <s v="689.50 CNY"/>
    <x v="334"/>
    <n v="98.52"/>
    <m/>
    <x v="3"/>
    <s v="Manufacturing"/>
    <s v="Steel &amp; Metal Manufacturing"/>
    <m/>
    <s v="China"/>
    <s v="Greater China"/>
    <s v="Yes"/>
    <m/>
    <m/>
    <m/>
    <m/>
    <n v="47"/>
    <x v="9"/>
  </r>
  <r>
    <x v="358"/>
    <n v="128419"/>
    <s v="Sino Gas International Holdings"/>
    <s v="www.sino-gas.com"/>
    <d v="2014-04-03T00:00:00"/>
    <x v="5"/>
    <x v="0"/>
    <s v="74.90 USD"/>
    <x v="244"/>
    <x v="278"/>
    <x v="204"/>
    <x v="424"/>
    <x v="7"/>
    <s v="78.70 USD"/>
    <x v="335"/>
    <n v="71.69"/>
    <s v="Zhongyu Gas Holdings Ltd"/>
    <x v="2"/>
    <s v="Oil &amp; Gas"/>
    <s v="Natural Gas Production and Distribution"/>
    <m/>
    <s v="China"/>
    <s v="Greater China"/>
    <s v="No"/>
    <m/>
    <m/>
    <m/>
    <m/>
    <n v="20"/>
    <x v="32"/>
  </r>
  <r>
    <x v="359"/>
    <n v="157838"/>
    <s v="Sinobioway Medicine"/>
    <s v="www.bioway-pku.com"/>
    <d v="2012-05-02T00:00:00"/>
    <x v="4"/>
    <x v="1"/>
    <s v="12.09 CNY"/>
    <x v="245"/>
    <x v="279"/>
    <x v="26"/>
    <x v="425"/>
    <x v="1"/>
    <s v="45.44 CNY"/>
    <x v="336"/>
    <n v="5.55"/>
    <m/>
    <x v="0"/>
    <s v="Pharmaceuticals"/>
    <s v="BioPharmaceuticals"/>
    <m/>
    <s v="China"/>
    <s v="Greater China"/>
    <s v="No"/>
    <n v="1.5"/>
    <n v="36.15"/>
    <m/>
    <m/>
    <n v="16"/>
    <x v="1"/>
  </r>
  <r>
    <x v="360"/>
    <n v="152910"/>
    <s v="Sinoenergy Corporation"/>
    <m/>
    <d v="2006-06-01T00:00:00"/>
    <x v="2"/>
    <x v="1"/>
    <m/>
    <x v="1"/>
    <x v="1"/>
    <x v="205"/>
    <x v="426"/>
    <x v="0"/>
    <m/>
    <x v="1"/>
    <m/>
    <m/>
    <x v="2"/>
    <s v="Oil &amp; Gas"/>
    <s v="Natural Gas Production and Distribution"/>
    <m/>
    <s v="China"/>
    <s v="Greater China"/>
    <s v="Yes"/>
    <m/>
    <m/>
    <m/>
    <m/>
    <n v="25"/>
    <x v="36"/>
  </r>
  <r>
    <x v="360"/>
    <n v="152910"/>
    <s v="Sinoenergy Corporation"/>
    <m/>
    <d v="2006-06-01T00:00:00"/>
    <x v="2"/>
    <x v="1"/>
    <m/>
    <x v="1"/>
    <x v="1"/>
    <x v="205"/>
    <x v="427"/>
    <x v="7"/>
    <m/>
    <x v="1"/>
    <m/>
    <m/>
    <x v="2"/>
    <s v="Oil &amp; Gas"/>
    <s v="Natural Gas Production and Distribution"/>
    <m/>
    <s v="China"/>
    <s v="Greater China"/>
    <s v="No"/>
    <m/>
    <m/>
    <m/>
    <m/>
    <n v="51"/>
    <x v="88"/>
  </r>
  <r>
    <x v="361"/>
    <n v="53796"/>
    <s v="SinoMedia"/>
    <s v="www.sinodb.com"/>
    <d v="2006-06-01T00:00:00"/>
    <x v="2"/>
    <x v="2"/>
    <m/>
    <x v="1"/>
    <x v="1"/>
    <x v="13"/>
    <x v="428"/>
    <x v="0"/>
    <s v="366.60 HKD"/>
    <x v="337"/>
    <n v="29.86"/>
    <m/>
    <x v="1"/>
    <s v="Media"/>
    <s v="Media"/>
    <m/>
    <s v="China"/>
    <s v="Greater China"/>
    <s v="Yes"/>
    <m/>
    <m/>
    <m/>
    <m/>
    <n v="25"/>
    <x v="36"/>
  </r>
  <r>
    <x v="361"/>
    <n v="53796"/>
    <s v="SinoMedia"/>
    <s v="www.sinodb.com"/>
    <d v="2006-06-01T00:00:00"/>
    <x v="2"/>
    <x v="2"/>
    <m/>
    <x v="1"/>
    <x v="1"/>
    <x v="13"/>
    <x v="429"/>
    <x v="2"/>
    <s v="20.82 HKD"/>
    <x v="338"/>
    <n v="2.0699999999999998"/>
    <m/>
    <x v="1"/>
    <s v="Media"/>
    <s v="Media"/>
    <m/>
    <s v="China"/>
    <s v="Greater China"/>
    <s v="Yes"/>
    <m/>
    <m/>
    <m/>
    <m/>
    <n v="76"/>
    <x v="85"/>
  </r>
  <r>
    <x v="361"/>
    <n v="53796"/>
    <s v="SinoMedia"/>
    <s v="www.sinodb.com"/>
    <d v="2006-06-01T00:00:00"/>
    <x v="2"/>
    <x v="2"/>
    <m/>
    <x v="1"/>
    <x v="1"/>
    <x v="13"/>
    <x v="429"/>
    <x v="2"/>
    <s v="93.57 HKD"/>
    <x v="339"/>
    <n v="9.32"/>
    <m/>
    <x v="1"/>
    <s v="Media"/>
    <s v="Media"/>
    <m/>
    <s v="China"/>
    <s v="Greater China"/>
    <s v="Yes"/>
    <m/>
    <m/>
    <m/>
    <m/>
    <n v="76"/>
    <x v="85"/>
  </r>
  <r>
    <x v="361"/>
    <n v="53796"/>
    <s v="SinoMedia"/>
    <s v="www.sinodb.com"/>
    <d v="2006-06-01T00:00:00"/>
    <x v="2"/>
    <x v="2"/>
    <m/>
    <x v="1"/>
    <x v="1"/>
    <x v="13"/>
    <x v="430"/>
    <x v="2"/>
    <s v="52.05 HKD"/>
    <x v="340"/>
    <n v="5.03"/>
    <m/>
    <x v="1"/>
    <s v="Media"/>
    <s v="Media"/>
    <m/>
    <s v="China"/>
    <s v="Greater China"/>
    <s v="Yes"/>
    <m/>
    <m/>
    <m/>
    <m/>
    <n v="79"/>
    <x v="74"/>
  </r>
  <r>
    <x v="361"/>
    <n v="53796"/>
    <s v="SinoMedia"/>
    <s v="www.sinodb.com"/>
    <d v="2006-06-01T00:00:00"/>
    <x v="2"/>
    <x v="2"/>
    <m/>
    <x v="1"/>
    <x v="1"/>
    <x v="13"/>
    <x v="431"/>
    <x v="2"/>
    <s v="93.53 HKD"/>
    <x v="341"/>
    <n v="9.01"/>
    <m/>
    <x v="1"/>
    <s v="Media"/>
    <s v="Media"/>
    <m/>
    <s v="China"/>
    <s v="Greater China"/>
    <s v="Yes"/>
    <m/>
    <m/>
    <m/>
    <m/>
    <n v="80"/>
    <x v="91"/>
  </r>
  <r>
    <x v="361"/>
    <n v="53796"/>
    <s v="SinoMedia"/>
    <s v="www.sinodb.com"/>
    <d v="2006-06-01T00:00:00"/>
    <x v="2"/>
    <x v="2"/>
    <m/>
    <x v="1"/>
    <x v="1"/>
    <x v="13"/>
    <x v="432"/>
    <x v="2"/>
    <s v="63.72 HKD"/>
    <x v="342"/>
    <n v="6.27"/>
    <m/>
    <x v="1"/>
    <s v="Media"/>
    <s v="Media"/>
    <m/>
    <s v="China"/>
    <s v="Greater China"/>
    <s v="Yes"/>
    <m/>
    <m/>
    <m/>
    <m/>
    <n v="82"/>
    <x v="54"/>
  </r>
  <r>
    <x v="361"/>
    <n v="53796"/>
    <s v="SinoMedia"/>
    <s v="www.sinodb.com"/>
    <d v="2006-06-01T00:00:00"/>
    <x v="2"/>
    <x v="2"/>
    <m/>
    <x v="1"/>
    <x v="1"/>
    <x v="13"/>
    <x v="433"/>
    <x v="2"/>
    <s v="97.64 HKD"/>
    <x v="343"/>
    <n v="9.69"/>
    <m/>
    <x v="1"/>
    <s v="Media"/>
    <s v="Media"/>
    <m/>
    <s v="China"/>
    <s v="Greater China"/>
    <s v="Yes"/>
    <m/>
    <m/>
    <m/>
    <m/>
    <n v="83"/>
    <x v="64"/>
  </r>
  <r>
    <x v="361"/>
    <n v="53796"/>
    <s v="SinoMedia"/>
    <s v="www.sinodb.com"/>
    <d v="2006-06-01T00:00:00"/>
    <x v="2"/>
    <x v="2"/>
    <m/>
    <x v="1"/>
    <x v="1"/>
    <x v="13"/>
    <x v="224"/>
    <x v="2"/>
    <s v="134.80 HKD"/>
    <x v="344"/>
    <n v="13.37"/>
    <m/>
    <x v="1"/>
    <s v="Media"/>
    <s v="Media"/>
    <m/>
    <s v="China"/>
    <s v="Greater China"/>
    <s v="No"/>
    <m/>
    <m/>
    <m/>
    <m/>
    <n v="83"/>
    <x v="64"/>
  </r>
  <r>
    <x v="362"/>
    <n v="167382"/>
    <s v="SJQ-IT Information Technology"/>
    <s v="www.sjq-it.com"/>
    <d v="2011-08-17T00:00:00"/>
    <x v="9"/>
    <x v="1"/>
    <s v="10.00 CNY"/>
    <x v="246"/>
    <x v="280"/>
    <x v="26"/>
    <x v="434"/>
    <x v="1"/>
    <s v="0.40 CNY"/>
    <x v="345"/>
    <n v="0.05"/>
    <m/>
    <x v="3"/>
    <s v="Manufacturing"/>
    <s v="Electronics, Hardware, Manufacturing"/>
    <m/>
    <s v="China"/>
    <s v="Greater China"/>
    <s v="Yes"/>
    <m/>
    <m/>
    <m/>
    <m/>
    <n v="24"/>
    <x v="56"/>
  </r>
  <r>
    <x v="362"/>
    <n v="167382"/>
    <s v="SJQ-IT Information Technology"/>
    <s v="www.sjq-it.com"/>
    <d v="2011-08-17T00:00:00"/>
    <x v="9"/>
    <x v="1"/>
    <s v="10.00 CNY"/>
    <x v="246"/>
    <x v="280"/>
    <x v="26"/>
    <x v="52"/>
    <x v="1"/>
    <s v="0.34 CNY"/>
    <x v="345"/>
    <n v="0.04"/>
    <m/>
    <x v="3"/>
    <s v="Manufacturing"/>
    <s v="Electronics, Hardware, Manufacturing"/>
    <m/>
    <s v="China"/>
    <s v="Greater China"/>
    <s v="Yes"/>
    <m/>
    <m/>
    <m/>
    <m/>
    <n v="34"/>
    <x v="48"/>
  </r>
  <r>
    <x v="362"/>
    <n v="167382"/>
    <s v="SJQ-IT Information Technology"/>
    <s v="www.sjq-it.com"/>
    <d v="2011-08-17T00:00:00"/>
    <x v="9"/>
    <x v="1"/>
    <s v="10.00 CNY"/>
    <x v="246"/>
    <x v="280"/>
    <x v="26"/>
    <x v="103"/>
    <x v="1"/>
    <s v="0.06 CNY"/>
    <x v="346"/>
    <n v="0.01"/>
    <m/>
    <x v="3"/>
    <s v="Manufacturing"/>
    <s v="Electronics, Hardware, Manufacturing"/>
    <m/>
    <s v="China"/>
    <s v="Greater China"/>
    <s v="Yes"/>
    <m/>
    <m/>
    <m/>
    <m/>
    <n v="35"/>
    <x v="57"/>
  </r>
  <r>
    <x v="363"/>
    <n v="48038"/>
    <s v="SouFun Holdings Ltd"/>
    <s v="world.soufun.com"/>
    <d v="2015-09-21T00:00:00"/>
    <x v="14"/>
    <x v="4"/>
    <s v="400.00 USD"/>
    <x v="247"/>
    <x v="281"/>
    <x v="206"/>
    <x v="435"/>
    <x v="6"/>
    <m/>
    <x v="1"/>
    <m/>
    <s v="Chongqing Wanli New Energy"/>
    <x v="8"/>
    <s v="Internet"/>
    <s v="Internet, Property"/>
    <m/>
    <s v="China"/>
    <s v="Greater China"/>
    <s v="Yes"/>
    <m/>
    <m/>
    <m/>
    <m/>
    <n v="4"/>
    <x v="35"/>
  </r>
  <r>
    <x v="364"/>
    <n v="97820"/>
    <s v="South Beauty Investment"/>
    <s v="www.southbeauty.com"/>
    <d v="2014-04-25T00:00:00"/>
    <x v="5"/>
    <x v="2"/>
    <s v="300.00 USD"/>
    <x v="248"/>
    <x v="282"/>
    <x v="93"/>
    <x v="98"/>
    <x v="4"/>
    <m/>
    <x v="1"/>
    <m/>
    <m/>
    <x v="4"/>
    <s v="Restaurants"/>
    <s v="Restaurants"/>
    <m/>
    <s v="China"/>
    <s v="Greater China"/>
    <s v="No"/>
    <m/>
    <m/>
    <s v="Francis Leung"/>
    <s v="Francis Leung"/>
    <n v="14"/>
    <x v="55"/>
  </r>
  <r>
    <x v="365"/>
    <n v="50423"/>
    <s v="Sparkle Roll Group"/>
    <s v="www.hk970.com"/>
    <d v="2010-09-27T00:00:00"/>
    <x v="3"/>
    <x v="4"/>
    <s v="42.00 USD"/>
    <x v="249"/>
    <x v="283"/>
    <x v="7"/>
    <x v="436"/>
    <x v="2"/>
    <m/>
    <x v="1"/>
    <m/>
    <m/>
    <x v="3"/>
    <s v="Distribution"/>
    <s v="Distribution, Retail"/>
    <m/>
    <s v="Hong Kong"/>
    <s v="Greater China"/>
    <s v="No"/>
    <m/>
    <m/>
    <s v="Yu Gao"/>
    <m/>
    <n v="39"/>
    <x v="87"/>
  </r>
  <r>
    <x v="366"/>
    <n v="50423"/>
    <s v="Sparkle Roll Group"/>
    <s v="www.hk970.com"/>
    <d v="2009-12-23T00:00:00"/>
    <x v="6"/>
    <x v="4"/>
    <s v="268.00 HKD"/>
    <x v="250"/>
    <x v="284"/>
    <x v="164"/>
    <x v="437"/>
    <x v="2"/>
    <s v="224.00 HKD"/>
    <x v="347"/>
    <n v="26.14"/>
    <m/>
    <x v="3"/>
    <s v="Distribution"/>
    <s v="Distribution, Retail"/>
    <m/>
    <s v="Hong Kong"/>
    <s v="Greater China"/>
    <s v="No"/>
    <m/>
    <m/>
    <m/>
    <m/>
    <n v="67"/>
    <x v="50"/>
  </r>
  <r>
    <x v="367"/>
    <n v="98630"/>
    <s v="SpeedCast"/>
    <s v="www.speedcast.com"/>
    <d v="2012-09-23T00:00:00"/>
    <x v="4"/>
    <x v="2"/>
    <s v="32.20 USD"/>
    <x v="251"/>
    <x v="285"/>
    <x v="207"/>
    <x v="438"/>
    <x v="0"/>
    <s v="150.00 AUD"/>
    <x v="348"/>
    <n v="103.82"/>
    <m/>
    <x v="1"/>
    <s v="Telecoms"/>
    <s v="Communications, Telecoms Services"/>
    <m/>
    <s v="Hong Kong"/>
    <s v="Greater China"/>
    <s v="Yes"/>
    <m/>
    <m/>
    <s v="Edward Sippel, Michael Berk"/>
    <m/>
    <n v="23"/>
    <x v="47"/>
  </r>
  <r>
    <x v="368"/>
    <n v="39450"/>
    <s v="Spreadtrum Communications"/>
    <s v="www.spreadtrum.com"/>
    <d v="2010-03-26T00:00:00"/>
    <x v="3"/>
    <x v="4"/>
    <s v="40.00 USD"/>
    <x v="49"/>
    <x v="286"/>
    <x v="6"/>
    <x v="4"/>
    <x v="2"/>
    <m/>
    <x v="1"/>
    <m/>
    <m/>
    <x v="8"/>
    <s v="Semiconductors"/>
    <s v="Consumer Products, Electronic Components &amp; Semiconductor Wholesalers, Semiconductors, Telecoms Equipment, Wireless"/>
    <m/>
    <s v="China"/>
    <s v="Greater China"/>
    <s v="No"/>
    <m/>
    <m/>
    <s v="Eric Chen, Kenneth Hao"/>
    <m/>
    <n v="15"/>
    <x v="33"/>
  </r>
  <r>
    <x v="369"/>
    <n v="54625"/>
    <s v="Standard Water Company"/>
    <s v="www.standard-water.com"/>
    <d v="2010-12-09T00:00:00"/>
    <x v="3"/>
    <x v="2"/>
    <s v="100.00 USD"/>
    <x v="51"/>
    <x v="287"/>
    <x v="208"/>
    <x v="439"/>
    <x v="7"/>
    <s v="218.00 USD"/>
    <x v="349"/>
    <n v="159.62"/>
    <s v="Beijing Enterprise Water Group"/>
    <x v="2"/>
    <s v="Utilities"/>
    <s v="Water and Sewer Utilities"/>
    <m/>
    <s v="China"/>
    <s v="Greater China"/>
    <s v="No"/>
    <m/>
    <m/>
    <m/>
    <m/>
    <n v="38"/>
    <x v="16"/>
  </r>
  <r>
    <x v="370"/>
    <n v="54625"/>
    <s v="Standard Water Company"/>
    <s v="www.standard-water.com"/>
    <d v="2007-08-03T00:00:00"/>
    <x v="0"/>
    <x v="1"/>
    <m/>
    <x v="1"/>
    <x v="1"/>
    <x v="138"/>
    <x v="218"/>
    <x v="3"/>
    <s v="100.00 USD"/>
    <x v="252"/>
    <n v="75.41"/>
    <s v="Themes Investment Partners"/>
    <x v="2"/>
    <s v="Utilities"/>
    <s v="Water and Sewer Utilities"/>
    <m/>
    <s v="China"/>
    <s v="Greater China"/>
    <s v="No"/>
    <m/>
    <m/>
    <m/>
    <m/>
    <n v="40"/>
    <x v="31"/>
  </r>
  <r>
    <x v="371"/>
    <n v="166372"/>
    <s v="Stelcom"/>
    <m/>
    <d v="2007-07-01T00:00:00"/>
    <x v="0"/>
    <x v="1"/>
    <m/>
    <x v="1"/>
    <x v="1"/>
    <x v="43"/>
    <x v="440"/>
    <x v="1"/>
    <m/>
    <x v="1"/>
    <m/>
    <m/>
    <x v="8"/>
    <s v="IT"/>
    <s v="IT"/>
    <m/>
    <s v="China"/>
    <s v="Greater China"/>
    <s v="No"/>
    <m/>
    <m/>
    <m/>
    <m/>
    <n v="35"/>
    <x v="57"/>
  </r>
  <r>
    <x v="372"/>
    <n v="125617"/>
    <s v="Sun Securities Co., Ltd."/>
    <m/>
    <d v="2007-11-19T00:00:00"/>
    <x v="0"/>
    <x v="4"/>
    <s v="1200.00 CNY"/>
    <x v="252"/>
    <x v="288"/>
    <x v="209"/>
    <x v="441"/>
    <x v="7"/>
    <m/>
    <x v="1"/>
    <m/>
    <s v="Founder Securities Co., Ltd"/>
    <x v="5"/>
    <s v="Financial Services"/>
    <s v="Securities Brokers"/>
    <m/>
    <s v="China"/>
    <s v="Greater China"/>
    <s v="No"/>
    <m/>
    <m/>
    <m/>
    <m/>
    <n v="8"/>
    <x v="100"/>
  </r>
  <r>
    <x v="373"/>
    <n v="30222"/>
    <s v="SUNAC"/>
    <s v="www.sunac.com.cn"/>
    <d v="2009-09-23T00:00:00"/>
    <x v="6"/>
    <x v="2"/>
    <m/>
    <x v="1"/>
    <x v="1"/>
    <x v="13"/>
    <x v="442"/>
    <x v="0"/>
    <s v="2160.00 HKD"/>
    <x v="350"/>
    <n v="199.94"/>
    <m/>
    <x v="9"/>
    <s v="Property"/>
    <s v="Property"/>
    <m/>
    <s v="China"/>
    <s v="Greater China"/>
    <s v="Yes"/>
    <m/>
    <m/>
    <m/>
    <m/>
    <n v="13"/>
    <x v="12"/>
  </r>
  <r>
    <x v="373"/>
    <n v="30222"/>
    <s v="SUNAC"/>
    <s v="www.sunac.com.cn"/>
    <d v="2009-09-23T00:00:00"/>
    <x v="6"/>
    <x v="2"/>
    <m/>
    <x v="1"/>
    <x v="1"/>
    <x v="13"/>
    <x v="209"/>
    <x v="2"/>
    <s v="540.00 HKD"/>
    <x v="351"/>
    <n v="53.74"/>
    <m/>
    <x v="9"/>
    <s v="Property"/>
    <s v="Property"/>
    <m/>
    <s v="China"/>
    <s v="Greater China"/>
    <s v="Yes"/>
    <m/>
    <m/>
    <m/>
    <m/>
    <n v="38"/>
    <x v="16"/>
  </r>
  <r>
    <x v="374"/>
    <n v="31635"/>
    <s v="Suntech Power"/>
    <s v="www.suntech-power.com"/>
    <d v="2005-05-01T00:00:00"/>
    <x v="10"/>
    <x v="1"/>
    <s v="80.00 USD"/>
    <x v="157"/>
    <x v="289"/>
    <x v="210"/>
    <x v="443"/>
    <x v="2"/>
    <m/>
    <x v="1"/>
    <m/>
    <m/>
    <x v="7"/>
    <s v="Renewable Energy"/>
    <s v="Solar Power"/>
    <m/>
    <s v="China"/>
    <s v="Greater China"/>
    <s v="No"/>
    <m/>
    <m/>
    <m/>
    <m/>
    <n v="25"/>
    <x v="36"/>
  </r>
  <r>
    <x v="375"/>
    <n v="137422"/>
    <s v="Suntront Technology Co., Ltd"/>
    <s v="www.suntront.net"/>
    <d v="2010-04-01T00:00:00"/>
    <x v="3"/>
    <x v="1"/>
    <s v="32.40 CNY"/>
    <x v="253"/>
    <x v="290"/>
    <x v="211"/>
    <x v="444"/>
    <x v="0"/>
    <s v="416.10 CNY"/>
    <x v="352"/>
    <n v="47.49"/>
    <m/>
    <x v="3"/>
    <s v="Manufacturing"/>
    <s v="Machine Tool Manufacture"/>
    <m/>
    <s v="China"/>
    <s v="Greater China"/>
    <s v="Yes"/>
    <m/>
    <m/>
    <m/>
    <m/>
    <n v="16"/>
    <x v="1"/>
  </r>
  <r>
    <x v="376"/>
    <n v="63859"/>
    <s v="Suzhou HiPro Polymers"/>
    <s v="www.hipropolymers.com.cn"/>
    <d v="2007-06-01T00:00:00"/>
    <x v="0"/>
    <x v="2"/>
    <m/>
    <x v="1"/>
    <x v="1"/>
    <x v="13"/>
    <x v="66"/>
    <x v="7"/>
    <s v="365.00 USD"/>
    <x v="353"/>
    <n v="265.43"/>
    <s v="Arkema"/>
    <x v="7"/>
    <s v="Clean Technology"/>
    <s v="Clean Technology, Oil &amp; Gas, Renewable Energy"/>
    <m/>
    <s v="China"/>
    <s v="Greater China"/>
    <s v="No"/>
    <m/>
    <m/>
    <m/>
    <m/>
    <n v="53"/>
    <x v="14"/>
  </r>
  <r>
    <x v="377"/>
    <n v="43218"/>
    <s v="Ta Chong Bank"/>
    <s v="www.tcbank.com.tw"/>
    <d v="2007-07-11T00:00:00"/>
    <x v="0"/>
    <x v="2"/>
    <s v="21500.00 TWD"/>
    <x v="254"/>
    <x v="291"/>
    <x v="16"/>
    <x v="445"/>
    <x v="7"/>
    <s v="56550.00 TWD"/>
    <x v="354"/>
    <n v="1629.12"/>
    <s v="Yuanta Financial Holdings"/>
    <x v="5"/>
    <s v="Financial Services"/>
    <s v="Banks, Consumer Finance, Securities Brokers"/>
    <m/>
    <s v="Taiwan"/>
    <s v="Greater China"/>
    <s v="No"/>
    <m/>
    <m/>
    <s v="Alex Ying, Gregory Zeluck, Sunil Kaul"/>
    <m/>
    <n v="97"/>
    <x v="94"/>
  </r>
  <r>
    <x v="378"/>
    <n v="140888"/>
    <s v="Tainan Cayman"/>
    <m/>
    <d v="2004-06-01T00:00:00"/>
    <x v="8"/>
    <x v="1"/>
    <s v="3.30 USD"/>
    <x v="255"/>
    <x v="292"/>
    <x v="188"/>
    <x v="446"/>
    <x v="0"/>
    <m/>
    <x v="1"/>
    <m/>
    <m/>
    <x v="4"/>
    <s v="Retail"/>
    <s v="Clothing Stores"/>
    <m/>
    <s v="Taiwan"/>
    <s v="Greater China"/>
    <s v="Yes"/>
    <m/>
    <m/>
    <s v="Gary Lawrence"/>
    <s v="Gary Lawrence"/>
    <n v="88"/>
    <x v="101"/>
  </r>
  <r>
    <x v="379"/>
    <n v="140889"/>
    <s v="Tainan Enterprise Co., Ltd"/>
    <s v="www.tai-nan.com"/>
    <d v="2004-06-01T00:00:00"/>
    <x v="8"/>
    <x v="4"/>
    <s v="7.90 USD"/>
    <x v="256"/>
    <x v="293"/>
    <x v="188"/>
    <x v="443"/>
    <x v="2"/>
    <m/>
    <x v="1"/>
    <m/>
    <m/>
    <x v="3"/>
    <s v="Manufacturing"/>
    <s v="Clothes Manufacturing"/>
    <m/>
    <s v="Taiwan"/>
    <s v="Greater China"/>
    <s v="Yes"/>
    <m/>
    <m/>
    <m/>
    <m/>
    <n v="36"/>
    <x v="52"/>
  </r>
  <r>
    <x v="379"/>
    <n v="140889"/>
    <s v="Tainan Enterprise Co., Ltd"/>
    <s v="www.tai-nan.com"/>
    <d v="2004-06-01T00:00:00"/>
    <x v="8"/>
    <x v="4"/>
    <s v="7.90 USD"/>
    <x v="256"/>
    <x v="293"/>
    <x v="188"/>
    <x v="1"/>
    <x v="2"/>
    <m/>
    <x v="1"/>
    <m/>
    <m/>
    <x v="3"/>
    <s v="Manufacturing"/>
    <s v="Clothes Manufacturing"/>
    <m/>
    <s v="Taiwan"/>
    <s v="Greater China"/>
    <s v="No"/>
    <m/>
    <m/>
    <m/>
    <m/>
    <n v="48"/>
    <x v="46"/>
  </r>
  <r>
    <x v="380"/>
    <n v="49758"/>
    <s v="Taishin Financial Holdings"/>
    <s v="www.taishinholdings.com.tw"/>
    <d v="2006-03-14T00:00:00"/>
    <x v="2"/>
    <x v="4"/>
    <s v="968.00 USD"/>
    <x v="257"/>
    <x v="294"/>
    <x v="212"/>
    <x v="447"/>
    <x v="2"/>
    <s v="4700.00 TWD"/>
    <x v="355"/>
    <n v="113.14"/>
    <s v="Cathay Life Insurance"/>
    <x v="5"/>
    <s v="Financial Services"/>
    <s v="Financial Services"/>
    <m/>
    <s v="Taiwan"/>
    <s v="Greater China"/>
    <s v="Yes"/>
    <m/>
    <m/>
    <m/>
    <m/>
    <n v="69"/>
    <x v="102"/>
  </r>
  <r>
    <x v="380"/>
    <n v="49758"/>
    <s v="Taishin Financial Holdings"/>
    <s v="www.taishinholdings.com.tw"/>
    <d v="2006-03-14T00:00:00"/>
    <x v="2"/>
    <x v="4"/>
    <s v="968.00 USD"/>
    <x v="257"/>
    <x v="294"/>
    <x v="212"/>
    <x v="448"/>
    <x v="2"/>
    <s v="181.50 USD"/>
    <x v="356"/>
    <n v="148.07"/>
    <m/>
    <x v="5"/>
    <s v="Financial Services"/>
    <s v="Financial Services"/>
    <m/>
    <s v="Taiwan"/>
    <s v="Greater China"/>
    <s v="No"/>
    <m/>
    <m/>
    <m/>
    <m/>
    <n v="76"/>
    <x v="85"/>
  </r>
  <r>
    <x v="381"/>
    <n v="26826"/>
    <s v="Taizinai Group"/>
    <m/>
    <d v="2007-01-05T00:00:00"/>
    <x v="0"/>
    <x v="1"/>
    <s v="73.00 USD"/>
    <x v="116"/>
    <x v="295"/>
    <x v="213"/>
    <x v="449"/>
    <x v="4"/>
    <m/>
    <x v="1"/>
    <m/>
    <m/>
    <x v="10"/>
    <s v="Beverages"/>
    <s v="Beverages, Consumer Products, Dairy Products, Supermarkets &amp; Grocery Stores"/>
    <m/>
    <s v="China"/>
    <s v="Greater China"/>
    <s v="No"/>
    <m/>
    <m/>
    <s v="Chin Bay Chong"/>
    <m/>
    <n v="39"/>
    <x v="87"/>
  </r>
  <r>
    <x v="381"/>
    <n v="26826"/>
    <s v="Taizinai Group"/>
    <m/>
    <d v="2007-01-05T00:00:00"/>
    <x v="0"/>
    <x v="1"/>
    <s v="73.00 USD"/>
    <x v="116"/>
    <x v="295"/>
    <x v="213"/>
    <x v="449"/>
    <x v="5"/>
    <m/>
    <x v="1"/>
    <m/>
    <m/>
    <x v="10"/>
    <s v="Beverages"/>
    <s v="Beverages, Consumer Products, Dairy Products, Supermarkets &amp; Grocery Stores"/>
    <m/>
    <s v="China"/>
    <s v="Greater China"/>
    <s v="Yes"/>
    <m/>
    <m/>
    <s v="Chin Bay Chong"/>
    <m/>
    <n v="39"/>
    <x v="87"/>
  </r>
  <r>
    <x v="382"/>
    <n v="59274"/>
    <s v="Tangshan Ganglu Iron &amp; Steel"/>
    <s v="www.tsglgt.cn"/>
    <d v="2008-02-26T00:00:00"/>
    <x v="1"/>
    <x v="2"/>
    <m/>
    <x v="1"/>
    <x v="1"/>
    <x v="138"/>
    <x v="450"/>
    <x v="1"/>
    <m/>
    <x v="1"/>
    <m/>
    <m/>
    <x v="6"/>
    <s v="Production"/>
    <s v="Production, Steel &amp; Metals"/>
    <m/>
    <s v="China"/>
    <s v="Greater China"/>
    <s v="No"/>
    <m/>
    <m/>
    <m/>
    <m/>
    <n v="56"/>
    <x v="45"/>
  </r>
  <r>
    <x v="383"/>
    <n v="143760"/>
    <s v="TBH Global Limited"/>
    <m/>
    <d v="2012-02-01T00:00:00"/>
    <x v="4"/>
    <x v="1"/>
    <s v="35000.00 KRW"/>
    <x v="258"/>
    <x v="296"/>
    <x v="214"/>
    <x v="9"/>
    <x v="1"/>
    <m/>
    <x v="1"/>
    <m/>
    <m/>
    <x v="4"/>
    <s v="Retail"/>
    <s v="Retail"/>
    <m/>
    <s v="Hong Kong"/>
    <s v="Greater China"/>
    <s v="No"/>
    <m/>
    <m/>
    <m/>
    <m/>
    <n v="28"/>
    <x v="75"/>
  </r>
  <r>
    <x v="384"/>
    <n v="57223"/>
    <s v="Television Broadcasts Limited"/>
    <s v="www.tvb.com"/>
    <d v="2011-01-26T00:00:00"/>
    <x v="9"/>
    <x v="4"/>
    <s v="6260.00 HKD"/>
    <x v="259"/>
    <x v="297"/>
    <x v="215"/>
    <x v="148"/>
    <x v="3"/>
    <m/>
    <x v="1"/>
    <m/>
    <s v="China Media Capital"/>
    <x v="1"/>
    <s v="Media"/>
    <s v="Television Broadcasting and Programming"/>
    <m/>
    <s v="Hong Kong"/>
    <s v="Greater China"/>
    <s v="Yes"/>
    <m/>
    <m/>
    <s v="Jonathan Nelson, Tao Sun"/>
    <s v="Jonathan Nelson"/>
    <n v="51"/>
    <x v="88"/>
  </r>
  <r>
    <x v="385"/>
    <n v="105172"/>
    <s v="The EIC Group"/>
    <s v="www.eiceducation.com"/>
    <d v="2011-08-01T00:00:00"/>
    <x v="9"/>
    <x v="2"/>
    <s v="50.00 USD"/>
    <x v="145"/>
    <x v="298"/>
    <x v="146"/>
    <x v="451"/>
    <x v="3"/>
    <s v="200.00 USD"/>
    <x v="72"/>
    <n v="146.32"/>
    <s v="CVC Capital Partners"/>
    <x v="4"/>
    <s v="Education / Training"/>
    <s v="Consulting Services, Education and Training Services"/>
    <m/>
    <s v="Hong Kong"/>
    <s v="Greater China"/>
    <s v="No"/>
    <m/>
    <m/>
    <m/>
    <m/>
    <n v="29"/>
    <x v="53"/>
  </r>
  <r>
    <x v="386"/>
    <n v="105172"/>
    <s v="The EIC Group"/>
    <s v="www.eiceducation.com"/>
    <d v="2014-01-10T00:00:00"/>
    <x v="5"/>
    <x v="2"/>
    <s v="200.00 USD"/>
    <x v="21"/>
    <x v="299"/>
    <x v="93"/>
    <x v="452"/>
    <x v="3"/>
    <s v="692.00 USD"/>
    <x v="357"/>
    <n v="604.46"/>
    <s v="NLD Investment"/>
    <x v="4"/>
    <s v="Education / Training"/>
    <s v="Consulting Services, Education and Training Services"/>
    <m/>
    <s v="Hong Kong"/>
    <s v="Greater China"/>
    <s v="No"/>
    <m/>
    <m/>
    <s v="Francis Leung"/>
    <m/>
    <n v="28"/>
    <x v="75"/>
  </r>
  <r>
    <x v="387"/>
    <n v="141203"/>
    <s v="The Executive Centre Limited"/>
    <s v="www.executivecentre.com"/>
    <d v="2009-12-23T00:00:00"/>
    <x v="6"/>
    <x v="2"/>
    <m/>
    <x v="1"/>
    <x v="1"/>
    <x v="36"/>
    <x v="453"/>
    <x v="3"/>
    <s v="220.00 USD"/>
    <x v="358"/>
    <n v="159.91999999999999"/>
    <s v="CVC Capital Partners"/>
    <x v="5"/>
    <s v="Business Services"/>
    <s v="Business Services"/>
    <m/>
    <s v="Hong Kong"/>
    <s v="Greater China"/>
    <s v="Yes"/>
    <m/>
    <m/>
    <m/>
    <m/>
    <n v="53"/>
    <x v="14"/>
  </r>
  <r>
    <x v="388"/>
    <n v="157735"/>
    <s v="The Great Wall Group Co., Ltd"/>
    <s v="www.thegreatwall-china.com"/>
    <d v="2008-09-20T00:00:00"/>
    <x v="1"/>
    <x v="1"/>
    <s v="20.00 CNY"/>
    <x v="260"/>
    <x v="300"/>
    <x v="40"/>
    <x v="13"/>
    <x v="0"/>
    <s v="512.50 CNY"/>
    <x v="359"/>
    <n v="60.07"/>
    <m/>
    <x v="4"/>
    <s v="Consumer Products"/>
    <s v="Consumer Products, Materials"/>
    <m/>
    <s v="China"/>
    <s v="Greater China"/>
    <s v="Yes"/>
    <m/>
    <m/>
    <m/>
    <m/>
    <n v="21"/>
    <x v="17"/>
  </r>
  <r>
    <x v="388"/>
    <n v="157735"/>
    <s v="The Great Wall Group Co., Ltd"/>
    <s v="www.thegreatwall-china.com"/>
    <d v="2008-09-20T00:00:00"/>
    <x v="1"/>
    <x v="1"/>
    <s v="20.00 CNY"/>
    <x v="260"/>
    <x v="300"/>
    <x v="40"/>
    <x v="454"/>
    <x v="2"/>
    <m/>
    <x v="1"/>
    <m/>
    <m/>
    <x v="4"/>
    <s v="Consumer Products"/>
    <s v="Consumer Products, Materials"/>
    <m/>
    <s v="China"/>
    <s v="Greater China"/>
    <s v="Yes"/>
    <m/>
    <m/>
    <m/>
    <m/>
    <n v="34"/>
    <x v="48"/>
  </r>
  <r>
    <x v="389"/>
    <n v="84206"/>
    <s v="Tianhe Chemicals Group"/>
    <s v="www.tianhechem.com"/>
    <d v="2012-03-21T00:00:00"/>
    <x v="4"/>
    <x v="1"/>
    <s v="300.00 USD"/>
    <x v="248"/>
    <x v="301"/>
    <x v="7"/>
    <x v="455"/>
    <x v="0"/>
    <s v="5070.00 HKD"/>
    <x v="360"/>
    <n v="483.19"/>
    <m/>
    <x v="6"/>
    <s v="Chemicals"/>
    <s v="Chemicals"/>
    <m/>
    <s v="China"/>
    <s v="Greater China"/>
    <s v="Yes"/>
    <m/>
    <m/>
    <s v="Homer Sun"/>
    <m/>
    <n v="27"/>
    <x v="0"/>
  </r>
  <r>
    <x v="390"/>
    <n v="149215"/>
    <s v="Tianhe Defense"/>
    <s v="www.thtw.com.cn"/>
    <d v="2010-01-11T00:00:00"/>
    <x v="3"/>
    <x v="1"/>
    <s v="18.00 CNY"/>
    <x v="261"/>
    <x v="302"/>
    <x v="23"/>
    <x v="456"/>
    <x v="0"/>
    <s v="721.50 CNY"/>
    <x v="361"/>
    <n v="90.83"/>
    <m/>
    <x v="8"/>
    <s v="Electronics"/>
    <s v="Aerospace, Armaments, Defence, Electronics, Industrial"/>
    <m/>
    <s v="China"/>
    <s v="Greater China"/>
    <s v="Yes"/>
    <m/>
    <m/>
    <m/>
    <m/>
    <n v="56"/>
    <x v="45"/>
  </r>
  <r>
    <x v="391"/>
    <n v="167338"/>
    <s v="Tianmu Hotspring Resort Group"/>
    <s v="www.tianmu.net"/>
    <d v="2011-08-25T00:00:00"/>
    <x v="9"/>
    <x v="1"/>
    <s v="14.85 CNY"/>
    <x v="262"/>
    <x v="303"/>
    <x v="26"/>
    <x v="457"/>
    <x v="1"/>
    <s v="3.68 CNY"/>
    <x v="362"/>
    <n v="0.47"/>
    <m/>
    <x v="4"/>
    <s v="Leisure"/>
    <s v="Hotels"/>
    <m/>
    <s v="China"/>
    <s v="Greater China"/>
    <s v="Yes"/>
    <m/>
    <m/>
    <m/>
    <m/>
    <n v="37"/>
    <x v="15"/>
  </r>
  <r>
    <x v="392"/>
    <n v="126779"/>
    <s v="Tianneng Battery Group Co., Ltd"/>
    <s v="www.cn-tn.com"/>
    <d v="2005-05-19T00:00:00"/>
    <x v="10"/>
    <x v="1"/>
    <s v="12.00 USD"/>
    <x v="3"/>
    <x v="304"/>
    <x v="216"/>
    <x v="458"/>
    <x v="0"/>
    <s v="576.00 HKD"/>
    <x v="45"/>
    <n v="54.49"/>
    <m/>
    <x v="7"/>
    <s v="Clean Technology"/>
    <s v="Batteries"/>
    <m/>
    <s v="China"/>
    <s v="Greater China"/>
    <s v="Yes"/>
    <m/>
    <m/>
    <s v="Jeff Jie-Ping Yao"/>
    <s v="Jeff Jie-Ping Yao"/>
    <n v="25"/>
    <x v="36"/>
  </r>
  <r>
    <x v="393"/>
    <n v="28699"/>
    <s v="Tianrui Group Cement Co., Ltd."/>
    <s v="www.trcement.com"/>
    <d v="2007-09-17T00:00:00"/>
    <x v="0"/>
    <x v="1"/>
    <s v="450.00 USD"/>
    <x v="263"/>
    <x v="305"/>
    <x v="61"/>
    <x v="459"/>
    <x v="0"/>
    <s v="996.17 HKD"/>
    <x v="363"/>
    <n v="95.65"/>
    <m/>
    <x v="6"/>
    <s v="Materials"/>
    <s v="Cement"/>
    <m/>
    <s v="China"/>
    <s v="Greater China"/>
    <s v="Yes"/>
    <m/>
    <m/>
    <s v="Charlie Gao, David Liu, Julian Wolhardt"/>
    <m/>
    <n v="51"/>
    <x v="88"/>
  </r>
  <r>
    <x v="394"/>
    <n v="118186"/>
    <s v="Tigers Ltd."/>
    <s v="www.go2tigers.com"/>
    <d v="2011-11-30T00:00:00"/>
    <x v="9"/>
    <x v="5"/>
    <m/>
    <x v="1"/>
    <x v="1"/>
    <x v="217"/>
    <x v="460"/>
    <x v="7"/>
    <m/>
    <x v="1"/>
    <m/>
    <s v="GeoPost"/>
    <x v="3"/>
    <s v="Transportation"/>
    <s v="Logistics, Transportation"/>
    <m/>
    <s v="Hong Kong"/>
    <s v="Greater China"/>
    <s v="No"/>
    <n v="3.4"/>
    <n v="25"/>
    <s v="Daniel Lubeck"/>
    <m/>
    <n v="20"/>
    <x v="32"/>
  </r>
  <r>
    <x v="395"/>
    <n v="153278"/>
    <s v="Titan Wind Energy (Suzhou) Co., Ltd"/>
    <s v="www.titanwind.com.cn"/>
    <d v="2009-12-29T00:00:00"/>
    <x v="6"/>
    <x v="1"/>
    <s v="25.00 CNY"/>
    <x v="178"/>
    <x v="306"/>
    <x v="218"/>
    <x v="461"/>
    <x v="0"/>
    <m/>
    <x v="1"/>
    <m/>
    <m/>
    <x v="7"/>
    <s v="Renewable Energy"/>
    <s v="Advanced Components, Wind Power"/>
    <m/>
    <s v="China"/>
    <s v="Greater China"/>
    <s v="Yes"/>
    <m/>
    <m/>
    <m/>
    <m/>
    <n v="12"/>
    <x v="81"/>
  </r>
  <r>
    <x v="396"/>
    <n v="176161"/>
    <s v="Tong Oil Tools"/>
    <s v="www.tongyuanoil.com"/>
    <d v="2009-09-28T00:00:00"/>
    <x v="6"/>
    <x v="1"/>
    <s v="81.00 CNY"/>
    <x v="264"/>
    <x v="307"/>
    <x v="49"/>
    <x v="168"/>
    <x v="0"/>
    <s v="868.70 CNY"/>
    <x v="364"/>
    <n v="100.88"/>
    <m/>
    <x v="7"/>
    <s v="Clean Technology"/>
    <s v="Business Services, Clean Technology"/>
    <m/>
    <s v="China"/>
    <s v="Greater China"/>
    <s v="Yes"/>
    <m/>
    <m/>
    <m/>
    <m/>
    <n v="16"/>
    <x v="1"/>
  </r>
  <r>
    <x v="397"/>
    <n v="59335"/>
    <s v="Tongji Environment"/>
    <m/>
    <d v="2007-10-01T00:00:00"/>
    <x v="0"/>
    <x v="2"/>
    <m/>
    <x v="1"/>
    <x v="1"/>
    <x v="138"/>
    <x v="440"/>
    <x v="7"/>
    <m/>
    <x v="1"/>
    <m/>
    <m/>
    <x v="2"/>
    <s v="Utilities"/>
    <s v="Waste Management, Water and Sewer Utilities"/>
    <m/>
    <s v="China"/>
    <s v="Greater China"/>
    <s v="No"/>
    <m/>
    <n v="8.5"/>
    <m/>
    <m/>
    <n v="32"/>
    <x v="96"/>
  </r>
  <r>
    <x v="398"/>
    <n v="141973"/>
    <s v="Tongkun Group"/>
    <s v="www.zjtkgf.com"/>
    <d v="2010-03-15T00:00:00"/>
    <x v="3"/>
    <x v="1"/>
    <s v="205.00 CNY"/>
    <x v="265"/>
    <x v="308"/>
    <x v="7"/>
    <x v="462"/>
    <x v="0"/>
    <m/>
    <x v="1"/>
    <m/>
    <m/>
    <x v="3"/>
    <s v="Manufacturing"/>
    <s v="Clothes Manufacturing, Textiles"/>
    <m/>
    <s v="China"/>
    <s v="Greater China"/>
    <s v="Yes"/>
    <m/>
    <m/>
    <m/>
    <m/>
    <n v="14"/>
    <x v="55"/>
  </r>
  <r>
    <x v="398"/>
    <n v="141973"/>
    <s v="Tongkun Group"/>
    <s v="www.zjtkgf.com"/>
    <d v="2010-03-15T00:00:00"/>
    <x v="3"/>
    <x v="1"/>
    <s v="205.00 CNY"/>
    <x v="265"/>
    <x v="308"/>
    <x v="7"/>
    <x v="220"/>
    <x v="2"/>
    <s v="141.75 CNY"/>
    <x v="365"/>
    <n v="18.57"/>
    <m/>
    <x v="3"/>
    <s v="Manufacturing"/>
    <s v="Clothes Manufacturing, Textiles"/>
    <m/>
    <s v="China"/>
    <s v="Greater China"/>
    <s v="Yes"/>
    <m/>
    <m/>
    <m/>
    <m/>
    <n v="57"/>
    <x v="82"/>
  </r>
  <r>
    <x v="398"/>
    <n v="141973"/>
    <s v="Tongkun Group"/>
    <s v="www.zjtkgf.com"/>
    <d v="2010-03-15T00:00:00"/>
    <x v="3"/>
    <x v="1"/>
    <s v="205.00 CNY"/>
    <x v="265"/>
    <x v="308"/>
    <x v="7"/>
    <x v="463"/>
    <x v="2"/>
    <s v="296.50 CNY"/>
    <x v="366"/>
    <n v="41.09"/>
    <m/>
    <x v="3"/>
    <s v="Manufacturing"/>
    <s v="Clothes Manufacturing, Textiles"/>
    <m/>
    <s v="China"/>
    <s v="Greater China"/>
    <s v="Yes"/>
    <m/>
    <m/>
    <m/>
    <m/>
    <n v="58"/>
    <x v="49"/>
  </r>
  <r>
    <x v="399"/>
    <n v="147486"/>
    <s v="Trendzone"/>
    <s v="www.trendzone.com.cn"/>
    <d v="2010-08-30T00:00:00"/>
    <x v="3"/>
    <x v="1"/>
    <s v="63.70 CNY"/>
    <x v="266"/>
    <x v="247"/>
    <x v="20"/>
    <x v="464"/>
    <x v="0"/>
    <s v="394.00 CNY"/>
    <x v="367"/>
    <n v="59.83"/>
    <m/>
    <x v="3"/>
    <s v="Construction"/>
    <s v="Construction, Furniture Manufacturing"/>
    <m/>
    <s v="China"/>
    <s v="Greater China"/>
    <s v="Yes"/>
    <m/>
    <m/>
    <m/>
    <m/>
    <n v="55"/>
    <x v="4"/>
  </r>
  <r>
    <x v="400"/>
    <n v="48019"/>
    <s v="Tri-Wall KK"/>
    <s v="www.tri-wall.com"/>
    <d v="2010-08-12T00:00:00"/>
    <x v="3"/>
    <x v="2"/>
    <s v="65.50 USD"/>
    <x v="267"/>
    <x v="309"/>
    <x v="120"/>
    <x v="341"/>
    <x v="7"/>
    <s v="221.70 USD"/>
    <x v="368"/>
    <n v="194.39"/>
    <s v="Rengo Co."/>
    <x v="3"/>
    <s v="Manufacturing"/>
    <s v="Packaging, Paper Products Manufacturing, Shipping"/>
    <m/>
    <s v="Hong Kong"/>
    <s v="Greater China"/>
    <s v="No"/>
    <m/>
    <m/>
    <m/>
    <m/>
    <n v="69"/>
    <x v="102"/>
  </r>
  <r>
    <x v="401"/>
    <n v="48019"/>
    <s v="Tri-Wall KK"/>
    <s v="www.tri-wall.com"/>
    <d v="2008-11-01T00:00:00"/>
    <x v="1"/>
    <x v="2"/>
    <m/>
    <x v="1"/>
    <x v="1"/>
    <x v="219"/>
    <x v="465"/>
    <x v="3"/>
    <s v="65.50 USD"/>
    <x v="369"/>
    <n v="50.46"/>
    <s v="CITIC Capital"/>
    <x v="3"/>
    <s v="Manufacturing"/>
    <s v="Packaging, Paper Products Manufacturing, Shipping"/>
    <m/>
    <s v="Hong Kong"/>
    <s v="Greater China"/>
    <s v="No"/>
    <m/>
    <m/>
    <m/>
    <m/>
    <n v="21"/>
    <x v="17"/>
  </r>
  <r>
    <x v="402"/>
    <n v="40112"/>
    <s v="Trimco"/>
    <m/>
    <d v="2005-05-01T00:00:00"/>
    <x v="10"/>
    <x v="2"/>
    <s v="11.10 USD"/>
    <x v="268"/>
    <x v="310"/>
    <x v="32"/>
    <x v="466"/>
    <x v="3"/>
    <s v="111.00 USD"/>
    <x v="370"/>
    <n v="85.96"/>
    <s v="Partners Group"/>
    <x v="3"/>
    <s v="Manufacturing"/>
    <s v="Manufacturing"/>
    <m/>
    <s v="Hong Kong"/>
    <s v="Greater China"/>
    <s v="No"/>
    <n v="10"/>
    <n v="43"/>
    <m/>
    <m/>
    <n v="84"/>
    <x v="70"/>
  </r>
  <r>
    <x v="403"/>
    <n v="161856"/>
    <s v="Tsingda Eedu Group"/>
    <s v="www.eeduol.com"/>
    <d v="2015-02-13T00:00:00"/>
    <x v="14"/>
    <x v="1"/>
    <s v="49.00 USD"/>
    <x v="269"/>
    <x v="311"/>
    <x v="220"/>
    <x v="467"/>
    <x v="7"/>
    <s v="140.00 USD"/>
    <x v="261"/>
    <n v="129.22999999999999"/>
    <m/>
    <x v="8"/>
    <s v="Internet"/>
    <s v="Education &amp; Training Website, Education and Training Services"/>
    <m/>
    <s v="China"/>
    <s v="Greater China"/>
    <s v="No"/>
    <n v="3"/>
    <m/>
    <m/>
    <m/>
    <n v="11"/>
    <x v="11"/>
  </r>
  <r>
    <x v="404"/>
    <n v="161856"/>
    <s v="Tsingda Eedu Group"/>
    <s v="www.eeduol.com"/>
    <d v="2014-08-01T00:00:00"/>
    <x v="5"/>
    <x v="1"/>
    <s v="20.00 USD"/>
    <x v="36"/>
    <x v="312"/>
    <x v="221"/>
    <x v="467"/>
    <x v="7"/>
    <m/>
    <x v="1"/>
    <m/>
    <m/>
    <x v="8"/>
    <s v="Internet"/>
    <s v="Education &amp; Training Website, Education and Training Services"/>
    <m/>
    <s v="China"/>
    <s v="Greater China"/>
    <s v="No"/>
    <n v="3"/>
    <m/>
    <m/>
    <m/>
    <n v="17"/>
    <x v="10"/>
  </r>
  <r>
    <x v="405"/>
    <n v="161856"/>
    <s v="Tsingda Eedu Group"/>
    <s v="www.eeduol.com"/>
    <d v="2012-06-01T00:00:00"/>
    <x v="4"/>
    <x v="1"/>
    <s v="5.00 USD"/>
    <x v="270"/>
    <x v="191"/>
    <x v="222"/>
    <x v="468"/>
    <x v="3"/>
    <m/>
    <x v="1"/>
    <m/>
    <m/>
    <x v="8"/>
    <s v="Internet"/>
    <s v="Education &amp; Training Website, Education and Training Services"/>
    <m/>
    <s v="China"/>
    <s v="Greater China"/>
    <s v="No"/>
    <n v="2.9"/>
    <n v="32"/>
    <m/>
    <m/>
    <n v="46"/>
    <x v="8"/>
  </r>
  <r>
    <x v="406"/>
    <n v="38824"/>
    <s v="Tulip Media"/>
    <s v="www.tulipmegamedia.com"/>
    <d v="2006-05-19T00:00:00"/>
    <x v="2"/>
    <x v="1"/>
    <m/>
    <x v="1"/>
    <x v="1"/>
    <x v="52"/>
    <x v="9"/>
    <x v="7"/>
    <m/>
    <x v="1"/>
    <m/>
    <s v="Shanghai New Culture Media Group"/>
    <x v="1"/>
    <s v="Media"/>
    <s v="Media"/>
    <m/>
    <s v="China"/>
    <s v="Greater China"/>
    <s v="No"/>
    <m/>
    <m/>
    <m/>
    <m/>
    <n v="97"/>
    <x v="94"/>
  </r>
  <r>
    <x v="407"/>
    <n v="199512"/>
    <s v="UnionTech"/>
    <s v="www.union-tek.com"/>
    <d v="2015-08-19T00:00:00"/>
    <x v="14"/>
    <x v="1"/>
    <s v="19.69 CNY"/>
    <x v="271"/>
    <x v="313"/>
    <x v="49"/>
    <x v="468"/>
    <x v="0"/>
    <m/>
    <x v="1"/>
    <m/>
    <m/>
    <x v="8"/>
    <s v="Technology"/>
    <s v="Manufacturing, Technology"/>
    <m/>
    <s v="China"/>
    <s v="Greater China"/>
    <s v="Yes"/>
    <m/>
    <m/>
    <m/>
    <m/>
    <n v="8"/>
    <x v="100"/>
  </r>
  <r>
    <x v="408"/>
    <n v="26431"/>
    <s v="United Texon"/>
    <s v="www.texon.com"/>
    <d v="2010-06-01T00:00:00"/>
    <x v="3"/>
    <x v="1"/>
    <m/>
    <x v="1"/>
    <x v="1"/>
    <x v="223"/>
    <x v="469"/>
    <x v="3"/>
    <m/>
    <x v="1"/>
    <m/>
    <s v="Navis Capital Partners"/>
    <x v="3"/>
    <s v="Manufacturing"/>
    <s v="Manufacturing, Materials"/>
    <m/>
    <s v="Hong Kong"/>
    <s v="Greater China"/>
    <s v="No"/>
    <m/>
    <m/>
    <m/>
    <m/>
    <n v="70"/>
    <x v="51"/>
  </r>
  <r>
    <x v="409"/>
    <n v="32784"/>
    <s v="UniTrust Finance &amp; Leasing Corporation"/>
    <s v="www.utfinancing.com"/>
    <d v="2008-02-01T00:00:00"/>
    <x v="1"/>
    <x v="2"/>
    <s v="275.00 USD"/>
    <x v="152"/>
    <x v="314"/>
    <x v="90"/>
    <x v="470"/>
    <x v="7"/>
    <s v="715.00 USD"/>
    <x v="371"/>
    <n v="537.39"/>
    <s v="Haitong Securities Co."/>
    <x v="5"/>
    <s v="Financial Services"/>
    <s v="Finance and Insurance Sector"/>
    <m/>
    <s v="China"/>
    <s v="Greater China"/>
    <s v="No"/>
    <m/>
    <m/>
    <s v="Steven Schneider"/>
    <m/>
    <n v="67"/>
    <x v="50"/>
  </r>
  <r>
    <x v="410"/>
    <n v="157440"/>
    <s v="V Grass Fashion Co., Ltd"/>
    <s v="www.v-grass.com"/>
    <d v="2011-11-28T00:00:00"/>
    <x v="9"/>
    <x v="1"/>
    <s v="100.00 CNY"/>
    <x v="272"/>
    <x v="315"/>
    <x v="224"/>
    <x v="471"/>
    <x v="0"/>
    <s v="740.00 CNY"/>
    <x v="372"/>
    <n v="96.97"/>
    <m/>
    <x v="3"/>
    <s v="Manufacturing"/>
    <s v="Clothes Manufacturing, Textiles"/>
    <m/>
    <s v="China"/>
    <s v="Greater China"/>
    <s v="Yes"/>
    <m/>
    <m/>
    <m/>
    <m/>
    <n v="37"/>
    <x v="15"/>
  </r>
  <r>
    <x v="411"/>
    <n v="180188"/>
    <s v="V-Care Holdings Limited"/>
    <s v="www.v-care.net.cn"/>
    <d v="2010-12-16T00:00:00"/>
    <x v="3"/>
    <x v="1"/>
    <s v="300.00 HKD"/>
    <x v="273"/>
    <x v="316"/>
    <x v="225"/>
    <x v="472"/>
    <x v="7"/>
    <m/>
    <x v="1"/>
    <m/>
    <s v="Vinda Group"/>
    <x v="3"/>
    <s v="Manufacturing"/>
    <s v="Personal Care Products Manufacturing"/>
    <m/>
    <s v="China"/>
    <s v="Greater China"/>
    <s v="Yes"/>
    <m/>
    <m/>
    <m/>
    <m/>
    <n v="43"/>
    <x v="62"/>
  </r>
  <r>
    <x v="412"/>
    <n v="167398"/>
    <s v="Vanzo Communication Technology"/>
    <s v="en.vanzotec.com"/>
    <d v="2012-08-01T00:00:00"/>
    <x v="4"/>
    <x v="1"/>
    <m/>
    <x v="1"/>
    <x v="1"/>
    <x v="226"/>
    <x v="473"/>
    <x v="7"/>
    <s v="860.00 CNY"/>
    <x v="373"/>
    <n v="126.07"/>
    <s v="Hubei Kaile"/>
    <x v="1"/>
    <s v="Telecoms"/>
    <s v="Mobile Applications, Telecoms Equipment, Telecoms Services"/>
    <m/>
    <s v="China"/>
    <s v="Greater China"/>
    <s v="No"/>
    <m/>
    <m/>
    <m/>
    <m/>
    <n v="32"/>
    <x v="96"/>
  </r>
  <r>
    <x v="413"/>
    <n v="96669"/>
    <s v="Vesta"/>
    <s v="www.vesta-china.cn"/>
    <d v="2011-05-01T00:00:00"/>
    <x v="9"/>
    <x v="1"/>
    <s v="48.00 USD"/>
    <x v="274"/>
    <x v="317"/>
    <x v="146"/>
    <x v="474"/>
    <x v="7"/>
    <m/>
    <x v="1"/>
    <m/>
    <s v="Illinois Tool Works Inc."/>
    <x v="3"/>
    <s v="Manufacturing"/>
    <s v="Manufacturing"/>
    <m/>
    <s v="China"/>
    <s v="Greater China"/>
    <s v="No"/>
    <m/>
    <n v="40"/>
    <m/>
    <m/>
    <n v="26"/>
    <x v="22"/>
  </r>
  <r>
    <x v="414"/>
    <n v="152694"/>
    <s v="Vinda Group"/>
    <s v="www.vindapaper.com"/>
    <d v="2005-05-20T00:00:00"/>
    <x v="10"/>
    <x v="1"/>
    <s v="100.00 HKD"/>
    <x v="90"/>
    <x v="318"/>
    <x v="42"/>
    <x v="475"/>
    <x v="0"/>
    <s v="870.00 HKD"/>
    <x v="374"/>
    <n v="82.3"/>
    <m/>
    <x v="3"/>
    <s v="Manufacturing"/>
    <s v="Paper Products Manufacturing"/>
    <m/>
    <s v="China"/>
    <s v="Greater China"/>
    <s v="Yes"/>
    <m/>
    <m/>
    <m/>
    <m/>
    <n v="26"/>
    <x v="22"/>
  </r>
  <r>
    <x v="415"/>
    <n v="31852"/>
    <s v="Vistra Group"/>
    <s v="www.vistra.com"/>
    <d v="2009-08-28T00:00:00"/>
    <x v="6"/>
    <x v="2"/>
    <m/>
    <x v="1"/>
    <x v="1"/>
    <x v="227"/>
    <x v="476"/>
    <x v="3"/>
    <s v="1100.00 USD"/>
    <x v="226"/>
    <n v="989.01"/>
    <s v="Baring Private Equity Asia"/>
    <x v="5"/>
    <s v="Business Services"/>
    <s v="Accounting Services, Consulting Services, Consumer Finance, Credit Collections and Services, Finance and Insurance Sector, Legal Services, Outsourcing"/>
    <m/>
    <s v="Hong Kong"/>
    <s v="Greater China"/>
    <s v="No"/>
    <n v="2.75"/>
    <m/>
    <s v="Kristiaan Nieuwenburg"/>
    <m/>
    <n v="69"/>
    <x v="102"/>
  </r>
  <r>
    <x v="416"/>
    <n v="161882"/>
    <s v="Well Lead Medical Co., Ltd"/>
    <s v="www.welllead.com.cn"/>
    <d v="2011-01-08T00:00:00"/>
    <x v="9"/>
    <x v="1"/>
    <s v="75.60 CNY"/>
    <x v="275"/>
    <x v="319"/>
    <x v="228"/>
    <x v="477"/>
    <x v="0"/>
    <s v="385.00 CNY"/>
    <x v="375"/>
    <n v="58.67"/>
    <m/>
    <x v="0"/>
    <s v="Medical Instruments"/>
    <s v="Medical Equipment Distributors"/>
    <m/>
    <s v="China"/>
    <s v="Greater China"/>
    <s v="Yes"/>
    <m/>
    <m/>
    <m/>
    <m/>
    <n v="50"/>
    <x v="34"/>
  </r>
  <r>
    <x v="417"/>
    <n v="155608"/>
    <s v="Western Region Gold"/>
    <s v="www.w-r-g.cn"/>
    <d v="2011-05-25T00:00:00"/>
    <x v="9"/>
    <x v="1"/>
    <s v="139.86 CNY"/>
    <x v="276"/>
    <x v="320"/>
    <x v="0"/>
    <x v="213"/>
    <x v="0"/>
    <s v="450.00 CNY"/>
    <x v="376"/>
    <n v="62.36"/>
    <m/>
    <x v="6"/>
    <s v="Mining"/>
    <s v="Gold and Silver Ores"/>
    <m/>
    <s v="China"/>
    <s v="Greater China"/>
    <s v="Yes"/>
    <m/>
    <m/>
    <m/>
    <m/>
    <n v="44"/>
    <x v="68"/>
  </r>
  <r>
    <x v="418"/>
    <n v="43934"/>
    <s v="WH Group Ltd."/>
    <s v="www.shuanghui.net"/>
    <d v="2006-05-22T00:00:00"/>
    <x v="2"/>
    <x v="4"/>
    <s v="250.00 USD"/>
    <x v="112"/>
    <x v="321"/>
    <x v="229"/>
    <x v="443"/>
    <x v="3"/>
    <m/>
    <x v="1"/>
    <m/>
    <s v="New Horizon Capital, Temasek Holdings"/>
    <x v="10"/>
    <s v="Food"/>
    <s v="Meat Products"/>
    <m/>
    <s v="China"/>
    <s v="Greater China"/>
    <s v="Yes"/>
    <m/>
    <m/>
    <m/>
    <m/>
    <n v="13"/>
    <x v="12"/>
  </r>
  <r>
    <x v="418"/>
    <n v="43934"/>
    <s v="WH Group Ltd."/>
    <s v="www.shuanghui.net"/>
    <d v="2006-05-22T00:00:00"/>
    <x v="2"/>
    <x v="4"/>
    <s v="250.00 USD"/>
    <x v="112"/>
    <x v="321"/>
    <x v="229"/>
    <x v="412"/>
    <x v="3"/>
    <s v="150.00 USD"/>
    <x v="15"/>
    <n v="100.77"/>
    <s v="CDH Investments"/>
    <x v="10"/>
    <s v="Food"/>
    <s v="Meat Products"/>
    <m/>
    <s v="China"/>
    <s v="Greater China"/>
    <s v="Yes"/>
    <n v="5"/>
    <m/>
    <m/>
    <m/>
    <n v="42"/>
    <x v="77"/>
  </r>
  <r>
    <x v="418"/>
    <n v="43934"/>
    <s v="WH Group Ltd."/>
    <s v="www.shuanghui.net"/>
    <d v="2006-05-22T00:00:00"/>
    <x v="2"/>
    <x v="4"/>
    <s v="250.00 USD"/>
    <x v="112"/>
    <x v="321"/>
    <x v="229"/>
    <x v="243"/>
    <x v="0"/>
    <s v="2005.00 USD"/>
    <x v="377"/>
    <n v="1497.13"/>
    <m/>
    <x v="10"/>
    <s v="Food"/>
    <s v="Meat Products"/>
    <m/>
    <s v="China"/>
    <s v="Greater China"/>
    <s v="Yes"/>
    <m/>
    <m/>
    <m/>
    <m/>
    <n v="98"/>
    <x v="103"/>
  </r>
  <r>
    <x v="418"/>
    <n v="43934"/>
    <s v="WH Group Ltd."/>
    <s v="www.shuanghui.net"/>
    <d v="2006-05-22T00:00:00"/>
    <x v="2"/>
    <x v="4"/>
    <s v="250.00 USD"/>
    <x v="112"/>
    <x v="321"/>
    <x v="229"/>
    <x v="478"/>
    <x v="2"/>
    <m/>
    <x v="1"/>
    <m/>
    <m/>
    <x v="10"/>
    <s v="Food"/>
    <s v="Meat Products"/>
    <m/>
    <s v="China"/>
    <s v="Greater China"/>
    <s v="Yes"/>
    <m/>
    <m/>
    <m/>
    <m/>
    <n v="101"/>
    <x v="6"/>
  </r>
  <r>
    <x v="418"/>
    <n v="43934"/>
    <s v="WH Group Ltd."/>
    <s v="www.shuanghui.net"/>
    <d v="2006-05-22T00:00:00"/>
    <x v="2"/>
    <x v="4"/>
    <s v="250.00 USD"/>
    <x v="112"/>
    <x v="321"/>
    <x v="229"/>
    <x v="479"/>
    <x v="2"/>
    <s v="1200.00 USD"/>
    <x v="378"/>
    <n v="1064.1600000000001"/>
    <m/>
    <x v="10"/>
    <s v="Food"/>
    <s v="Meat Products"/>
    <m/>
    <s v="China"/>
    <s v="Greater China"/>
    <s v="Yes"/>
    <m/>
    <m/>
    <m/>
    <m/>
    <n v="123"/>
    <x v="104"/>
  </r>
  <r>
    <x v="419"/>
    <n v="43934"/>
    <s v="WH Group Ltd."/>
    <s v="www.shuanghui.net"/>
    <d v="2009-06-01T00:00:00"/>
    <x v="6"/>
    <x v="4"/>
    <m/>
    <x v="1"/>
    <x v="1"/>
    <x v="50"/>
    <x v="480"/>
    <x v="2"/>
    <s v="803.00 USD"/>
    <x v="379"/>
    <n v="735.15"/>
    <m/>
    <x v="10"/>
    <s v="Food"/>
    <s v="Meat Products"/>
    <m/>
    <s v="China"/>
    <s v="Greater China"/>
    <s v="Yes"/>
    <m/>
    <m/>
    <m/>
    <m/>
    <n v="88"/>
    <x v="101"/>
  </r>
  <r>
    <x v="419"/>
    <n v="43934"/>
    <s v="WH Group Ltd."/>
    <s v="www.shuanghui.net"/>
    <d v="2009-06-01T00:00:00"/>
    <x v="6"/>
    <x v="4"/>
    <m/>
    <x v="1"/>
    <x v="1"/>
    <x v="50"/>
    <x v="481"/>
    <x v="2"/>
    <s v="3360.00 HKD"/>
    <x v="380"/>
    <n v="403.24"/>
    <m/>
    <x v="10"/>
    <s v="Food"/>
    <s v="Meat Products"/>
    <m/>
    <s v="China"/>
    <s v="Greater China"/>
    <s v="Yes"/>
    <m/>
    <m/>
    <m/>
    <m/>
    <n v="92"/>
    <x v="86"/>
  </r>
  <r>
    <x v="420"/>
    <n v="39860"/>
    <s v="Winsway"/>
    <s v="www.winsway.com"/>
    <d v="2010-04-01T00:00:00"/>
    <x v="3"/>
    <x v="2"/>
    <s v="110.00 USD"/>
    <x v="72"/>
    <x v="322"/>
    <x v="230"/>
    <x v="21"/>
    <x v="0"/>
    <s v="3660.00 HKD"/>
    <x v="381"/>
    <n v="338.8"/>
    <m/>
    <x v="3"/>
    <s v="Logistics"/>
    <s v="Distribution, Logistics, Oil &amp; Gas, Transportation"/>
    <m/>
    <s v="Hong Kong"/>
    <s v="Greater China"/>
    <s v="Yes"/>
    <m/>
    <m/>
    <m/>
    <m/>
    <n v="5"/>
    <x v="84"/>
  </r>
  <r>
    <x v="420"/>
    <n v="39860"/>
    <s v="Winsway"/>
    <s v="www.winsway.com"/>
    <d v="2010-04-01T00:00:00"/>
    <x v="3"/>
    <x v="2"/>
    <s v="110.00 USD"/>
    <x v="72"/>
    <x v="322"/>
    <x v="230"/>
    <x v="177"/>
    <x v="2"/>
    <s v="638.96 HKD"/>
    <x v="382"/>
    <n v="57.32"/>
    <m/>
    <x v="3"/>
    <s v="Logistics"/>
    <s v="Distribution, Logistics, Oil &amp; Gas, Transportation"/>
    <m/>
    <s v="Hong Kong"/>
    <s v="Greater China"/>
    <s v="No"/>
    <m/>
    <m/>
    <m/>
    <m/>
    <n v="13"/>
    <x v="12"/>
  </r>
  <r>
    <x v="421"/>
    <n v="162910"/>
    <s v="Wuhan Zhongyuan Huadian Science and Technology Co., Ltd."/>
    <s v="www.zyhd.com.cn"/>
    <d v="2009-01-22T00:00:00"/>
    <x v="6"/>
    <x v="1"/>
    <s v="22.65 CNY"/>
    <x v="277"/>
    <x v="323"/>
    <x v="11"/>
    <x v="40"/>
    <x v="0"/>
    <s v="526.14 CNY"/>
    <x v="383"/>
    <n v="51.71"/>
    <m/>
    <x v="8"/>
    <s v="Electronics"/>
    <s v="Electronics, Industrial"/>
    <m/>
    <s v="China"/>
    <s v="Greater China"/>
    <s v="Yes"/>
    <m/>
    <m/>
    <m/>
    <m/>
    <n v="9"/>
    <x v="76"/>
  </r>
  <r>
    <x v="422"/>
    <n v="31989"/>
    <s v="Wumart Stores Inc."/>
    <s v="www.wumart.com/html/en/home.html"/>
    <d v="2009-08-12T00:00:00"/>
    <x v="6"/>
    <x v="4"/>
    <s v="213.00 USD"/>
    <x v="278"/>
    <x v="324"/>
    <x v="231"/>
    <x v="435"/>
    <x v="7"/>
    <m/>
    <x v="1"/>
    <m/>
    <s v="Wumei Holdings Inc."/>
    <x v="4"/>
    <s v="Retail"/>
    <s v="Supermarkets &amp; Grocery Stores"/>
    <m/>
    <s v="China"/>
    <s v="Greater China"/>
    <s v="No"/>
    <m/>
    <m/>
    <s v="John Zhao"/>
    <s v="John Zhao"/>
    <n v="77"/>
    <x v="79"/>
  </r>
  <r>
    <x v="423"/>
    <n v="106943"/>
    <s v="Wuxi PharmaTech Co., Ltd"/>
    <s v="www.wuxiapptec.com"/>
    <d v="2015-08-14T00:00:00"/>
    <x v="14"/>
    <x v="0"/>
    <s v="3300.00 USD"/>
    <x v="279"/>
    <x v="325"/>
    <x v="232"/>
    <x v="482"/>
    <x v="0"/>
    <s v="3970.00 HKD"/>
    <x v="384"/>
    <n v="455.74"/>
    <m/>
    <x v="0"/>
    <s v="Pharmaceuticals"/>
    <s v="BPO Services, Medical Devices, Medical Research, Pharmaceutical Development"/>
    <m/>
    <s v="China"/>
    <s v="Greater China"/>
    <s v="Yes"/>
    <m/>
    <m/>
    <m/>
    <m/>
    <n v="22"/>
    <x v="58"/>
  </r>
  <r>
    <x v="424"/>
    <n v="147349"/>
    <s v="Xi'an Longi Silicon Materials Co., Ltd"/>
    <s v="www.longi-silicon.com"/>
    <d v="2010-08-04T00:00:00"/>
    <x v="3"/>
    <x v="1"/>
    <s v="138.00 CNY"/>
    <x v="280"/>
    <x v="23"/>
    <x v="20"/>
    <x v="483"/>
    <x v="0"/>
    <s v="1575.00 CNY"/>
    <x v="385"/>
    <n v="189.45"/>
    <m/>
    <x v="8"/>
    <s v="Semiconductors"/>
    <s v="Semiconductors"/>
    <m/>
    <s v="China"/>
    <s v="Greater China"/>
    <s v="Yes"/>
    <m/>
    <m/>
    <m/>
    <m/>
    <n v="20"/>
    <x v="32"/>
  </r>
  <r>
    <x v="424"/>
    <n v="147349"/>
    <s v="Xi'an Longi Silicon Materials Co., Ltd"/>
    <s v="www.longi-silicon.com"/>
    <d v="2010-08-04T00:00:00"/>
    <x v="3"/>
    <x v="1"/>
    <s v="138.00 CNY"/>
    <x v="280"/>
    <x v="23"/>
    <x v="20"/>
    <x v="484"/>
    <x v="2"/>
    <s v="153.41 USD"/>
    <x v="386"/>
    <n v="135"/>
    <m/>
    <x v="8"/>
    <s v="Semiconductors"/>
    <s v="Semiconductors"/>
    <m/>
    <s v="China"/>
    <s v="Greater China"/>
    <s v="Yes"/>
    <m/>
    <m/>
    <m/>
    <m/>
    <n v="70"/>
    <x v="51"/>
  </r>
  <r>
    <x v="425"/>
    <n v="163542"/>
    <s v="Xi'an Shaangu Power Co., Ltd."/>
    <s v="www.shaangu.com"/>
    <d v="2007-11-01T00:00:00"/>
    <x v="0"/>
    <x v="1"/>
    <s v="176.00 CNY"/>
    <x v="281"/>
    <x v="326"/>
    <x v="168"/>
    <x v="485"/>
    <x v="0"/>
    <s v="1693.38 CNY"/>
    <x v="221"/>
    <n v="187.83"/>
    <m/>
    <x v="3"/>
    <s v="Manufacturing"/>
    <s v="Manufacturing"/>
    <m/>
    <s v="China"/>
    <s v="Greater China"/>
    <s v="Yes"/>
    <m/>
    <m/>
    <m/>
    <m/>
    <n v="29"/>
    <x v="53"/>
  </r>
  <r>
    <x v="426"/>
    <n v="26727"/>
    <s v="Xiabu Xiabu"/>
    <s v="www.xiabu.com"/>
    <d v="2008-07-01T00:00:00"/>
    <x v="1"/>
    <x v="1"/>
    <s v="52.00 USD"/>
    <x v="282"/>
    <x v="327"/>
    <x v="146"/>
    <x v="486"/>
    <x v="3"/>
    <s v="150.00 USD"/>
    <x v="15"/>
    <n v="115.7"/>
    <s v="General Atlantic"/>
    <x v="4"/>
    <s v="Restaurants"/>
    <s v="Consumer Services, Restaurants"/>
    <m/>
    <s v="China"/>
    <s v="Greater China"/>
    <s v="No"/>
    <m/>
    <m/>
    <s v="Dong Zhong, Meng Ann Lim"/>
    <m/>
    <n v="53"/>
    <x v="14"/>
  </r>
  <r>
    <x v="427"/>
    <n v="161209"/>
    <s v="Xiamen Vann Intelligent Co., Ltd"/>
    <s v="www.vann.com.cn"/>
    <d v="2010-09-27T00:00:00"/>
    <x v="3"/>
    <x v="1"/>
    <s v="48.80 CNY"/>
    <x v="283"/>
    <x v="328"/>
    <x v="23"/>
    <x v="487"/>
    <x v="1"/>
    <s v="16.70 CNY"/>
    <x v="387"/>
    <n v="2.0099999999999998"/>
    <m/>
    <x v="8"/>
    <s v="Technology"/>
    <s v="Technology"/>
    <m/>
    <s v="China"/>
    <s v="Greater China"/>
    <s v="No"/>
    <m/>
    <m/>
    <m/>
    <m/>
    <n v="18"/>
    <x v="66"/>
  </r>
  <r>
    <x v="428"/>
    <n v="137913"/>
    <s v="Xiezhong International Holdings Limited"/>
    <s v="www.xiezhonginternational.hk"/>
    <d v="2008-06-01T00:00:00"/>
    <x v="1"/>
    <x v="1"/>
    <s v="20.90 USD"/>
    <x v="284"/>
    <x v="329"/>
    <x v="167"/>
    <x v="488"/>
    <x v="0"/>
    <s v="162.00 HKD"/>
    <x v="388"/>
    <n v="16.600000000000001"/>
    <m/>
    <x v="3"/>
    <s v="Transportation"/>
    <s v="Air Conditioning Equipment &amp; Products, Automobile and Parts Manufacturing, Heating Equipment &amp; Products, Manufacturing"/>
    <m/>
    <s v="China"/>
    <s v="Greater China"/>
    <s v="Yes"/>
    <m/>
    <m/>
    <m/>
    <m/>
    <n v="48"/>
    <x v="46"/>
  </r>
  <r>
    <x v="429"/>
    <n v="161164"/>
    <s v="Xilinmen Furniture Co., Ltd"/>
    <s v="www.chinabed.com"/>
    <d v="2010-11-30T00:00:00"/>
    <x v="3"/>
    <x v="1"/>
    <s v="37.50 CNY"/>
    <x v="285"/>
    <x v="330"/>
    <x v="23"/>
    <x v="489"/>
    <x v="0"/>
    <s v="656.25 CNY"/>
    <x v="389"/>
    <n v="84.77"/>
    <m/>
    <x v="3"/>
    <s v="Manufacturing"/>
    <s v="Consumer Products, Furniture Manufacturing"/>
    <m/>
    <s v="China"/>
    <s v="Greater China"/>
    <s v="Yes"/>
    <m/>
    <m/>
    <m/>
    <m/>
    <n v="20"/>
    <x v="32"/>
  </r>
  <r>
    <x v="430"/>
    <n v="174519"/>
    <s v="Xilong Chemical Co., Ltd."/>
    <s v="www.xlhg.com.cn"/>
    <d v="2008-07-14T00:00:00"/>
    <x v="1"/>
    <x v="1"/>
    <s v="27.00 CNY"/>
    <x v="286"/>
    <x v="323"/>
    <x v="40"/>
    <x v="100"/>
    <x v="0"/>
    <m/>
    <x v="1"/>
    <m/>
    <m/>
    <x v="6"/>
    <s v="Chemicals"/>
    <s v="Biotechnology, Chemicals, Electronics"/>
    <m/>
    <s v="China"/>
    <s v="Greater China"/>
    <s v="Yes"/>
    <m/>
    <m/>
    <m/>
    <m/>
    <n v="34"/>
    <x v="48"/>
  </r>
  <r>
    <x v="431"/>
    <n v="194936"/>
    <s v="Xin Sheng Pawn"/>
    <s v="www.xs-pawn.com"/>
    <d v="2012-06-01T00:00:00"/>
    <x v="4"/>
    <x v="1"/>
    <m/>
    <x v="1"/>
    <x v="1"/>
    <x v="196"/>
    <x v="9"/>
    <x v="0"/>
    <m/>
    <x v="1"/>
    <m/>
    <m/>
    <x v="5"/>
    <s v="Financial Services"/>
    <s v="Consumer Finance, Consumer Services, Credit Collections and Services, Mortgage Banking"/>
    <m/>
    <s v="China"/>
    <s v="Greater China"/>
    <s v="Yes"/>
    <m/>
    <m/>
    <m/>
    <m/>
    <n v="24"/>
    <x v="56"/>
  </r>
  <r>
    <x v="432"/>
    <n v="153207"/>
    <s v="Xizang Haisco Pharmaceutical Group Co., Ltd"/>
    <s v="www.haisco.com"/>
    <d v="2010-12-01T00:00:00"/>
    <x v="3"/>
    <x v="1"/>
    <s v="20.00 CNY"/>
    <x v="134"/>
    <x v="331"/>
    <x v="23"/>
    <x v="490"/>
    <x v="0"/>
    <m/>
    <x v="1"/>
    <m/>
    <m/>
    <x v="0"/>
    <s v="Pharmaceuticals"/>
    <s v="Pharmaceuticals"/>
    <m/>
    <s v="China"/>
    <s v="Greater China"/>
    <s v="Yes"/>
    <m/>
    <m/>
    <m/>
    <m/>
    <n v="13"/>
    <x v="12"/>
  </r>
  <r>
    <x v="433"/>
    <n v="35880"/>
    <s v="Xtep International Holdings"/>
    <s v="www.xtep.com.hk"/>
    <d v="2007-07-01T00:00:00"/>
    <x v="0"/>
    <x v="1"/>
    <m/>
    <x v="1"/>
    <x v="1"/>
    <x v="16"/>
    <x v="491"/>
    <x v="0"/>
    <s v="286.00 USD"/>
    <x v="390"/>
    <n v="181.61"/>
    <m/>
    <x v="4"/>
    <s v="Consumer Products"/>
    <s v="Consumer Products, Manufacturing"/>
    <m/>
    <s v="Hong Kong"/>
    <s v="Greater China"/>
    <s v="Yes"/>
    <m/>
    <m/>
    <m/>
    <m/>
    <n v="11"/>
    <x v="11"/>
  </r>
  <r>
    <x v="434"/>
    <n v="36063"/>
    <s v="Yangzhou Chengde Steel Tube Co.Ltd."/>
    <s v="www.cdpipe.com"/>
    <d v="2007-03-29T00:00:00"/>
    <x v="0"/>
    <x v="1"/>
    <s v="80.00 USD"/>
    <x v="157"/>
    <x v="332"/>
    <x v="16"/>
    <x v="492"/>
    <x v="7"/>
    <m/>
    <x v="1"/>
    <m/>
    <s v="Precision Castparts Corp"/>
    <x v="3"/>
    <s v="Industrial"/>
    <s v="Industrial, Steel &amp; Metal Manufacturing"/>
    <m/>
    <s v="China"/>
    <s v="Greater China"/>
    <s v="No"/>
    <m/>
    <m/>
    <s v="Herman Chang, Yi Luo"/>
    <m/>
    <n v="34"/>
    <x v="48"/>
  </r>
  <r>
    <x v="435"/>
    <n v="181470"/>
    <s v="Yanjun Automobile"/>
    <m/>
    <d v="2009-10-01T00:00:00"/>
    <x v="6"/>
    <x v="1"/>
    <m/>
    <x v="1"/>
    <x v="1"/>
    <x v="233"/>
    <x v="295"/>
    <x v="7"/>
    <s v="305.00 USD"/>
    <x v="391"/>
    <n v="238.24"/>
    <s v="Baoxin Auto Group Ltd"/>
    <x v="3"/>
    <s v="Transportation"/>
    <s v="Automobile Dealerships"/>
    <m/>
    <s v="China"/>
    <s v="Greater China"/>
    <s v="No"/>
    <m/>
    <m/>
    <s v="Leo Fang"/>
    <s v="Leo Fang"/>
    <n v="35"/>
    <x v="57"/>
  </r>
  <r>
    <x v="436"/>
    <n v="141711"/>
    <s v="Yantai Andre Pectin Co., Ltd"/>
    <s v="wwww.andrepectin.com"/>
    <d v="2010-11-15T00:00:00"/>
    <x v="3"/>
    <x v="1"/>
    <s v="10.00 USD"/>
    <x v="287"/>
    <x v="333"/>
    <x v="83"/>
    <x v="493"/>
    <x v="7"/>
    <m/>
    <x v="1"/>
    <m/>
    <s v="DSM"/>
    <x v="6"/>
    <s v="Chemicals"/>
    <s v="Beverages, Chemicals, Food"/>
    <m/>
    <s v="China"/>
    <s v="Greater China"/>
    <s v="No"/>
    <m/>
    <m/>
    <s v="John Zhao"/>
    <m/>
    <n v="35"/>
    <x v="57"/>
  </r>
  <r>
    <x v="437"/>
    <n v="31991"/>
    <s v="Yashili"/>
    <s v="www.yashili.com"/>
    <d v="2009-09-20T00:00:00"/>
    <x v="6"/>
    <x v="1"/>
    <s v="901.70 CNY"/>
    <x v="288"/>
    <x v="334"/>
    <x v="234"/>
    <x v="420"/>
    <x v="0"/>
    <s v="2310.00 HKD"/>
    <x v="392"/>
    <n v="213.83"/>
    <m/>
    <x v="10"/>
    <s v="Food"/>
    <s v="Consumer Products, Dairy Products"/>
    <m/>
    <s v="China"/>
    <s v="Greater China"/>
    <s v="Yes"/>
    <m/>
    <m/>
    <s v="Eric Zhang, Patrick Siewert"/>
    <m/>
    <n v="13"/>
    <x v="12"/>
  </r>
  <r>
    <x v="437"/>
    <n v="31991"/>
    <s v="Yashili"/>
    <s v="www.yashili.com"/>
    <d v="2009-09-20T00:00:00"/>
    <x v="6"/>
    <x v="1"/>
    <s v="901.70 CNY"/>
    <x v="288"/>
    <x v="334"/>
    <x v="234"/>
    <x v="494"/>
    <x v="7"/>
    <s v="388.00 USD"/>
    <x v="306"/>
    <n v="291.5"/>
    <s v="China Mengniu Dairy Company Limited"/>
    <x v="10"/>
    <s v="Food"/>
    <s v="Consumer Products, Dairy Products"/>
    <m/>
    <s v="China"/>
    <s v="Greater China"/>
    <s v="No"/>
    <n v="1.9"/>
    <m/>
    <s v="Eric Zhang, Patrick Siewert"/>
    <m/>
    <n v="45"/>
    <x v="39"/>
  </r>
  <r>
    <x v="438"/>
    <n v="35494"/>
    <s v="Yin Rong"/>
    <s v="www.y-rong.com"/>
    <d v="2007-05-01T00:00:00"/>
    <x v="0"/>
    <x v="2"/>
    <m/>
    <x v="1"/>
    <x v="1"/>
    <x v="111"/>
    <x v="222"/>
    <x v="1"/>
    <m/>
    <x v="1"/>
    <m/>
    <m/>
    <x v="10"/>
    <s v="Beverages"/>
    <s v="Beverages, Production"/>
    <m/>
    <s v="China"/>
    <s v="Greater China"/>
    <s v="No"/>
    <m/>
    <m/>
    <m/>
    <m/>
    <n v="43"/>
    <x v="62"/>
  </r>
  <r>
    <x v="439"/>
    <n v="59361"/>
    <s v="Ying Tai Bio-Technology"/>
    <s v="www.hi-tech-bio.com"/>
    <d v="2007-11-23T00:00:00"/>
    <x v="0"/>
    <x v="1"/>
    <m/>
    <x v="1"/>
    <x v="1"/>
    <x v="138"/>
    <x v="495"/>
    <x v="1"/>
    <m/>
    <x v="1"/>
    <m/>
    <m/>
    <x v="0"/>
    <s v="Pharmaceuticals"/>
    <s v="Manufacturing, Pharmaceuticals"/>
    <m/>
    <s v="China"/>
    <s v="Greater China"/>
    <s v="No"/>
    <m/>
    <m/>
    <m/>
    <m/>
    <n v="58"/>
    <x v="49"/>
  </r>
  <r>
    <x v="440"/>
    <n v="33766"/>
    <s v="Yingde Gases Group"/>
    <s v="www.yingdegas.com"/>
    <d v="2006-05-10T00:00:00"/>
    <x v="2"/>
    <x v="2"/>
    <s v="50.00 USD"/>
    <x v="145"/>
    <x v="335"/>
    <x v="3"/>
    <x v="90"/>
    <x v="0"/>
    <s v="406.54 USD"/>
    <x v="393"/>
    <n v="271.27999999999997"/>
    <m/>
    <x v="2"/>
    <s v="Oil &amp; Gas"/>
    <s v="Oil &amp; Gas"/>
    <m/>
    <s v="Hong Kong"/>
    <s v="Greater China"/>
    <s v="Yes"/>
    <m/>
    <m/>
    <s v="Gordon Shaw"/>
    <s v="Gordon Shaw"/>
    <n v="42"/>
    <x v="77"/>
  </r>
  <r>
    <x v="440"/>
    <n v="33766"/>
    <s v="Yingde Gases Group"/>
    <s v="www.yingdegas.com"/>
    <d v="2006-05-10T00:00:00"/>
    <x v="2"/>
    <x v="2"/>
    <s v="50.00 USD"/>
    <x v="145"/>
    <x v="335"/>
    <x v="3"/>
    <x v="496"/>
    <x v="2"/>
    <m/>
    <x v="1"/>
    <m/>
    <m/>
    <x v="2"/>
    <s v="Oil &amp; Gas"/>
    <s v="Oil &amp; Gas"/>
    <m/>
    <s v="Hong Kong"/>
    <s v="Greater China"/>
    <s v="Yes"/>
    <m/>
    <m/>
    <s v="Gordon Shaw"/>
    <s v="Gordon Shaw"/>
    <n v="47"/>
    <x v="9"/>
  </r>
  <r>
    <x v="440"/>
    <n v="33766"/>
    <s v="Yingde Gases Group"/>
    <s v="www.yingdegas.com"/>
    <d v="2006-05-10T00:00:00"/>
    <x v="2"/>
    <x v="2"/>
    <s v="50.00 USD"/>
    <x v="145"/>
    <x v="335"/>
    <x v="3"/>
    <x v="497"/>
    <x v="2"/>
    <s v="402.50 HKD"/>
    <x v="394"/>
    <n v="37.630000000000003"/>
    <m/>
    <x v="2"/>
    <s v="Oil &amp; Gas"/>
    <s v="Oil &amp; Gas"/>
    <m/>
    <s v="Hong Kong"/>
    <s v="Greater China"/>
    <s v="Yes"/>
    <m/>
    <m/>
    <s v="Gordon Shaw"/>
    <s v="Gordon Shaw"/>
    <n v="66"/>
    <x v="21"/>
  </r>
  <r>
    <x v="440"/>
    <n v="33766"/>
    <s v="Yingde Gases Group"/>
    <s v="www.yingdegas.com"/>
    <d v="2006-05-10T00:00:00"/>
    <x v="2"/>
    <x v="2"/>
    <s v="50.00 USD"/>
    <x v="145"/>
    <x v="335"/>
    <x v="3"/>
    <x v="498"/>
    <x v="2"/>
    <s v="414.00 HKD"/>
    <x v="395"/>
    <n v="40.46"/>
    <m/>
    <x v="2"/>
    <s v="Oil &amp; Gas"/>
    <s v="Oil &amp; Gas"/>
    <m/>
    <s v="Hong Kong"/>
    <s v="Greater China"/>
    <s v="Yes"/>
    <m/>
    <m/>
    <s v="Gordon Shaw"/>
    <s v="Gordon Shaw"/>
    <n v="69"/>
    <x v="102"/>
  </r>
  <r>
    <x v="440"/>
    <n v="33766"/>
    <s v="Yingde Gases Group"/>
    <s v="www.yingdegas.com"/>
    <d v="2006-05-10T00:00:00"/>
    <x v="2"/>
    <x v="2"/>
    <s v="50.00 USD"/>
    <x v="145"/>
    <x v="335"/>
    <x v="3"/>
    <x v="182"/>
    <x v="2"/>
    <m/>
    <x v="1"/>
    <m/>
    <m/>
    <x v="2"/>
    <s v="Oil &amp; Gas"/>
    <s v="Oil &amp; Gas"/>
    <m/>
    <s v="Hong Kong"/>
    <s v="Greater China"/>
    <s v="No"/>
    <m/>
    <m/>
    <s v="Gordon Shaw"/>
    <s v="Gordon Shaw"/>
    <n v="73"/>
    <x v="63"/>
  </r>
  <r>
    <x v="441"/>
    <n v="85026"/>
    <s v="Yongle Tape Co.,Ltd."/>
    <s v="www.yongletape.com"/>
    <d v="2012-03-30T00:00:00"/>
    <x v="4"/>
    <x v="0"/>
    <s v="49.00 USD"/>
    <x v="269"/>
    <x v="336"/>
    <x v="235"/>
    <x v="499"/>
    <x v="7"/>
    <s v="190.00 USD"/>
    <x v="134"/>
    <n v="176.92"/>
    <s v="Avery Dennison Corporation"/>
    <x v="3"/>
    <s v="Manufacturing"/>
    <s v="Adhesives &amp; Sealants, Manufacturing"/>
    <m/>
    <s v="China"/>
    <s v="Greater China"/>
    <s v="No"/>
    <n v="4.8"/>
    <m/>
    <m/>
    <m/>
    <n v="59"/>
    <x v="40"/>
  </r>
  <r>
    <x v="442"/>
    <n v="63838"/>
    <s v="Yongye International"/>
    <s v="www.yongyeintl.com"/>
    <d v="2011-05-31T00:00:00"/>
    <x v="9"/>
    <x v="4"/>
    <s v="50.00 USD"/>
    <x v="145"/>
    <x v="337"/>
    <x v="7"/>
    <x v="500"/>
    <x v="3"/>
    <s v="340.00 USD"/>
    <x v="396"/>
    <n v="255.54"/>
    <s v="Full Alliance International Ltd, Morgan Stanley Private Equity Asia"/>
    <x v="10"/>
    <s v="Agriculture"/>
    <s v="Agricultural Chemicals, Agriculture Technologies, Farm Support Services"/>
    <m/>
    <s v="China"/>
    <s v="Greater China"/>
    <s v="No"/>
    <m/>
    <m/>
    <s v="Homer Sun"/>
    <m/>
    <n v="28"/>
    <x v="75"/>
  </r>
  <r>
    <x v="443"/>
    <n v="147409"/>
    <s v="Yotrio Group Co., Ltd"/>
    <m/>
    <d v="2009-12-01T00:00:00"/>
    <x v="6"/>
    <x v="1"/>
    <s v="116.25 CNY"/>
    <x v="289"/>
    <x v="193"/>
    <x v="236"/>
    <x v="501"/>
    <x v="0"/>
    <s v="2280.00 CNY"/>
    <x v="397"/>
    <n v="245.19"/>
    <m/>
    <x v="3"/>
    <s v="Manufacturing"/>
    <s v="Furniture Manufacturing"/>
    <m/>
    <s v="China"/>
    <s v="Greater China"/>
    <s v="Yes"/>
    <m/>
    <m/>
    <m/>
    <m/>
    <n v="10"/>
    <x v="89"/>
  </r>
  <r>
    <x v="444"/>
    <n v="180176"/>
    <s v="Youyuan International Holdings Limited"/>
    <s v="www.youyuan.com.hk"/>
    <d v="2009-09-01T00:00:00"/>
    <x v="6"/>
    <x v="1"/>
    <m/>
    <x v="1"/>
    <x v="1"/>
    <x v="42"/>
    <x v="502"/>
    <x v="0"/>
    <m/>
    <x v="1"/>
    <m/>
    <m/>
    <x v="3"/>
    <s v="Manufacturing"/>
    <s v="Paper Products Manufacturing"/>
    <m/>
    <s v="China"/>
    <s v="Greater China"/>
    <s v="No"/>
    <m/>
    <m/>
    <m/>
    <m/>
    <n v="8"/>
    <x v="100"/>
  </r>
  <r>
    <x v="445"/>
    <n v="123238"/>
    <s v="Yunnan Longsheng Green Industry Group Co. Ltd."/>
    <m/>
    <d v="2007-02-01T00:00:00"/>
    <x v="0"/>
    <x v="1"/>
    <s v="55.00 CNY"/>
    <x v="290"/>
    <x v="338"/>
    <x v="237"/>
    <x v="503"/>
    <x v="1"/>
    <s v="7.17 USD"/>
    <x v="398"/>
    <n v="5.3"/>
    <m/>
    <x v="10"/>
    <s v="Beverages"/>
    <s v="Coffee and Tea Manufacturing"/>
    <m/>
    <s v="China"/>
    <s v="Greater China"/>
    <s v="Yes"/>
    <m/>
    <m/>
    <m/>
    <m/>
    <n v="5"/>
    <x v="84"/>
  </r>
  <r>
    <x v="446"/>
    <n v="163543"/>
    <s v="Zhejiang Aishida Electric Co., Ltd"/>
    <s v="www.chinaasd.com"/>
    <d v="2007-07-01T00:00:00"/>
    <x v="0"/>
    <x v="1"/>
    <s v="90.00 CNY"/>
    <x v="291"/>
    <x v="339"/>
    <x v="168"/>
    <x v="504"/>
    <x v="0"/>
    <s v="1128.00 CNY"/>
    <x v="399"/>
    <n v="125.12"/>
    <m/>
    <x v="3"/>
    <s v="Manufacturing"/>
    <s v="Distribution, Household Appliance Manufacture"/>
    <m/>
    <s v="China"/>
    <s v="Greater China"/>
    <s v="Yes"/>
    <m/>
    <m/>
    <m/>
    <m/>
    <n v="34"/>
    <x v="48"/>
  </r>
  <r>
    <x v="446"/>
    <n v="163543"/>
    <s v="Zhejiang Aishida Electric Co., Ltd"/>
    <s v="www.chinaasd.com"/>
    <d v="2007-07-01T00:00:00"/>
    <x v="0"/>
    <x v="1"/>
    <s v="90.00 CNY"/>
    <x v="291"/>
    <x v="339"/>
    <x v="168"/>
    <x v="182"/>
    <x v="2"/>
    <s v="322.10 CNY"/>
    <x v="400"/>
    <n v="40.44"/>
    <m/>
    <x v="3"/>
    <s v="Manufacturing"/>
    <s v="Distribution, Household Appliance Manufacture"/>
    <m/>
    <s v="China"/>
    <s v="Greater China"/>
    <s v="No"/>
    <m/>
    <m/>
    <m/>
    <m/>
    <n v="59"/>
    <x v="40"/>
  </r>
  <r>
    <x v="447"/>
    <n v="100775"/>
    <s v="Zhejiang Chaowei Power"/>
    <s v="www.chaowei.com.hk"/>
    <d v="2010-07-01T00:00:00"/>
    <x v="3"/>
    <x v="1"/>
    <m/>
    <x v="1"/>
    <x v="1"/>
    <x v="83"/>
    <x v="505"/>
    <x v="0"/>
    <s v="545.00 HKD"/>
    <x v="401"/>
    <n v="55.73"/>
    <m/>
    <x v="3"/>
    <s v="Manufacturing"/>
    <s v="Manufacturing"/>
    <m/>
    <s v="China"/>
    <s v="Greater China"/>
    <s v="Yes"/>
    <m/>
    <m/>
    <m/>
    <m/>
    <n v="0"/>
    <x v="95"/>
  </r>
  <r>
    <x v="447"/>
    <n v="100775"/>
    <s v="Zhejiang Chaowei Power"/>
    <s v="www.chaowei.com.hk"/>
    <d v="2010-07-01T00:00:00"/>
    <x v="3"/>
    <x v="1"/>
    <m/>
    <x v="1"/>
    <x v="1"/>
    <x v="83"/>
    <x v="506"/>
    <x v="2"/>
    <s v="75.00 USD"/>
    <x v="402"/>
    <n v="56.22"/>
    <m/>
    <x v="3"/>
    <s v="Manufacturing"/>
    <s v="Manufacturing"/>
    <m/>
    <s v="China"/>
    <s v="Greater China"/>
    <s v="No"/>
    <n v="2"/>
    <m/>
    <m/>
    <m/>
    <n v="30"/>
    <x v="25"/>
  </r>
  <r>
    <x v="448"/>
    <n v="161880"/>
    <s v="Zhejiang Charioteer Pharmaceutical Co., Ltd"/>
    <s v="www.chariotpharm.com"/>
    <d v="2013-04-10T00:00:00"/>
    <x v="0"/>
    <x v="1"/>
    <s v="64.97 CNY"/>
    <x v="292"/>
    <x v="254"/>
    <x v="28"/>
    <x v="156"/>
    <x v="0"/>
    <m/>
    <x v="1"/>
    <m/>
    <m/>
    <x v="0"/>
    <s v="Pharmaceuticals"/>
    <s v="Pharmaceutical Manufacturing"/>
    <m/>
    <s v="China"/>
    <s v="Greater China"/>
    <s v="Yes"/>
    <m/>
    <m/>
    <m/>
    <m/>
    <n v="21"/>
    <x v="17"/>
  </r>
  <r>
    <x v="449"/>
    <n v="137602"/>
    <s v="Zhejiang Double Arrow Rubber Co., Ltd"/>
    <s v="www.doublearrow.net"/>
    <d v="2007-03-01T00:00:00"/>
    <x v="0"/>
    <x v="1"/>
    <m/>
    <x v="1"/>
    <x v="1"/>
    <x v="11"/>
    <x v="507"/>
    <x v="0"/>
    <s v="640.00 CNY"/>
    <x v="403"/>
    <n v="69.22"/>
    <m/>
    <x v="3"/>
    <s v="Manufacturing"/>
    <s v="Plastic and Rubber Manufacturing"/>
    <m/>
    <s v="China"/>
    <s v="Greater China"/>
    <s v="Yes"/>
    <m/>
    <m/>
    <m/>
    <m/>
    <n v="37"/>
    <x v="15"/>
  </r>
  <r>
    <x v="450"/>
    <n v="46084"/>
    <s v="Zhejiang Hengyi Petrochemical"/>
    <m/>
    <d v="2009-12-24T00:00:00"/>
    <x v="6"/>
    <x v="6"/>
    <s v="296.88 CNY"/>
    <x v="293"/>
    <x v="340"/>
    <x v="50"/>
    <x v="508"/>
    <x v="7"/>
    <s v="600.00 USD"/>
    <x v="404"/>
    <n v="440.34"/>
    <s v="Centennial Brilliance Science &amp; Technology Co"/>
    <x v="6"/>
    <s v="Chemicals"/>
    <s v="Chemicals, Oil &amp; Gas"/>
    <m/>
    <s v="China"/>
    <s v="Greater China"/>
    <s v="No"/>
    <m/>
    <m/>
    <m/>
    <m/>
    <n v="2"/>
    <x v="105"/>
  </r>
  <r>
    <x v="451"/>
    <n v="161109"/>
    <s v="Zhejiang Kaishan Compressor Co., Ltd"/>
    <s v="www.kaishancomp.com"/>
    <d v="2009-12-23T00:00:00"/>
    <x v="6"/>
    <x v="1"/>
    <s v="40.00 CNY"/>
    <x v="294"/>
    <x v="341"/>
    <x v="23"/>
    <x v="509"/>
    <x v="0"/>
    <m/>
    <x v="1"/>
    <m/>
    <m/>
    <x v="3"/>
    <s v="Manufacturing"/>
    <s v="Manufacturing"/>
    <m/>
    <s v="China"/>
    <s v="Greater China"/>
    <s v="Yes"/>
    <m/>
    <m/>
    <m/>
    <m/>
    <n v="20"/>
    <x v="32"/>
  </r>
  <r>
    <x v="452"/>
    <n v="166414"/>
    <s v="Zhejiang Lvyuan Muye"/>
    <m/>
    <d v="2007-08-01T00:00:00"/>
    <x v="0"/>
    <x v="1"/>
    <m/>
    <x v="1"/>
    <x v="1"/>
    <x v="43"/>
    <x v="182"/>
    <x v="1"/>
    <m/>
    <x v="1"/>
    <m/>
    <m/>
    <x v="6"/>
    <s v="Materials"/>
    <s v="Materials, Timber"/>
    <m/>
    <s v="China"/>
    <s v="Greater China"/>
    <s v="No"/>
    <m/>
    <m/>
    <m/>
    <m/>
    <n v="58"/>
    <x v="49"/>
  </r>
  <r>
    <x v="453"/>
    <n v="172189"/>
    <s v="Zhongao Property Service"/>
    <s v="www.gdzawy.com"/>
    <d v="2015-04-17T00:00:00"/>
    <x v="14"/>
    <x v="1"/>
    <s v="32.00 USD"/>
    <x v="295"/>
    <x v="342"/>
    <x v="238"/>
    <x v="25"/>
    <x v="0"/>
    <s v="421.00 HKD"/>
    <x v="405"/>
    <n v="51.17"/>
    <m/>
    <x v="5"/>
    <s v="Business Services"/>
    <s v="Business Services, Consumer Services, Leisure, Property"/>
    <m/>
    <s v="China"/>
    <s v="Greater China"/>
    <s v="Yes"/>
    <m/>
    <m/>
    <m/>
    <m/>
    <n v="7"/>
    <x v="7"/>
  </r>
  <r>
    <x v="454"/>
    <n v="166630"/>
    <s v="Zhonglian Real Estate"/>
    <s v="www.zldc.cn"/>
    <d v="2007-09-01T00:00:00"/>
    <x v="0"/>
    <x v="1"/>
    <m/>
    <x v="1"/>
    <x v="1"/>
    <x v="43"/>
    <x v="188"/>
    <x v="1"/>
    <m/>
    <x v="1"/>
    <m/>
    <m/>
    <x v="4"/>
    <s v="Consumer Services"/>
    <s v="Consumer Services"/>
    <m/>
    <s v="China"/>
    <s v="Greater China"/>
    <s v="No"/>
    <m/>
    <m/>
    <m/>
    <m/>
    <n v="52"/>
    <x v="13"/>
  </r>
  <r>
    <x v="455"/>
    <n v="86190"/>
    <s v="Zhongsheng Group"/>
    <s v="www.zs-group.com.cn"/>
    <d v="2008-06-01T00:00:00"/>
    <x v="1"/>
    <x v="1"/>
    <m/>
    <x v="1"/>
    <x v="1"/>
    <x v="239"/>
    <x v="510"/>
    <x v="0"/>
    <s v="2679.00 HKD"/>
    <x v="406"/>
    <n v="255.23"/>
    <m/>
    <x v="3"/>
    <s v="Transportation"/>
    <s v="Automobile Dealerships, Industrial"/>
    <m/>
    <s v="China"/>
    <s v="Greater China"/>
    <s v="Yes"/>
    <m/>
    <m/>
    <m/>
    <m/>
    <n v="21"/>
    <x v="17"/>
  </r>
  <r>
    <x v="455"/>
    <n v="86190"/>
    <s v="Zhongsheng Group"/>
    <s v="www.zs-group.com.cn"/>
    <d v="2008-06-01T00:00:00"/>
    <x v="1"/>
    <x v="1"/>
    <m/>
    <x v="1"/>
    <x v="1"/>
    <x v="239"/>
    <x v="511"/>
    <x v="2"/>
    <s v="400.65 HKD"/>
    <x v="407"/>
    <n v="37.090000000000003"/>
    <m/>
    <x v="3"/>
    <s v="Transportation"/>
    <s v="Automobile Dealerships, Industrial"/>
    <m/>
    <s v="China"/>
    <s v="Greater China"/>
    <s v="Yes"/>
    <m/>
    <m/>
    <m/>
    <m/>
    <n v="28"/>
    <x v="75"/>
  </r>
  <r>
    <x v="455"/>
    <n v="86190"/>
    <s v="Zhongsheng Group"/>
    <s v="www.zs-group.com.cn"/>
    <d v="2008-06-01T00:00:00"/>
    <x v="1"/>
    <x v="1"/>
    <m/>
    <x v="1"/>
    <x v="1"/>
    <x v="239"/>
    <x v="512"/>
    <x v="2"/>
    <s v="170.00 USD"/>
    <x v="106"/>
    <n v="130.58000000000001"/>
    <m/>
    <x v="3"/>
    <s v="Transportation"/>
    <s v="Automobile Dealerships, Industrial"/>
    <m/>
    <s v="China"/>
    <s v="Greater China"/>
    <s v="Yes"/>
    <m/>
    <m/>
    <m/>
    <m/>
    <n v="31"/>
    <x v="24"/>
  </r>
  <r>
    <x v="455"/>
    <n v="86190"/>
    <s v="Zhongsheng Group"/>
    <s v="www.zs-group.com.cn"/>
    <d v="2008-06-01T00:00:00"/>
    <x v="1"/>
    <x v="1"/>
    <m/>
    <x v="1"/>
    <x v="1"/>
    <x v="239"/>
    <x v="513"/>
    <x v="2"/>
    <s v="1000.00 HKD"/>
    <x v="408"/>
    <n v="97.97"/>
    <m/>
    <x v="3"/>
    <s v="Transportation"/>
    <s v="Automobile Dealerships, Industrial"/>
    <m/>
    <s v="China"/>
    <s v="Greater China"/>
    <s v="Yes"/>
    <m/>
    <m/>
    <m/>
    <m/>
    <n v="46"/>
    <x v="8"/>
  </r>
  <r>
    <x v="455"/>
    <n v="86190"/>
    <s v="Zhongsheng Group"/>
    <s v="www.zs-group.com.cn"/>
    <d v="2008-06-01T00:00:00"/>
    <x v="1"/>
    <x v="1"/>
    <m/>
    <x v="1"/>
    <x v="1"/>
    <x v="239"/>
    <x v="227"/>
    <x v="7"/>
    <s v="731.00 USD"/>
    <x v="409"/>
    <n v="534.79999999999995"/>
    <s v="Jardine Matheson Holdings"/>
    <x v="3"/>
    <s v="Transportation"/>
    <s v="Automobile Dealerships, Industrial"/>
    <m/>
    <s v="China"/>
    <s v="Greater China"/>
    <s v="No"/>
    <m/>
    <m/>
    <m/>
    <m/>
    <n v="67"/>
    <x v="50"/>
  </r>
  <r>
    <x v="456"/>
    <n v="42146"/>
    <s v="Zoomlion"/>
    <s v="www.zoomlion.com"/>
    <d v="2006-05-11T00:00:00"/>
    <x v="2"/>
    <x v="4"/>
    <s v="35.00 USD"/>
    <x v="296"/>
    <x v="343"/>
    <x v="240"/>
    <x v="514"/>
    <x v="2"/>
    <s v="13000.00 HKD"/>
    <x v="410"/>
    <n v="1260.49"/>
    <m/>
    <x v="3"/>
    <s v="Industrial"/>
    <s v="Industrial Machinery Manufacturing"/>
    <m/>
    <s v="China"/>
    <s v="Greater China"/>
    <s v="Yes"/>
    <m/>
    <m/>
    <m/>
    <m/>
    <n v="55"/>
    <x v="4"/>
  </r>
  <r>
    <x v="456"/>
    <n v="42146"/>
    <s v="Zoomlion"/>
    <s v="www.zoomlion.com"/>
    <d v="2006-05-11T00:00:00"/>
    <x v="2"/>
    <x v="4"/>
    <s v="35.00 USD"/>
    <x v="296"/>
    <x v="343"/>
    <x v="240"/>
    <x v="515"/>
    <x v="2"/>
    <s v="843.00 CNY"/>
    <x v="411"/>
    <n v="110.47"/>
    <m/>
    <x v="3"/>
    <s v="Industrial"/>
    <s v="Industrial Machinery Manufacturing"/>
    <m/>
    <s v="China"/>
    <s v="Greater China"/>
    <s v="Yes"/>
    <m/>
    <m/>
    <m/>
    <m/>
    <n v="103"/>
    <x v="37"/>
  </r>
  <r>
    <x v="457"/>
    <n v="211956"/>
    <s v="ZTO Express"/>
    <s v="www.zto.com"/>
    <d v="2013-06-01T00:00:00"/>
    <x v="0"/>
    <x v="1"/>
    <m/>
    <x v="1"/>
    <x v="1"/>
    <x v="164"/>
    <x v="480"/>
    <x v="0"/>
    <m/>
    <x v="1"/>
    <m/>
    <m/>
    <x v="5"/>
    <s v="Business Services"/>
    <s v="Courier &amp; Delivery Services, Packaging"/>
    <m/>
    <s v="China"/>
    <s v="Greater China"/>
    <s v="Yes"/>
    <m/>
    <m/>
    <m/>
    <m/>
    <n v="40"/>
    <x v="3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74">
  <r>
    <s v="Actis"/>
    <x v="0"/>
    <x v="0"/>
  </r>
  <r>
    <s v="Affinity Equity Partners"/>
    <x v="0"/>
    <x v="0"/>
  </r>
  <r>
    <s v="Affinity Equity Partners, Unitas Capital"/>
    <x v="0"/>
    <x v="1"/>
  </r>
  <r>
    <s v="AID Partners"/>
    <x v="1"/>
    <x v="0"/>
  </r>
  <r>
    <s v="Ant Capital Partners"/>
    <x v="0"/>
    <x v="0"/>
  </r>
  <r>
    <s v="Apax Partners"/>
    <x v="0"/>
    <x v="0"/>
  </r>
  <r>
    <s v="ARC Capital Partners"/>
    <x v="2"/>
    <x v="0"/>
  </r>
  <r>
    <s v="ARC Capital Partners, PAG Asia Capital"/>
    <x v="0"/>
    <x v="1"/>
  </r>
  <r>
    <s v="Arcapita Investment Management"/>
    <x v="0"/>
    <x v="0"/>
  </r>
  <r>
    <s v="Ascendent Capital Partners"/>
    <x v="0"/>
    <x v="0"/>
  </r>
  <r>
    <s v="Ashmore Investment Management, Clearwater Capital Partners, Spinnaker Capital"/>
    <x v="0"/>
    <x v="1"/>
  </r>
  <r>
    <s v="Bain Capital"/>
    <x v="3"/>
    <x v="0"/>
  </r>
  <r>
    <s v="Baird Capital Partners Asia"/>
    <x v="0"/>
    <x v="0"/>
  </r>
  <r>
    <s v="Baring Private Equity Asia"/>
    <x v="4"/>
    <x v="0"/>
  </r>
  <r>
    <s v="Baring Private Equity Asia, Boyu Capital, Hopu Investment Management, KKR"/>
    <x v="1"/>
    <x v="2"/>
  </r>
  <r>
    <s v="Baring Private Equity Asia, Chengwei Capital"/>
    <x v="0"/>
    <x v="1"/>
  </r>
  <r>
    <s v="Baring Private Equity Asia, IFC Asset Management Company"/>
    <x v="1"/>
    <x v="1"/>
  </r>
  <r>
    <s v="Blackstone Group"/>
    <x v="0"/>
    <x v="0"/>
  </r>
  <r>
    <s v="Blackstone Group, Capital International, Warburg Pincus"/>
    <x v="0"/>
    <x v="3"/>
  </r>
  <r>
    <s v="Carlyle Group"/>
    <x v="3"/>
    <x v="0"/>
  </r>
  <r>
    <s v="Carlyle Group, YF Capital"/>
    <x v="0"/>
    <x v="1"/>
  </r>
  <r>
    <s v="CDH Investments"/>
    <x v="5"/>
    <x v="0"/>
  </r>
  <r>
    <s v="CDH Investments, CGU CDC China Capital Partners, Morgan Stanley Private Equity Asia"/>
    <x v="0"/>
    <x v="3"/>
  </r>
  <r>
    <s v="CDH Investments, CITIC Capital"/>
    <x v="0"/>
    <x v="1"/>
  </r>
  <r>
    <s v="CDH Investments, DB Private Equity, Milestone Capital Management, Trustbridge Partners"/>
    <x v="0"/>
    <x v="2"/>
  </r>
  <r>
    <s v="CDH Investments, IFC Asset Management Company, Morgan Stanley Private Equity Asia"/>
    <x v="4"/>
    <x v="3"/>
  </r>
  <r>
    <s v="CDH Investments, KKR"/>
    <x v="5"/>
    <x v="1"/>
  </r>
  <r>
    <s v="Centurion Investment Management"/>
    <x v="0"/>
    <x v="0"/>
  </r>
  <r>
    <s v="China International Capital Corporation Private Equity"/>
    <x v="0"/>
    <x v="0"/>
  </r>
  <r>
    <s v="China International Capital Corporation, China Life Insurance Company, China National Cereals, Oils &amp; Foodstuffs Import and Export Corp, CITIC Securities, Fosun International, Goldman Sachs, Khazanah Nasional Berhad, Warburg Pincus"/>
    <x v="0"/>
    <x v="4"/>
  </r>
  <r>
    <s v="China Media Capital, FountainVest Partners"/>
    <x v="5"/>
    <x v="1"/>
  </r>
  <r>
    <s v="China Merchants Technology Holdings, CITIC Capital, Jade Capital, Oriza Holdings"/>
    <x v="1"/>
    <x v="2"/>
  </r>
  <r>
    <s v="China National Cereals, Oils &amp; Foodstuffs Import and Export Corp, Hopu Investment Management, IFC Asset Management Company, Noble Group, Standard Chartered Private Equity, Temasek Holdings"/>
    <x v="0"/>
    <x v="5"/>
  </r>
  <r>
    <s v="China New Enterprise Investment"/>
    <x v="0"/>
    <x v="0"/>
  </r>
  <r>
    <s v="CID Group, Lehman Brothers, Whitesun Equity Partners"/>
    <x v="0"/>
    <x v="3"/>
  </r>
  <r>
    <s v="Citi Venture Capital International"/>
    <x v="0"/>
    <x v="0"/>
  </r>
  <r>
    <s v="CITIC Capital"/>
    <x v="6"/>
    <x v="0"/>
  </r>
  <r>
    <s v="CMIA Capital Partners"/>
    <x v="1"/>
    <x v="0"/>
  </r>
  <r>
    <s v="Crescent Point Group"/>
    <x v="0"/>
    <x v="0"/>
  </r>
  <r>
    <s v="CVC Capital Partners"/>
    <x v="5"/>
    <x v="0"/>
  </r>
  <r>
    <s v="EQT"/>
    <x v="7"/>
    <x v="0"/>
  </r>
  <r>
    <s v="Essex Woodlands"/>
    <x v="0"/>
    <x v="0"/>
  </r>
  <r>
    <s v="GIC, KKR, OCBC Bank, TPG"/>
    <x v="0"/>
    <x v="2"/>
  </r>
  <r>
    <s v="Goldman Sachs Merchant Banking Division"/>
    <x v="0"/>
    <x v="0"/>
  </r>
  <r>
    <s v="Goldman Sachs, Goldman Sachs Merchant Banking Division"/>
    <x v="2"/>
    <x v="1"/>
  </r>
  <r>
    <s v="Hony Capital"/>
    <x v="5"/>
    <x v="0"/>
  </r>
  <r>
    <s v="Hopu Investment Management, Minmetals Corporation, Silver Grant International Industries"/>
    <x v="1"/>
    <x v="3"/>
  </r>
  <r>
    <s v="HPEF Capital Partners"/>
    <x v="0"/>
    <x v="0"/>
  </r>
  <r>
    <s v="HSBC Principal Investments"/>
    <x v="0"/>
    <x v="0"/>
  </r>
  <r>
    <s v="IK Investment Partners"/>
    <x v="0"/>
    <x v="0"/>
  </r>
  <r>
    <s v="IK Investment Partners, Reggeborgh Groep"/>
    <x v="0"/>
    <x v="1"/>
  </r>
  <r>
    <s v="Intel Capital"/>
    <x v="0"/>
    <x v="0"/>
  </r>
  <r>
    <s v="JD Capital"/>
    <x v="0"/>
    <x v="0"/>
  </r>
  <r>
    <s v="KKR"/>
    <x v="6"/>
    <x v="0"/>
  </r>
  <r>
    <s v="Legend Capital"/>
    <x v="5"/>
    <x v="0"/>
  </r>
  <r>
    <s v="Littlejohn &amp; Co."/>
    <x v="1"/>
    <x v="0"/>
  </r>
  <r>
    <s v="Lombard Investments"/>
    <x v="0"/>
    <x v="0"/>
  </r>
  <r>
    <s v="MBK Partners"/>
    <x v="6"/>
    <x v="0"/>
  </r>
  <r>
    <s v="Morgan Stanley Private Equity Asia"/>
    <x v="6"/>
    <x v="0"/>
  </r>
  <r>
    <s v="Navis Capital Partners"/>
    <x v="5"/>
    <x v="0"/>
  </r>
  <r>
    <s v="Olympus Capital Asia"/>
    <x v="0"/>
    <x v="0"/>
  </r>
  <r>
    <s v="PAG Asia Capital"/>
    <x v="1"/>
    <x v="0"/>
  </r>
  <r>
    <s v="Principle Capital"/>
    <x v="0"/>
    <x v="0"/>
  </r>
  <r>
    <s v="Sequoia Capital"/>
    <x v="1"/>
    <x v="0"/>
  </r>
  <r>
    <s v="Shanghai International Asset Management"/>
    <x v="0"/>
    <x v="0"/>
  </r>
  <r>
    <s v="Silver Lake"/>
    <x v="1"/>
    <x v="0"/>
  </r>
  <r>
    <s v="TA Associates"/>
    <x v="0"/>
    <x v="0"/>
  </r>
  <r>
    <s v="Tembusu Partners"/>
    <x v="1"/>
    <x v="0"/>
  </r>
  <r>
    <s v="Templeton Asset Management"/>
    <x v="0"/>
    <x v="0"/>
  </r>
  <r>
    <s v="The Jordan Company"/>
    <x v="5"/>
    <x v="0"/>
  </r>
  <r>
    <s v="Themes Investment Partners"/>
    <x v="0"/>
    <x v="0"/>
  </r>
  <r>
    <s v="TPG"/>
    <x v="5"/>
    <x v="0"/>
  </r>
  <r>
    <s v="TPG, Xinjiang Guanghui Industry Investment (Group) Co."/>
    <x v="0"/>
    <x v="1"/>
  </r>
  <r>
    <s v="TR Capital"/>
    <x v="0"/>
    <x v="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56">
  <r>
    <x v="0"/>
    <x v="0"/>
    <n v="11.5"/>
    <n v="10"/>
    <x v="0"/>
    <n v="-1.5"/>
  </r>
  <r>
    <x v="1"/>
    <x v="1"/>
    <n v="66.959999999999994"/>
    <n v="74.25"/>
    <x v="0"/>
    <n v="7.2900000000000063"/>
  </r>
  <r>
    <x v="2"/>
    <x v="0"/>
    <n v="56"/>
    <n v="457.4"/>
    <x v="1"/>
    <n v="401.4"/>
  </r>
  <r>
    <x v="3"/>
    <x v="2"/>
    <n v="34"/>
    <n v="104.96000000000001"/>
    <x v="1"/>
    <n v="70.960000000000008"/>
  </r>
  <r>
    <x v="4"/>
    <x v="0"/>
    <n v="11.44"/>
    <n v="10"/>
    <x v="1"/>
    <n v="-1.4399999999999995"/>
  </r>
  <r>
    <x v="5"/>
    <x v="0"/>
    <n v="125"/>
    <n v="270"/>
    <x v="2"/>
    <n v="145"/>
  </r>
  <r>
    <x v="6"/>
    <x v="0"/>
    <n v="1.52"/>
    <n v="36.26"/>
    <x v="0"/>
    <n v="34.739999999999995"/>
  </r>
  <r>
    <x v="7"/>
    <x v="0"/>
    <n v="0.53"/>
    <n v="31.23"/>
    <x v="0"/>
    <n v="30.7"/>
  </r>
  <r>
    <x v="8"/>
    <x v="0"/>
    <n v="6.16"/>
    <n v="49.03"/>
    <x v="0"/>
    <n v="42.870000000000005"/>
  </r>
  <r>
    <x v="9"/>
    <x v="2"/>
    <m/>
    <n v="60.870000000000005"/>
    <x v="2"/>
    <n v="60.870000000000005"/>
  </r>
  <r>
    <x v="10"/>
    <x v="0"/>
    <n v="18"/>
    <n v="29"/>
    <x v="1"/>
    <n v="11"/>
  </r>
  <r>
    <x v="11"/>
    <x v="0"/>
    <m/>
    <n v="65.45"/>
    <x v="0"/>
    <n v="65.45"/>
  </r>
  <r>
    <x v="12"/>
    <x v="0"/>
    <n v="225"/>
    <n v="174.5"/>
    <x v="1"/>
    <n v="-50.5"/>
  </r>
  <r>
    <x v="13"/>
    <x v="3"/>
    <n v="839.77"/>
    <n v="1076.0900000000001"/>
    <x v="0"/>
    <n v="236.32000000000016"/>
  </r>
  <r>
    <x v="14"/>
    <x v="0"/>
    <n v="257.26"/>
    <n v="420"/>
    <x v="1"/>
    <n v="162.74"/>
  </r>
  <r>
    <x v="15"/>
    <x v="2"/>
    <n v="259.39999999999998"/>
    <n v="471.92"/>
    <x v="0"/>
    <n v="212.52000000000004"/>
  </r>
  <r>
    <x v="16"/>
    <x v="4"/>
    <n v="24"/>
    <n v="338.84000000000003"/>
    <x v="0"/>
    <n v="314.84000000000003"/>
  </r>
  <r>
    <x v="17"/>
    <x v="2"/>
    <n v="28"/>
    <n v="53.41"/>
    <x v="0"/>
    <n v="25.409999999999997"/>
  </r>
  <r>
    <x v="18"/>
    <x v="0"/>
    <n v="118.28"/>
    <n v="59.97"/>
    <x v="0"/>
    <n v="-58.31"/>
  </r>
  <r>
    <x v="19"/>
    <x v="2"/>
    <n v="22.68"/>
    <n v="11"/>
    <x v="0"/>
    <n v="-11.68"/>
  </r>
  <r>
    <x v="20"/>
    <x v="0"/>
    <n v="13.55"/>
    <n v="23.55"/>
    <x v="0"/>
    <n v="10"/>
  </r>
  <r>
    <x v="21"/>
    <x v="0"/>
    <n v="26.52"/>
    <n v="34.22"/>
    <x v="0"/>
    <n v="7.6999999999999993"/>
  </r>
  <r>
    <x v="22"/>
    <x v="0"/>
    <n v="10.02"/>
    <n v="32.799999999999997"/>
    <x v="2"/>
    <n v="22.779999999999998"/>
  </r>
  <r>
    <x v="23"/>
    <x v="0"/>
    <n v="90.47"/>
    <n v="175.87"/>
    <x v="0"/>
    <n v="85.4"/>
  </r>
  <r>
    <x v="24"/>
    <x v="0"/>
    <n v="12.5"/>
    <n v="4.59"/>
    <x v="0"/>
    <n v="-7.91"/>
  </r>
  <r>
    <x v="25"/>
    <x v="0"/>
    <n v="13.35"/>
    <n v="24.55"/>
    <x v="0"/>
    <n v="11.200000000000001"/>
  </r>
  <r>
    <x v="26"/>
    <x v="0"/>
    <n v="10.81"/>
    <n v="29.75"/>
    <x v="3"/>
    <n v="18.939999999999998"/>
  </r>
  <r>
    <x v="27"/>
    <x v="1"/>
    <n v="260"/>
    <n v="450"/>
    <x v="0"/>
    <n v="190"/>
  </r>
  <r>
    <x v="28"/>
    <x v="2"/>
    <n v="69.599999999999994"/>
    <n v="1762.87"/>
    <x v="1"/>
    <n v="1693.27"/>
  </r>
  <r>
    <x v="29"/>
    <x v="0"/>
    <n v="211.04"/>
    <n v="200"/>
    <x v="0"/>
    <n v="-11.039999999999992"/>
  </r>
  <r>
    <x v="30"/>
    <x v="2"/>
    <n v="55.4"/>
    <n v="141.94999999999999"/>
    <x v="0"/>
    <n v="86.549999999999983"/>
  </r>
  <r>
    <x v="31"/>
    <x v="4"/>
    <n v="128.69"/>
    <n v="351.69"/>
    <x v="0"/>
    <n v="223"/>
  </r>
  <r>
    <x v="32"/>
    <x v="0"/>
    <n v="11.74"/>
    <n v="47.2"/>
    <x v="1"/>
    <n v="35.46"/>
  </r>
  <r>
    <x v="33"/>
    <x v="0"/>
    <n v="16.7"/>
    <n v="28.3"/>
    <x v="0"/>
    <n v="11.600000000000001"/>
  </r>
  <r>
    <x v="34"/>
    <x v="2"/>
    <n v="64.36"/>
    <n v="63.33"/>
    <x v="1"/>
    <n v="-1.0300000000000011"/>
  </r>
  <r>
    <x v="35"/>
    <x v="0"/>
    <n v="9.1199999999999992"/>
    <n v="16.309999999999999"/>
    <x v="0"/>
    <n v="7.1899999999999995"/>
  </r>
  <r>
    <x v="36"/>
    <x v="0"/>
    <n v="66.209999999999994"/>
    <n v="115"/>
    <x v="0"/>
    <n v="48.790000000000006"/>
  </r>
  <r>
    <x v="37"/>
    <x v="0"/>
    <n v="47.86"/>
    <n v="198.57"/>
    <x v="0"/>
    <n v="150.70999999999998"/>
  </r>
  <r>
    <x v="38"/>
    <x v="2"/>
    <m/>
    <n v="161.94999999999999"/>
    <x v="0"/>
    <n v="161.94999999999999"/>
  </r>
  <r>
    <x v="39"/>
    <x v="2"/>
    <n v="58"/>
    <n v="75"/>
    <x v="0"/>
    <n v="17"/>
  </r>
  <r>
    <x v="40"/>
    <x v="0"/>
    <n v="14.7"/>
    <n v="69.099999999999994"/>
    <x v="0"/>
    <n v="54.399999999999991"/>
  </r>
  <r>
    <x v="41"/>
    <x v="0"/>
    <n v="15"/>
    <n v="68.819999999999993"/>
    <x v="0"/>
    <n v="53.819999999999993"/>
  </r>
  <r>
    <x v="42"/>
    <x v="0"/>
    <n v="30"/>
    <n v="6.74"/>
    <x v="0"/>
    <n v="-23.259999999999998"/>
  </r>
  <r>
    <x v="43"/>
    <x v="4"/>
    <n v="143.1"/>
    <n v="330.02"/>
    <x v="0"/>
    <n v="186.92"/>
  </r>
  <r>
    <x v="44"/>
    <x v="1"/>
    <n v="95.97"/>
    <n v="320.97000000000003"/>
    <x v="0"/>
    <n v="225.00000000000003"/>
  </r>
  <r>
    <x v="45"/>
    <x v="2"/>
    <n v="136.02000000000001"/>
    <n v="141.19999999999999"/>
    <x v="0"/>
    <n v="5.1799999999999784"/>
  </r>
  <r>
    <x v="46"/>
    <x v="0"/>
    <m/>
    <n v="136"/>
    <x v="0"/>
    <n v="136"/>
  </r>
  <r>
    <x v="47"/>
    <x v="0"/>
    <m/>
    <n v="21.85"/>
    <x v="0"/>
    <n v="21.85"/>
  </r>
  <r>
    <x v="48"/>
    <x v="0"/>
    <n v="10"/>
    <n v="47.29"/>
    <x v="0"/>
    <n v="37.29"/>
  </r>
  <r>
    <x v="49"/>
    <x v="0"/>
    <n v="31.41"/>
    <n v="55.84"/>
    <x v="0"/>
    <n v="24.430000000000003"/>
  </r>
  <r>
    <x v="50"/>
    <x v="0"/>
    <n v="10.039999999999999"/>
    <n v="48.8"/>
    <x v="0"/>
    <n v="38.76"/>
  </r>
  <r>
    <x v="51"/>
    <x v="0"/>
    <m/>
    <n v="18.059999999999999"/>
    <x v="0"/>
    <n v="18.059999999999999"/>
  </r>
  <r>
    <x v="52"/>
    <x v="0"/>
    <m/>
    <n v="75.55"/>
    <x v="0"/>
    <n v="75.55"/>
  </r>
  <r>
    <x v="53"/>
    <x v="0"/>
    <n v="33.01"/>
    <n v="40"/>
    <x v="0"/>
    <n v="6.990000000000002"/>
  </r>
  <r>
    <x v="54"/>
    <x v="1"/>
    <n v="109"/>
    <n v="639.02"/>
    <x v="0"/>
    <n v="530.02"/>
  </r>
  <r>
    <x v="55"/>
    <x v="5"/>
    <n v="187.44"/>
    <n v="600.5"/>
    <x v="0"/>
    <n v="413.06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635">
  <r>
    <n v="30650"/>
    <n v="97814"/>
    <s v="3SBio Inc."/>
    <s v="www.3sbio.com"/>
    <d v="2013-02-01T00:00:00"/>
    <x v="0"/>
    <x v="0"/>
    <s v="370.00 USD"/>
    <x v="0"/>
    <n v="276.45999999999998"/>
    <s v="CITIC Private Equity Funds Management"/>
    <d v="2015-05-26T00:00:00"/>
    <n v="2015"/>
    <s v="IPO"/>
    <s v="5510.00 HKD"/>
    <n v="710.56"/>
    <n v="650.95000000000005"/>
    <m/>
    <s v="Healthcare"/>
    <s v="Biotechnology"/>
    <s v="Biotechnology"/>
    <m/>
    <s v="China"/>
    <s v="Greater China"/>
    <s v="Yes"/>
    <m/>
    <m/>
    <m/>
    <m/>
    <n v="27"/>
  </r>
  <r>
    <n v="40545"/>
    <n v="138768"/>
    <s v="51JIA Holdings"/>
    <m/>
    <d v="2007-02-01T00:00:00"/>
    <x v="1"/>
    <x v="1"/>
    <m/>
    <x v="1"/>
    <m/>
    <s v="Phillimore"/>
    <d v="2008-06-01T00:00:00"/>
    <n v="2008"/>
    <s v="Unspecified Exit"/>
    <m/>
    <m/>
    <m/>
    <m/>
    <s v="Telecoms &amp; Media"/>
    <s v="Media"/>
    <s v="Internet, Media"/>
    <m/>
    <s v="China"/>
    <s v="Greater China"/>
    <s v="No"/>
    <m/>
    <m/>
    <m/>
    <m/>
    <n v="16"/>
  </r>
  <r>
    <n v="31551"/>
    <n v="103114"/>
    <s v="AAG Energy Limited"/>
    <s v="www.asianamericangas.com"/>
    <d v="2008-03-10T00:00:00"/>
    <x v="2"/>
    <x v="2"/>
    <s v="88.88 USD"/>
    <x v="2"/>
    <n v="56.24"/>
    <s v="Baring Private Equity Asia, Chengwei Capital"/>
    <d v="2015-06-23T00:00:00"/>
    <n v="2015"/>
    <s v="IPO"/>
    <s v="2284.20 HKD"/>
    <n v="294.64999999999998"/>
    <n v="263.07"/>
    <m/>
    <s v="Energy &amp; Utilities"/>
    <s v="Oil &amp; Gas"/>
    <s v="Natural Gas Production and Distribution"/>
    <m/>
    <s v="China"/>
    <s v="Greater China"/>
    <s v="No"/>
    <m/>
    <m/>
    <s v="Jean Eric Salata"/>
    <m/>
    <n v="87"/>
  </r>
  <r>
    <n v="15744"/>
    <n v="49239"/>
    <s v="AirTAC Automatic Industrial Company"/>
    <s v="www.airtacworld.com"/>
    <d v="2006-11-08T00:00:00"/>
    <x v="3"/>
    <x v="3"/>
    <s v="12.00 USD"/>
    <x v="3"/>
    <n v="9.4600000000000009"/>
    <s v="Baring Private Equity Asia"/>
    <d v="2010-12-13T00:00:00"/>
    <n v="2010"/>
    <s v="IPO"/>
    <s v="1890.00 TWD"/>
    <n v="62.91"/>
    <n v="47.44"/>
    <m/>
    <s v="Industrials"/>
    <s v="Manufacturing"/>
    <s v="Distribution, Industrial, Machine Tool Manufacture"/>
    <m/>
    <s v="China"/>
    <s v="Greater China"/>
    <s v="Yes"/>
    <m/>
    <m/>
    <s v="Gordon Shaw, Jean Eric Salata"/>
    <s v="Gordon Shaw"/>
    <n v="49"/>
  </r>
  <r>
    <n v="15744"/>
    <n v="49239"/>
    <s v="AirTAC Automatic Industrial Company"/>
    <s v="www.airtacworld.com"/>
    <d v="2006-11-08T00:00:00"/>
    <x v="3"/>
    <x v="3"/>
    <s v="12.00 USD"/>
    <x v="3"/>
    <n v="9.4600000000000009"/>
    <s v="Baring Private Equity Asia"/>
    <d v="2011-06-01T00:00:00"/>
    <n v="2011"/>
    <s v="Private Placement"/>
    <s v="2360.00 TWD"/>
    <n v="81.77"/>
    <n v="56.63"/>
    <m/>
    <s v="Industrials"/>
    <s v="Manufacturing"/>
    <s v="Distribution, Industrial, Machine Tool Manufacture"/>
    <m/>
    <s v="China"/>
    <s v="Greater China"/>
    <s v="Yes"/>
    <m/>
    <m/>
    <s v="Gordon Shaw, Jean Eric Salata"/>
    <s v="Gordon Shaw"/>
    <n v="55"/>
  </r>
  <r>
    <n v="15744"/>
    <n v="49239"/>
    <s v="AirTAC Automatic Industrial Company"/>
    <s v="www.airtacworld.com"/>
    <d v="2006-11-08T00:00:00"/>
    <x v="3"/>
    <x v="3"/>
    <s v="12.00 USD"/>
    <x v="3"/>
    <n v="9.4600000000000009"/>
    <s v="Baring Private Equity Asia"/>
    <d v="2013-02-05T00:00:00"/>
    <n v="2013"/>
    <s v="Private Placement"/>
    <s v="1890.00 TWD"/>
    <n v="63.46"/>
    <n v="47.42"/>
    <m/>
    <s v="Industrials"/>
    <s v="Manufacturing"/>
    <s v="Distribution, Industrial, Machine Tool Manufacture"/>
    <m/>
    <s v="China"/>
    <s v="Greater China"/>
    <s v="No"/>
    <m/>
    <m/>
    <s v="Gordon Shaw, Jean Eric Salata"/>
    <s v="Gordon Shaw"/>
    <n v="75"/>
  </r>
  <r>
    <n v="51443"/>
    <n v="180544"/>
    <s v="Aiyingshi"/>
    <s v="www.aiyingshi.com"/>
    <d v="2007-06-01T00:00:00"/>
    <x v="1"/>
    <x v="2"/>
    <s v="5.20 USD"/>
    <x v="4"/>
    <n v="3.85"/>
    <s v="China New Enterprise Investment"/>
    <d v="2015-11-23T00:00:00"/>
    <n v="2015"/>
    <s v="Sale to GP"/>
    <m/>
    <m/>
    <m/>
    <s v="Partners Group"/>
    <s v="Consumer &amp; Retail"/>
    <s v="Retail"/>
    <s v="Clothing Stores, e-Commerce, Toy &amp; Hobby Stores"/>
    <m/>
    <s v="China"/>
    <s v="Greater China"/>
    <s v="No"/>
    <m/>
    <m/>
    <m/>
    <m/>
    <n v="101"/>
  </r>
  <r>
    <n v="11024"/>
    <n v="42934"/>
    <s v="Alchip Technologies Inc."/>
    <s v="www.alchip.com"/>
    <d v="2010-05-20T00:00:00"/>
    <x v="4"/>
    <x v="1"/>
    <s v="15.60 USD"/>
    <x v="5"/>
    <n v="12.56"/>
    <s v="Daiwa Quantum Capital, InveStar Capital, Smac Partners, Softbank Capital"/>
    <d v="2010-12-23T00:00:00"/>
    <n v="2010"/>
    <s v="IPO"/>
    <m/>
    <m/>
    <m/>
    <m/>
    <s v="Industrials"/>
    <s v="Manufacturing"/>
    <s v="Electronic Components &amp; Semiconductor Wholesalers, Manufacturing, Technology"/>
    <m/>
    <s v="Taiwan"/>
    <s v="Greater China"/>
    <s v="No"/>
    <m/>
    <m/>
    <m/>
    <m/>
    <n v="7"/>
  </r>
  <r>
    <n v="14337"/>
    <n v="47216"/>
    <s v="Allyes Online Media Holdings"/>
    <s v="www.allyes.com"/>
    <d v="2010-07-30T00:00:00"/>
    <x v="4"/>
    <x v="2"/>
    <s v="124.00 USD"/>
    <x v="6"/>
    <n v="95.53"/>
    <s v="Silver Lake"/>
    <d v="2014-05-31T00:00:00"/>
    <n v="2014"/>
    <s v="Unspecified Exit"/>
    <s v="130.00 USD"/>
    <n v="130"/>
    <n v="96.04"/>
    <m/>
    <s v="Telecoms &amp; Media"/>
    <s v="Marketing"/>
    <s v="Digital Media, eMarketing, Media"/>
    <m/>
    <s v="China"/>
    <s v="Greater China"/>
    <s v="Yes"/>
    <m/>
    <m/>
    <s v="Eric Chen"/>
    <m/>
    <n v="46"/>
  </r>
  <r>
    <n v="14337"/>
    <n v="47216"/>
    <s v="Allyes Online Media Holdings"/>
    <s v="www.allyes.com"/>
    <d v="2010-07-30T00:00:00"/>
    <x v="4"/>
    <x v="2"/>
    <s v="124.00 USD"/>
    <x v="6"/>
    <n v="95.53"/>
    <s v="Silver Lake"/>
    <d v="2014-06-01T00:00:00"/>
    <n v="2014"/>
    <s v="Unspecified Exit"/>
    <s v="60.00 USD"/>
    <n v="60"/>
    <n v="44.33"/>
    <m/>
    <s v="Telecoms &amp; Media"/>
    <s v="Marketing"/>
    <s v="Digital Media, eMarketing, Media"/>
    <m/>
    <s v="China"/>
    <s v="Greater China"/>
    <s v="Yes"/>
    <m/>
    <m/>
    <s v="Eric Chen"/>
    <m/>
    <n v="47"/>
  </r>
  <r>
    <n v="27497"/>
    <n v="63858"/>
    <s v="Ambow Education Group"/>
    <s v="www.ambow.com"/>
    <d v="2012-01-06T00:00:00"/>
    <x v="5"/>
    <x v="4"/>
    <s v="48.20 USD"/>
    <x v="7"/>
    <n v="37.86"/>
    <s v="Baring Private Equity Asia"/>
    <d v="2013-06-11T00:00:00"/>
    <n v="2013"/>
    <s v="Restructuring"/>
    <m/>
    <m/>
    <m/>
    <m/>
    <s v="Consumer &amp; Retail"/>
    <s v="Education / Training"/>
    <s v="Education &amp; Training Website, Education and Training Services, Schools"/>
    <m/>
    <s v="China"/>
    <s v="Greater China"/>
    <s v="No"/>
    <m/>
    <m/>
    <m/>
    <m/>
    <n v="17"/>
  </r>
  <r>
    <n v="27497"/>
    <n v="63858"/>
    <s v="Ambow Education Group"/>
    <s v="www.ambow.com"/>
    <d v="2012-01-06T00:00:00"/>
    <x v="5"/>
    <x v="4"/>
    <s v="48.20 USD"/>
    <x v="7"/>
    <n v="37.86"/>
    <s v="Baring Private Equity Asia"/>
    <d v="2013-06-11T00:00:00"/>
    <n v="2013"/>
    <s v="Write Off"/>
    <m/>
    <m/>
    <m/>
    <m/>
    <s v="Consumer &amp; Retail"/>
    <s v="Education / Training"/>
    <s v="Education &amp; Training Website, Education and Training Services, Schools"/>
    <m/>
    <s v="China"/>
    <s v="Greater China"/>
    <s v="Yes"/>
    <m/>
    <m/>
    <m/>
    <m/>
    <n v="17"/>
  </r>
  <r>
    <n v="44441"/>
    <n v="153741"/>
    <s v="AMTD Financial Planning"/>
    <s v="www.amtd.com.hk"/>
    <d v="2014-10-21T00:00:00"/>
    <x v="6"/>
    <x v="2"/>
    <m/>
    <x v="1"/>
    <m/>
    <s v="Morgan Stanley Private Equity Asia"/>
    <d v="2015-09-29T00:00:00"/>
    <n v="2015"/>
    <s v="Sale to GP"/>
    <m/>
    <m/>
    <m/>
    <s v="China Minsheng Investment Group, L.R. Capital Group"/>
    <s v="Business Services"/>
    <s v="Financial Services"/>
    <s v="Finance and Insurance Sector"/>
    <m/>
    <s v="Hong Kong"/>
    <s v="Greater China"/>
    <s v="Yes"/>
    <n v="4.5"/>
    <m/>
    <m/>
    <m/>
    <n v="11"/>
  </r>
  <r>
    <n v="42808"/>
    <n v="147411"/>
    <s v="Anhui Jinhe Industrial Co., Ltd"/>
    <s v="www.jinheshiye.com"/>
    <d v="2010-06-29T00:00:00"/>
    <x v="4"/>
    <x v="1"/>
    <s v="123.50 CNY"/>
    <x v="8"/>
    <n v="14.48"/>
    <s v="Ping An Caizhi Investment Management, Principle Capital"/>
    <d v="2011-07-07T00:00:00"/>
    <n v="2011"/>
    <s v="IPO"/>
    <s v="720.25 CNY"/>
    <n v="111.25"/>
    <n v="78.77"/>
    <m/>
    <s v="Materials"/>
    <s v="Chemicals"/>
    <s v="Chemicals"/>
    <m/>
    <s v="China"/>
    <s v="Greater China"/>
    <s v="Yes"/>
    <m/>
    <m/>
    <m/>
    <m/>
    <n v="13"/>
  </r>
  <r>
    <n v="44956"/>
    <n v="155538"/>
    <s v="Anhui Shengyun Environment-Protection Group Co., Ltd."/>
    <s v="www.300090.com.cn"/>
    <d v="2009-07-01T00:00:00"/>
    <x v="7"/>
    <x v="1"/>
    <s v="39.00 CNY"/>
    <x v="9"/>
    <n v="4.08"/>
    <s v="CITIC Private Equity Funds Management"/>
    <d v="2010-06-25T00:00:00"/>
    <n v="2010"/>
    <s v="IPO"/>
    <m/>
    <m/>
    <m/>
    <m/>
    <s v="Clean Technology"/>
    <s v="Clean Technology"/>
    <s v="Efficiency Infrastructure, Emissions Control, Waste Management"/>
    <m/>
    <s v="China"/>
    <s v="Greater China"/>
    <s v="Yes"/>
    <m/>
    <m/>
    <m/>
    <m/>
    <n v="11"/>
  </r>
  <r>
    <n v="44956"/>
    <n v="155538"/>
    <s v="Anhui Shengyun Environment-Protection Group Co., Ltd."/>
    <s v="www.300090.com.cn"/>
    <d v="2009-07-01T00:00:00"/>
    <x v="7"/>
    <x v="1"/>
    <s v="39.00 CNY"/>
    <x v="9"/>
    <n v="4.08"/>
    <s v="CITIC Private Equity Funds Management"/>
    <d v="2013-11-19T00:00:00"/>
    <n v="2013"/>
    <s v="Private Placement"/>
    <s v="111.42 CNY"/>
    <n v="18.16"/>
    <n v="13.57"/>
    <m/>
    <s v="Clean Technology"/>
    <s v="Clean Technology"/>
    <s v="Efficiency Infrastructure, Emissions Control, Waste Management"/>
    <m/>
    <s v="China"/>
    <s v="Greater China"/>
    <s v="Yes"/>
    <m/>
    <m/>
    <m/>
    <m/>
    <n v="52"/>
  </r>
  <r>
    <n v="44956"/>
    <n v="155538"/>
    <s v="Anhui Shengyun Environment-Protection Group Co., Ltd."/>
    <s v="www.300090.com.cn"/>
    <d v="2009-07-01T00:00:00"/>
    <x v="7"/>
    <x v="1"/>
    <s v="39.00 CNY"/>
    <x v="9"/>
    <n v="4.08"/>
    <s v="CITIC Private Equity Funds Management"/>
    <d v="2013-12-26T00:00:00"/>
    <n v="2013"/>
    <s v="Private Placement"/>
    <s v="78.90 CNY"/>
    <n v="12.91"/>
    <n v="9.3699999999999992"/>
    <m/>
    <s v="Clean Technology"/>
    <s v="Clean Technology"/>
    <s v="Efficiency Infrastructure, Emissions Control, Waste Management"/>
    <m/>
    <s v="China"/>
    <s v="Greater China"/>
    <s v="Yes"/>
    <m/>
    <m/>
    <m/>
    <m/>
    <n v="53"/>
  </r>
  <r>
    <n v="42191"/>
    <n v="32131"/>
    <s v="Anhui Yingliu"/>
    <s v="www.yingliugroup.com"/>
    <d v="2010-12-27T00:00:00"/>
    <x v="4"/>
    <x v="1"/>
    <s v="17.90 USD"/>
    <x v="10"/>
    <n v="13.5"/>
    <s v="CDH Investments, Everbright Private Equity"/>
    <d v="2014-01-22T00:00:00"/>
    <n v="2014"/>
    <s v="IPO"/>
    <s v="662.40 CNY"/>
    <n v="108.66"/>
    <n v="79.489999999999995"/>
    <m/>
    <s v="Industrials"/>
    <s v="Manufacturing"/>
    <s v="Steel &amp; Metal Manufacturing"/>
    <m/>
    <s v="China"/>
    <s v="Greater China"/>
    <s v="Yes"/>
    <m/>
    <m/>
    <m/>
    <m/>
    <n v="37"/>
  </r>
  <r>
    <n v="55073"/>
    <n v="197587"/>
    <s v="Anhui Yuan He Tang Pharmaceutical Co., Ltd"/>
    <s v="www.ahyht.cn"/>
    <d v="2012-07-01T00:00:00"/>
    <x v="5"/>
    <x v="1"/>
    <s v="66.00 CNY"/>
    <x v="11"/>
    <n v="8.5299999999999994"/>
    <s v="China Galaxy Investment Management, Yuexiu Industrial Investment Funds Management"/>
    <d v="2015-09-02T00:00:00"/>
    <n v="2015"/>
    <s v="IPO"/>
    <m/>
    <m/>
    <m/>
    <m/>
    <s v="Healthcare"/>
    <s v="Pharmaceuticals"/>
    <s v="Specialty Pharmaceuticals"/>
    <m/>
    <s v="China"/>
    <s v="Greater China"/>
    <s v="Yes"/>
    <m/>
    <m/>
    <m/>
    <m/>
    <n v="38"/>
  </r>
  <r>
    <n v="40173"/>
    <n v="137648"/>
    <s v="Anshan Heavy Duty Mining  Machinery Co., Ltd"/>
    <s v="www.aszkjqc.com"/>
    <d v="2010-06-29T00:00:00"/>
    <x v="4"/>
    <x v="1"/>
    <s v="31.92 CNY"/>
    <x v="12"/>
    <n v="3.74"/>
    <s v="Haitong-Fortis Private Equity Fund Management"/>
    <d v="2012-03-29T00:00:00"/>
    <n v="2012"/>
    <s v="IPO"/>
    <s v="425.00 CNY"/>
    <n v="67.2"/>
    <n v="51.12"/>
    <m/>
    <s v="Industrials"/>
    <s v="Industrial"/>
    <s v="Industrial Machinery Manufacturing, Machine Tool Manufacture"/>
    <m/>
    <s v="China"/>
    <s v="Greater China"/>
    <s v="Yes"/>
    <m/>
    <m/>
    <m/>
    <m/>
    <n v="21"/>
  </r>
  <r>
    <n v="16841"/>
    <n v="50785"/>
    <s v="Asia Netcom"/>
    <s v="www.asianetcom.com"/>
    <d v="2006-06-01T00:00:00"/>
    <x v="3"/>
    <x v="2"/>
    <s v="402.00 USD"/>
    <x v="13"/>
    <n v="314.58"/>
    <s v="Ashmore Investment Management, Clearwater Capital Partners, Spinnaker Capital"/>
    <d v="2008-01-08T00:00:00"/>
    <n v="2008"/>
    <s v="Merger"/>
    <m/>
    <m/>
    <m/>
    <s v="Pacnet"/>
    <s v="Telecoms &amp; Media"/>
    <s v="Telecoms"/>
    <s v="Telecom Media, Telecoms"/>
    <m/>
    <s v="Hong Kong"/>
    <s v="Greater China"/>
    <s v="No"/>
    <m/>
    <m/>
    <m/>
    <m/>
    <n v="19"/>
  </r>
  <r>
    <n v="53379"/>
    <n v="71488"/>
    <s v="Asia Pacific Medical Group"/>
    <s v="www.apmg.com.cn"/>
    <d v="2016-03-16T00:00:00"/>
    <x v="8"/>
    <x v="2"/>
    <s v="150.00 USD"/>
    <x v="14"/>
    <n v="133.11000000000001"/>
    <s v="Bain Capital"/>
    <d v="2016-10-24T00:00:00"/>
    <n v="2016"/>
    <s v="Trade Sale"/>
    <s v="9.50 SGD"/>
    <n v="6.84"/>
    <n v="6.24"/>
    <s v="China Medical International Group"/>
    <s v="Healthcare"/>
    <s v="Healthcare"/>
    <s v="Elective/Aesthetic Medicine, Hospitals, Medical Technologies, Oncology/Cancer Treatment, Surgical Centres"/>
    <m/>
    <s v="Hong Kong"/>
    <s v="Greater China"/>
    <s v="Yes"/>
    <m/>
    <m/>
    <s v="Jonathan Jia Zhu, Lihong Wang"/>
    <m/>
    <n v="7"/>
  </r>
  <r>
    <n v="13820"/>
    <n v="46531"/>
    <s v="ASIMCO Technologies"/>
    <s v="www.asimco.com"/>
    <d v="2010-07-20T00:00:00"/>
    <x v="4"/>
    <x v="2"/>
    <s v="150.00 USD"/>
    <x v="14"/>
    <n v="119.24"/>
    <s v="Bain Capital"/>
    <d v="2015-09-29T00:00:00"/>
    <n v="2015"/>
    <s v="Trade Sale"/>
    <s v="616.00 CNY"/>
    <n v="96.37"/>
    <n v="85.94"/>
    <s v="Brembo"/>
    <s v="Industrials"/>
    <s v="Industrial"/>
    <s v="Distribution, Industrial, Manufacturing, Technology"/>
    <m/>
    <s v="China"/>
    <s v="Greater China"/>
    <s v="Yes"/>
    <m/>
    <m/>
    <s v="Jonathan Jia Zhu"/>
    <m/>
    <n v="62"/>
  </r>
  <r>
    <n v="22729"/>
    <n v="46531"/>
    <s v="ASIMCO Technologies"/>
    <s v="www.asimco.com"/>
    <d v="2004-03-04T00:00:00"/>
    <x v="9"/>
    <x v="3"/>
    <m/>
    <x v="1"/>
    <m/>
    <s v="Cyprium Partners"/>
    <d v="2010-09-30T00:00:00"/>
    <n v="2010"/>
    <s v="Sale to GP"/>
    <s v="150.00 USD"/>
    <n v="150"/>
    <n v="107.73"/>
    <s v="Bain Capital"/>
    <s v="Industrials"/>
    <s v="Industrial"/>
    <s v="Distribution, Industrial, Manufacturing, Technology"/>
    <m/>
    <s v="China"/>
    <s v="Greater China"/>
    <s v="No"/>
    <m/>
    <m/>
    <s v="Leland Lewis"/>
    <m/>
    <n v="78"/>
  </r>
  <r>
    <n v="37448"/>
    <n v="127644"/>
    <s v="Autohome Assistance"/>
    <s v="www.autohome.com.cn"/>
    <d v="2008-06-27T00:00:00"/>
    <x v="2"/>
    <x v="1"/>
    <m/>
    <x v="1"/>
    <m/>
    <s v="Orchid Asia Group"/>
    <d v="2013-12-10T00:00:00"/>
    <n v="2013"/>
    <s v="IPO"/>
    <s v="133.00 USD"/>
    <n v="133"/>
    <n v="96.58"/>
    <m/>
    <s v="Information Technology"/>
    <s v="Internet"/>
    <s v="Automobile Repair, Insurance, Search Engines, Web Applications"/>
    <m/>
    <s v="China"/>
    <s v="Greater China"/>
    <s v="Yes"/>
    <m/>
    <m/>
    <s v="Gabriel Li"/>
    <m/>
    <n v="66"/>
  </r>
  <r>
    <n v="17862"/>
    <n v="52116"/>
    <s v="Babela Restaurant Management"/>
    <s v="www.4007787878.com/"/>
    <d v="2007-07-01T00:00:00"/>
    <x v="1"/>
    <x v="2"/>
    <m/>
    <x v="1"/>
    <m/>
    <s v="Carlyle Group"/>
    <d v="2012-02-01T00:00:00"/>
    <n v="2012"/>
    <s v="Sale to GP"/>
    <s v="40.00 USD"/>
    <n v="40"/>
    <n v="30.32"/>
    <s v="Unitas Capital"/>
    <s v="Consumer &amp; Retail"/>
    <s v="Restaurants"/>
    <s v="Restaurants"/>
    <m/>
    <s v="China"/>
    <s v="Greater China"/>
    <s v="No"/>
    <m/>
    <m/>
    <m/>
    <m/>
    <n v="55"/>
  </r>
  <r>
    <n v="53142"/>
    <n v="187751"/>
    <s v="Baicaowei"/>
    <m/>
    <d v="2014-06-01T00:00:00"/>
    <x v="6"/>
    <x v="1"/>
    <s v="31.80 CNY"/>
    <x v="15"/>
    <n v="3.82"/>
    <s v="Haitong-Fortis Private Equity Fund Management"/>
    <d v="2016-08-18T00:00:00"/>
    <n v="2016"/>
    <s v="Trade Sale"/>
    <s v="960.00 CNY"/>
    <n v="144.78"/>
    <n v="127.91"/>
    <s v="Henan Haoxiangni Jujube Developing"/>
    <s v="Information Technology"/>
    <s v="Internet"/>
    <s v="e-Commerce, Snack Foods"/>
    <m/>
    <s v="China"/>
    <s v="Greater China"/>
    <s v="No"/>
    <m/>
    <m/>
    <m/>
    <m/>
    <n v="26"/>
  </r>
  <r>
    <n v="38553"/>
    <n v="131125"/>
    <s v="Bank of Qingdao"/>
    <s v="www.qdccb.com"/>
    <d v="2008-09-01T00:00:00"/>
    <x v="2"/>
    <x v="1"/>
    <m/>
    <x v="1"/>
    <m/>
    <s v="IMI Fondi Chiusi, Rothschild Proprietary Investments "/>
    <d v="2015-11-25T00:00:00"/>
    <n v="2015"/>
    <s v="IPO"/>
    <s v="607.00 USD"/>
    <n v="607"/>
    <n v="571.85"/>
    <m/>
    <s v="Business Services"/>
    <s v="Financial Services"/>
    <s v="Banks"/>
    <m/>
    <s v="China"/>
    <s v="Greater China"/>
    <s v="Yes"/>
    <m/>
    <m/>
    <m/>
    <m/>
    <n v="86"/>
  </r>
  <r>
    <n v="39332"/>
    <n v="133970"/>
    <s v="Baoxin Auto Group Ltd"/>
    <s v="www.klbaoxin.com"/>
    <d v="2010-08-01T00:00:00"/>
    <x v="4"/>
    <x v="2"/>
    <m/>
    <x v="1"/>
    <m/>
    <s v="Crescent Point Group"/>
    <d v="2011-12-14T00:00:00"/>
    <n v="2011"/>
    <s v="IPO"/>
    <s v="3200.00 HKD"/>
    <n v="411.11"/>
    <n v="307.26"/>
    <m/>
    <s v="Industrials"/>
    <s v="Transportation"/>
    <s v="Automobile Dealerships"/>
    <m/>
    <s v="China"/>
    <s v="Greater China"/>
    <s v="Yes"/>
    <m/>
    <m/>
    <m/>
    <m/>
    <n v="16"/>
  </r>
  <r>
    <n v="44723"/>
    <n v="154810"/>
    <s v="BBMG Corporation"/>
    <s v="www.bbmg.com.cn"/>
    <d v="2008-08-01T00:00:00"/>
    <x v="2"/>
    <x v="4"/>
    <s v="346.00 CNY"/>
    <x v="16"/>
    <n v="32.03"/>
    <s v="New Horizon Capital"/>
    <d v="2011-03-01T00:00:00"/>
    <n v="2011"/>
    <s v="Private Placement"/>
    <m/>
    <m/>
    <m/>
    <m/>
    <s v="Materials"/>
    <s v="Materials"/>
    <s v="Cement, Construction, Manufacturing"/>
    <m/>
    <s v="China"/>
    <s v="Greater China"/>
    <s v="No"/>
    <m/>
    <m/>
    <m/>
    <m/>
    <n v="31"/>
  </r>
  <r>
    <n v="42803"/>
    <n v="147367"/>
    <s v="Befar Group Co., Ltd"/>
    <s v="www.befar.com"/>
    <d v="2007-08-26T00:00:00"/>
    <x v="1"/>
    <x v="1"/>
    <s v="150.00 CNY"/>
    <x v="17"/>
    <n v="14.08"/>
    <s v="Principle Capital"/>
    <d v="2010-02-23T00:00:00"/>
    <n v="2010"/>
    <s v="IPO"/>
    <s v="2090.00 CNY"/>
    <n v="305.77"/>
    <n v="224.41"/>
    <m/>
    <s v="Materials"/>
    <s v="Chemicals"/>
    <s v="Chemicals"/>
    <m/>
    <s v="China"/>
    <s v="Greater China"/>
    <s v="Yes"/>
    <m/>
    <m/>
    <m/>
    <m/>
    <n v="30"/>
  </r>
  <r>
    <n v="42803"/>
    <n v="147367"/>
    <s v="Befar Group Co., Ltd"/>
    <s v="www.befar.com"/>
    <d v="2007-08-26T00:00:00"/>
    <x v="1"/>
    <x v="1"/>
    <s v="150.00 CNY"/>
    <x v="17"/>
    <n v="14.08"/>
    <s v="Principle Capital"/>
    <d v="2014-05-13T00:00:00"/>
    <n v="2014"/>
    <s v="Private Placement"/>
    <m/>
    <m/>
    <m/>
    <m/>
    <s v="Materials"/>
    <s v="Chemicals"/>
    <s v="Chemicals"/>
    <m/>
    <s v="China"/>
    <s v="Greater China"/>
    <s v="Yes"/>
    <m/>
    <m/>
    <m/>
    <m/>
    <n v="81"/>
  </r>
  <r>
    <n v="41828"/>
    <n v="144280"/>
    <s v="Beijing Digital Telecom Co., Ltd."/>
    <m/>
    <d v="2007-06-01T00:00:00"/>
    <x v="1"/>
    <x v="1"/>
    <s v="194.00 CNY"/>
    <x v="18"/>
    <n v="18.850000000000001"/>
    <s v="3i, CDH Investments"/>
    <d v="2014-07-08T00:00:00"/>
    <n v="2014"/>
    <s v="IPO"/>
    <s v="796.60 HKD"/>
    <n v="102.78"/>
    <n v="75.56"/>
    <m/>
    <s v="Telecoms &amp; Media"/>
    <s v="Communications"/>
    <s v="Communications, Mobile Applications, Telecoms Equipment"/>
    <m/>
    <s v="China"/>
    <s v="Greater China"/>
    <s v="Yes"/>
    <m/>
    <m/>
    <m/>
    <m/>
    <n v="85"/>
  </r>
  <r>
    <n v="41828"/>
    <n v="144280"/>
    <s v="Beijing Digital Telecom Co., Ltd."/>
    <m/>
    <d v="2007-06-01T00:00:00"/>
    <x v="1"/>
    <x v="1"/>
    <s v="194.00 CNY"/>
    <x v="18"/>
    <n v="18.850000000000001"/>
    <s v="3i, CDH Investments"/>
    <d v="2016-03-17T00:00:00"/>
    <n v="2016"/>
    <s v="Private Placement"/>
    <s v="365.65 HKD"/>
    <n v="47.13"/>
    <n v="41.83"/>
    <m/>
    <s v="Telecoms &amp; Media"/>
    <s v="Communications"/>
    <s v="Communications, Mobile Applications, Telecoms Equipment"/>
    <m/>
    <s v="China"/>
    <s v="Greater China"/>
    <s v="Yes"/>
    <m/>
    <m/>
    <m/>
    <m/>
    <n v="105"/>
  </r>
  <r>
    <n v="41828"/>
    <n v="144280"/>
    <s v="Beijing Digital Telecom Co., Ltd."/>
    <m/>
    <d v="2007-06-01T00:00:00"/>
    <x v="1"/>
    <x v="1"/>
    <s v="194.00 CNY"/>
    <x v="18"/>
    <n v="18.850000000000001"/>
    <s v="3i, CDH Investments"/>
    <d v="2017-04-26T00:00:00"/>
    <n v="2017"/>
    <s v="Private Placement"/>
    <s v="270.01 HKD"/>
    <n v="34.71"/>
    <n v="31.86"/>
    <s v="Digital China Holdings Limited"/>
    <s v="Telecoms &amp; Media"/>
    <s v="Communications"/>
    <s v="Communications, Mobile Applications, Telecoms Equipment"/>
    <m/>
    <s v="China"/>
    <s v="Greater China"/>
    <s v="No"/>
    <m/>
    <m/>
    <m/>
    <m/>
    <n v="118"/>
  </r>
  <r>
    <n v="44970"/>
    <n v="155581"/>
    <s v="Beijing GeoEnviron Engineering &amp; Technology Inc"/>
    <s v="www.bgechina.cn"/>
    <d v="2010-06-05T00:00:00"/>
    <x v="4"/>
    <x v="1"/>
    <s v="90.33 CNY"/>
    <x v="19"/>
    <n v="10.65"/>
    <s v="Fortune United Partners, Legend Capital"/>
    <d v="2014-12-29T00:00:00"/>
    <n v="2014"/>
    <s v="IPO"/>
    <s v="736.50 CNY"/>
    <n v="120.23"/>
    <n v="96.51"/>
    <m/>
    <s v="Clean Technology"/>
    <s v="Clean Technology"/>
    <s v="Clean Technology, Environmental Services"/>
    <m/>
    <s v="China"/>
    <s v="Greater China"/>
    <s v="Yes"/>
    <m/>
    <m/>
    <m/>
    <m/>
    <n v="54"/>
  </r>
  <r>
    <n v="46400"/>
    <n v="160820"/>
    <s v="Beijing Haohua Energy Resource"/>
    <s v="www.bjhhny.com"/>
    <d v="2007-12-15T00:00:00"/>
    <x v="1"/>
    <x v="1"/>
    <s v="151.20 CNY"/>
    <x v="20"/>
    <n v="14.19"/>
    <s v="Goldstone Investment"/>
    <d v="2010-03-31T00:00:00"/>
    <n v="2010"/>
    <s v="IPO"/>
    <m/>
    <m/>
    <m/>
    <m/>
    <s v="Materials"/>
    <s v="Mining"/>
    <s v="Coal &amp; Lignite Mining"/>
    <m/>
    <s v="China"/>
    <s v="Greater China"/>
    <s v="Yes"/>
    <m/>
    <m/>
    <m/>
    <m/>
    <n v="27"/>
  </r>
  <r>
    <n v="46400"/>
    <n v="160820"/>
    <s v="Beijing Haohua Energy Resource"/>
    <s v="www.bjhhny.com"/>
    <d v="2007-12-15T00:00:00"/>
    <x v="1"/>
    <x v="1"/>
    <s v="151.20 CNY"/>
    <x v="20"/>
    <n v="14.19"/>
    <s v="Goldstone Investment"/>
    <d v="2011-04-12T00:00:00"/>
    <n v="2011"/>
    <s v="Private Placement"/>
    <m/>
    <m/>
    <m/>
    <m/>
    <s v="Materials"/>
    <s v="Mining"/>
    <s v="Coal &amp; Lignite Mining"/>
    <m/>
    <s v="China"/>
    <s v="Greater China"/>
    <s v="Yes"/>
    <m/>
    <m/>
    <m/>
    <m/>
    <n v="40"/>
  </r>
  <r>
    <n v="5463"/>
    <n v="35128"/>
    <s v="Beijing Leader &amp; Harvest Electric Technologies Co. Ltd."/>
    <s v="www.ld-harvest.com"/>
    <d v="2009-10-26T00:00:00"/>
    <x v="7"/>
    <x v="2"/>
    <s v="200.00 USD"/>
    <x v="21"/>
    <n v="134.36000000000001"/>
    <s v="Affinity Equity Partners, Unitas Capital"/>
    <d v="2011-06-09T00:00:00"/>
    <n v="2011"/>
    <s v="Trade Sale"/>
    <s v="650.00 USD"/>
    <n v="650"/>
    <n v="450.13"/>
    <s v="Schneider Electric"/>
    <s v="Industrials"/>
    <s v="Industrial"/>
    <s v="Industrial"/>
    <m/>
    <s v="China"/>
    <s v="Greater China"/>
    <s v="No"/>
    <n v="3"/>
    <m/>
    <m/>
    <m/>
    <n v="20"/>
  </r>
  <r>
    <n v="46515"/>
    <n v="161216"/>
    <s v="Beijing Shouhang Resources Saving Co., Ltd"/>
    <s v="www.sh-ihw.com"/>
    <d v="2010-12-14T00:00:00"/>
    <x v="4"/>
    <x v="1"/>
    <s v="138.72 CNY"/>
    <x v="22"/>
    <n v="15.67"/>
    <s v="Goldstone Investment, Sequoia Capital"/>
    <d v="2012-03-27T00:00:00"/>
    <n v="2012"/>
    <s v="IPO"/>
    <s v="1029.00 CNY"/>
    <n v="162.38999999999999"/>
    <n v="123.79"/>
    <m/>
    <s v="Industrials"/>
    <s v="Manufacturing"/>
    <s v="Industrial Machinery Manufacturing, Machine Tool Manufacture"/>
    <m/>
    <s v="China"/>
    <s v="Greater China"/>
    <s v="Yes"/>
    <m/>
    <m/>
    <m/>
    <m/>
    <n v="15"/>
  </r>
  <r>
    <n v="48058"/>
    <n v="167334"/>
    <s v="Beijing Shuoren Times Technology Co., Ltd"/>
    <s v="www.shuoren.com"/>
    <d v="2013-07-10T00:00:00"/>
    <x v="0"/>
    <x v="1"/>
    <s v="5.00 CNY"/>
    <x v="23"/>
    <n v="0.63"/>
    <s v="Eastern Link Capital"/>
    <d v="2014-06-19T00:00:00"/>
    <n v="2014"/>
    <s v="Unspecified Exit"/>
    <s v="0.19 CNY"/>
    <n v="0.03"/>
    <n v="0.02"/>
    <m/>
    <s v="Information Technology"/>
    <s v="Technology"/>
    <s v="Consumer Services, Software, Technology"/>
    <m/>
    <s v="China"/>
    <s v="Greater China"/>
    <s v="Yes"/>
    <m/>
    <m/>
    <m/>
    <m/>
    <n v="11"/>
  </r>
  <r>
    <n v="45075"/>
    <n v="155892"/>
    <s v="Beijing Transtrue Technology Inc."/>
    <s v="www.bjzst.cn"/>
    <d v="2011-04-13T00:00:00"/>
    <x v="10"/>
    <x v="1"/>
    <s v="18.60 CNY"/>
    <x v="24"/>
    <n v="1.97"/>
    <s v="Goldstone Investment"/>
    <d v="2015-06-29T00:00:00"/>
    <n v="2015"/>
    <s v="IPO"/>
    <m/>
    <m/>
    <m/>
    <m/>
    <s v="Information Technology"/>
    <s v="Software"/>
    <s v="Digital Media, Information Services, Software"/>
    <m/>
    <s v="China"/>
    <s v="Greater China"/>
    <s v="Yes"/>
    <m/>
    <m/>
    <m/>
    <m/>
    <n v="50"/>
  </r>
  <r>
    <n v="45563"/>
    <n v="139220"/>
    <s v="Beijing Ultrapower Software Co., Ltd"/>
    <s v="www.ultrapower.com.cn"/>
    <d v="2009-06-01T00:00:00"/>
    <x v="7"/>
    <x v="1"/>
    <s v="63.36 CNY"/>
    <x v="25"/>
    <n v="6.61"/>
    <s v="Beijing Huijin Lifang, Goldstone Investment"/>
    <d v="2009-10-30T00:00:00"/>
    <n v="2009"/>
    <s v="IPO"/>
    <s v="1832.80 CNY"/>
    <n v="268.14999999999998"/>
    <n v="180.14"/>
    <m/>
    <s v="Information Technology"/>
    <s v="IT"/>
    <s v="Communications, IT"/>
    <m/>
    <s v="China"/>
    <s v="Greater China"/>
    <s v="Yes"/>
    <m/>
    <m/>
    <m/>
    <m/>
    <n v="4"/>
  </r>
  <r>
    <n v="43299"/>
    <n v="149293"/>
    <s v="Beijing UTour International Travel Service Co., Ltd."/>
    <s v="www.utourworld.com"/>
    <d v="2010-11-19T00:00:00"/>
    <x v="4"/>
    <x v="1"/>
    <s v="28.00 CNY"/>
    <x v="26"/>
    <n v="3.07"/>
    <s v="JD Capital"/>
    <d v="2014-01-23T00:00:00"/>
    <n v="2014"/>
    <s v="IPO"/>
    <s v="337.00 CNY"/>
    <n v="55.28"/>
    <n v="40.44"/>
    <m/>
    <s v="Consumer &amp; Retail"/>
    <s v="Leisure"/>
    <s v="Travel &amp; Tourism"/>
    <m/>
    <s v="China"/>
    <s v="Greater China"/>
    <s v="Yes"/>
    <m/>
    <m/>
    <m/>
    <m/>
    <n v="38"/>
  </r>
  <r>
    <n v="52468"/>
    <n v="184866"/>
    <s v="Beijing Wondersoft Technology"/>
    <s v="www.wonder-soft.cn"/>
    <d v="2013-11-01T00:00:00"/>
    <x v="0"/>
    <x v="1"/>
    <s v="10.00 CNY"/>
    <x v="27"/>
    <n v="1.22"/>
    <s v="Reiter Capital"/>
    <d v="2015-12-31T00:00:00"/>
    <n v="2015"/>
    <s v="IPO"/>
    <m/>
    <m/>
    <m/>
    <m/>
    <s v="Information Technology"/>
    <s v="IT Security"/>
    <s v="IT Security"/>
    <m/>
    <s v="China"/>
    <s v="Greater China"/>
    <s v="Yes"/>
    <m/>
    <m/>
    <m/>
    <m/>
    <n v="25"/>
  </r>
  <r>
    <n v="37590"/>
    <n v="119173"/>
    <s v="Belle International Holdings Limited"/>
    <s v="www.belleintl.com"/>
    <d v="2005-09-12T00:00:00"/>
    <x v="11"/>
    <x v="1"/>
    <s v="23.66 HKD"/>
    <x v="28"/>
    <n v="2.5299999999999998"/>
    <s v="CDH Investments, Morgan Stanley Private Equity Asia"/>
    <d v="2007-11-01T00:00:00"/>
    <n v="2007"/>
    <s v="Private Placement"/>
    <m/>
    <m/>
    <m/>
    <m/>
    <s v="Consumer &amp; Retail"/>
    <s v="Retail"/>
    <s v="Footwear Manufacture, Wholesale, and Retail"/>
    <m/>
    <s v="China"/>
    <s v="Greater China"/>
    <s v="Yes"/>
    <m/>
    <m/>
    <s v="Yu Gao"/>
    <s v="Yu Gao"/>
    <n v="26"/>
  </r>
  <r>
    <n v="37590"/>
    <n v="119173"/>
    <s v="Belle International Holdings Limited"/>
    <s v="www.belleintl.com"/>
    <d v="2005-09-12T00:00:00"/>
    <x v="11"/>
    <x v="1"/>
    <s v="23.66 HKD"/>
    <x v="28"/>
    <n v="2.5299999999999998"/>
    <s v="CDH Investments, Morgan Stanley Private Equity Asia"/>
    <d v="2008-04-01T00:00:00"/>
    <n v="2008"/>
    <s v="Private Placement"/>
    <m/>
    <m/>
    <m/>
    <m/>
    <s v="Consumer &amp; Retail"/>
    <s v="Retail"/>
    <s v="Footwear Manufacture, Wholesale, and Retail"/>
    <m/>
    <s v="China"/>
    <s v="Greater China"/>
    <s v="No"/>
    <m/>
    <m/>
    <s v="Yu Gao"/>
    <s v="Yu Gao"/>
    <n v="31"/>
  </r>
  <r>
    <n v="44295"/>
    <n v="153224"/>
    <s v="BeyondSoft Corporation"/>
    <s v="www.beyondsoft.com"/>
    <d v="2010-08-16T00:00:00"/>
    <x v="4"/>
    <x v="1"/>
    <m/>
    <x v="1"/>
    <m/>
    <s v="China Soft Capital, Cowin Capital, Envision Capital, SBI &amp; TH Venture Capital"/>
    <d v="2012-01-06T00:00:00"/>
    <n v="2012"/>
    <s v="IPO"/>
    <s v="550.00 CNY"/>
    <n v="87.05"/>
    <n v="68.37"/>
    <m/>
    <s v="Business Services"/>
    <s v="Outsourcing"/>
    <s v="BPO Services, Education &amp; Training Website, IT, Offshore IT Services/IT Outsourcing"/>
    <m/>
    <s v="China"/>
    <s v="Greater China"/>
    <s v="Yes"/>
    <m/>
    <m/>
    <m/>
    <m/>
    <n v="17"/>
  </r>
  <r>
    <n v="44295"/>
    <n v="153224"/>
    <s v="BeyondSoft Corporation"/>
    <s v="www.beyondsoft.com"/>
    <d v="2010-08-16T00:00:00"/>
    <x v="4"/>
    <x v="1"/>
    <m/>
    <x v="1"/>
    <m/>
    <s v="China Soft Capital, Cowin Capital, Envision Capital, SBI &amp; TH Venture Capital"/>
    <d v="2013-10-11T00:00:00"/>
    <n v="2013"/>
    <s v="Private Placement"/>
    <s v="63.30 CNY"/>
    <n v="10.31"/>
    <n v="7.62"/>
    <m/>
    <s v="Business Services"/>
    <s v="Outsourcing"/>
    <s v="BPO Services, Education &amp; Training Website, IT, Offshore IT Services/IT Outsourcing"/>
    <m/>
    <s v="China"/>
    <s v="Greater China"/>
    <s v="Yes"/>
    <m/>
    <m/>
    <m/>
    <m/>
    <n v="38"/>
  </r>
  <r>
    <n v="8835"/>
    <n v="40098"/>
    <s v="Birdland"/>
    <m/>
    <d v="2004-11-01T00:00:00"/>
    <x v="9"/>
    <x v="2"/>
    <m/>
    <x v="1"/>
    <m/>
    <s v="Navis Capital Partners"/>
    <d v="2013-06-01T00:00:00"/>
    <n v="2013"/>
    <s v="Unspecified Exit"/>
    <m/>
    <m/>
    <m/>
    <m/>
    <s v="Consumer &amp; Retail"/>
    <s v="Restaurants"/>
    <s v="Restaurants"/>
    <m/>
    <s v="Hong Kong"/>
    <s v="Greater China"/>
    <s v="No"/>
    <m/>
    <m/>
    <m/>
    <m/>
    <n v="103"/>
  </r>
  <r>
    <n v="46696"/>
    <n v="161901"/>
    <s v="BizConf Telecom Co., Ltd"/>
    <s v="www.bizconf.cn"/>
    <d v="2011-08-28T00:00:00"/>
    <x v="10"/>
    <x v="1"/>
    <s v="29.52 CNY"/>
    <x v="29"/>
    <n v="3.37"/>
    <s v="Divine Capital, Industrial Innovation Capital Management"/>
    <d v="2017-01-12T00:00:00"/>
    <n v="2017"/>
    <s v="IPO"/>
    <s v="174.60 CNY"/>
    <n v="25.17"/>
    <n v="23.69"/>
    <m/>
    <s v="Information Technology"/>
    <s v="Software"/>
    <s v="Communications, Conferencing Software"/>
    <m/>
    <s v="China"/>
    <s v="Greater China"/>
    <s v="No"/>
    <m/>
    <m/>
    <m/>
    <m/>
    <n v="65"/>
  </r>
  <r>
    <n v="6834"/>
    <n v="37367"/>
    <s v="Blue Horizon"/>
    <s v="www.bhghotels.com.cn"/>
    <d v="2008-06-01T00:00:00"/>
    <x v="2"/>
    <x v="1"/>
    <m/>
    <x v="1"/>
    <m/>
    <s v="Prax Capital"/>
    <d v="2012-03-06T00:00:00"/>
    <n v="2012"/>
    <s v="Trade Sale"/>
    <m/>
    <m/>
    <m/>
    <s v="Elevation Brands, LLC"/>
    <s v="Consumer &amp; Retail"/>
    <s v="Leisure"/>
    <s v="Hotels, Restaurants"/>
    <m/>
    <s v="China"/>
    <s v="Greater China"/>
    <s v="No"/>
    <m/>
    <m/>
    <m/>
    <m/>
    <n v="45"/>
  </r>
  <r>
    <n v="44966"/>
    <n v="155561"/>
    <s v="Bohai Ferry"/>
    <s v="www.bohailundu.cn"/>
    <d v="2009-07-31T00:00:00"/>
    <x v="7"/>
    <x v="1"/>
    <s v="375.87 CNY"/>
    <x v="30"/>
    <n v="38.53"/>
    <s v="CITIC Private Equity Funds Management"/>
    <d v="2012-09-06T00:00:00"/>
    <n v="2012"/>
    <s v="IPO"/>
    <s v="1111.00 CNY"/>
    <n v="175.27"/>
    <n v="136.9"/>
    <m/>
    <s v="Industrials"/>
    <s v="Transportation"/>
    <s v="Transportation"/>
    <m/>
    <s v="China"/>
    <s v="Greater China"/>
    <s v="Yes"/>
    <m/>
    <m/>
    <m/>
    <m/>
    <n v="38"/>
  </r>
  <r>
    <n v="44966"/>
    <n v="155561"/>
    <s v="Bohai Ferry"/>
    <s v="www.bohailundu.cn"/>
    <d v="2009-07-31T00:00:00"/>
    <x v="7"/>
    <x v="1"/>
    <s v="375.87 CNY"/>
    <x v="30"/>
    <n v="38.53"/>
    <s v="CITIC Private Equity Funds Management"/>
    <d v="2014-02-13T00:00:00"/>
    <n v="2014"/>
    <s v="Private Placement"/>
    <s v="231.60 CNY"/>
    <n v="37.950000000000003"/>
    <n v="27.79"/>
    <m/>
    <s v="Industrials"/>
    <s v="Transportation"/>
    <s v="Transportation"/>
    <m/>
    <s v="China"/>
    <s v="Greater China"/>
    <s v="Yes"/>
    <m/>
    <m/>
    <m/>
    <m/>
    <n v="55"/>
  </r>
  <r>
    <n v="44966"/>
    <n v="155561"/>
    <s v="Bohai Ferry"/>
    <s v="www.bohailundu.cn"/>
    <d v="2009-07-31T00:00:00"/>
    <x v="7"/>
    <x v="1"/>
    <s v="375.87 CNY"/>
    <x v="30"/>
    <n v="38.53"/>
    <s v="CITIC Private Equity Funds Management"/>
    <d v="2014-06-27T00:00:00"/>
    <n v="2014"/>
    <s v="Private Placement"/>
    <s v="211.60 CNY"/>
    <n v="34.4"/>
    <n v="25.41"/>
    <m/>
    <s v="Industrials"/>
    <s v="Transportation"/>
    <s v="Transportation"/>
    <m/>
    <s v="China"/>
    <s v="Greater China"/>
    <s v="Yes"/>
    <m/>
    <m/>
    <m/>
    <m/>
    <n v="59"/>
  </r>
  <r>
    <n v="44966"/>
    <n v="155561"/>
    <s v="Bohai Ferry"/>
    <s v="www.bohailundu.cn"/>
    <d v="2009-07-31T00:00:00"/>
    <x v="7"/>
    <x v="1"/>
    <s v="375.87 CNY"/>
    <x v="30"/>
    <n v="38.53"/>
    <s v="CITIC Private Equity Funds Management"/>
    <d v="2014-08-14T00:00:00"/>
    <n v="2014"/>
    <s v="Private Placement"/>
    <s v="213.70 CNY"/>
    <n v="34.71"/>
    <n v="25.92"/>
    <m/>
    <s v="Industrials"/>
    <s v="Transportation"/>
    <s v="Transportation"/>
    <m/>
    <s v="China"/>
    <s v="Greater China"/>
    <s v="Yes"/>
    <m/>
    <m/>
    <m/>
    <m/>
    <n v="61"/>
  </r>
  <r>
    <n v="44966"/>
    <n v="155561"/>
    <s v="Bohai Ferry"/>
    <s v="www.bohailundu.cn"/>
    <d v="2009-07-31T00:00:00"/>
    <x v="7"/>
    <x v="1"/>
    <s v="375.87 CNY"/>
    <x v="30"/>
    <n v="38.53"/>
    <s v="CITIC Private Equity Funds Management"/>
    <d v="2014-10-30T00:00:00"/>
    <n v="2014"/>
    <s v="Private Placement"/>
    <s v="251.80 CNY"/>
    <n v="40.97"/>
    <n v="32.96"/>
    <m/>
    <s v="Industrials"/>
    <s v="Transportation"/>
    <s v="Transportation"/>
    <m/>
    <s v="China"/>
    <s v="Greater China"/>
    <s v="Yes"/>
    <m/>
    <m/>
    <m/>
    <m/>
    <n v="63"/>
  </r>
  <r>
    <n v="44966"/>
    <n v="155561"/>
    <s v="Bohai Ferry"/>
    <s v="www.bohailundu.cn"/>
    <d v="2009-07-31T00:00:00"/>
    <x v="7"/>
    <x v="1"/>
    <s v="375.87 CNY"/>
    <x v="30"/>
    <n v="38.53"/>
    <s v="CITIC Private Equity Funds Management"/>
    <d v="2014-11-10T00:00:00"/>
    <n v="2014"/>
    <s v="Private Placement"/>
    <m/>
    <m/>
    <m/>
    <m/>
    <s v="Industrials"/>
    <s v="Transportation"/>
    <s v="Transportation"/>
    <m/>
    <s v="China"/>
    <s v="Greater China"/>
    <s v="Yes"/>
    <m/>
    <m/>
    <m/>
    <m/>
    <n v="64"/>
  </r>
  <r>
    <n v="42552"/>
    <n v="146554"/>
    <s v="Bosideng International Holdings Limited"/>
    <s v="www.bosideng.com"/>
    <d v="2009-09-21T00:00:00"/>
    <x v="7"/>
    <x v="4"/>
    <s v="240.00 HKD"/>
    <x v="31"/>
    <n v="21.25"/>
    <s v="IDG Capital"/>
    <d v="2013-02-04T00:00:00"/>
    <n v="2013"/>
    <s v="Unspecified Exit"/>
    <s v="260.00 HKD"/>
    <n v="33.520000000000003"/>
    <n v="25.05"/>
    <m/>
    <s v="Consumer &amp; Retail"/>
    <s v="Retail"/>
    <s v="Clothing Stores"/>
    <m/>
    <s v="China"/>
    <s v="Greater China"/>
    <s v="Yes"/>
    <m/>
    <m/>
    <s v="Quan Zhou"/>
    <m/>
    <n v="41"/>
  </r>
  <r>
    <n v="42649"/>
    <n v="146554"/>
    <s v="Bosideng International Holdings Limited"/>
    <s v="www.bosideng.com"/>
    <d v="2006-07-30T00:00:00"/>
    <x v="3"/>
    <x v="1"/>
    <s v="70.00 USD"/>
    <x v="32"/>
    <n v="54.78"/>
    <s v="HPEF Capital Partners"/>
    <d v="2007-10-05T00:00:00"/>
    <n v="2007"/>
    <s v="IPO"/>
    <s v="6527.00 HKD"/>
    <n v="840.14"/>
    <n v="590.86"/>
    <m/>
    <s v="Consumer &amp; Retail"/>
    <s v="Retail"/>
    <s v="Clothing Stores"/>
    <m/>
    <s v="China"/>
    <s v="Greater China"/>
    <s v="Yes"/>
    <m/>
    <m/>
    <s v="William Shen"/>
    <m/>
    <n v="15"/>
  </r>
  <r>
    <n v="42649"/>
    <n v="146554"/>
    <s v="Bosideng International Holdings Limited"/>
    <s v="www.bosideng.com"/>
    <d v="2006-07-30T00:00:00"/>
    <x v="3"/>
    <x v="1"/>
    <s v="70.00 USD"/>
    <x v="32"/>
    <n v="54.78"/>
    <s v="HPEF Capital Partners"/>
    <d v="2009-09-21T00:00:00"/>
    <n v="2009"/>
    <s v="Sale to GP"/>
    <s v="240.00 HKD"/>
    <n v="30.97"/>
    <n v="21.25"/>
    <s v="IDG Capital"/>
    <s v="Consumer &amp; Retail"/>
    <s v="Retail"/>
    <s v="Clothing Stores"/>
    <m/>
    <s v="China"/>
    <s v="Greater China"/>
    <s v="Yes"/>
    <m/>
    <m/>
    <s v="William Shen"/>
    <m/>
    <n v="38"/>
  </r>
  <r>
    <n v="31829"/>
    <n v="104254"/>
    <s v="Boston Plastics (Shanghai) Pte. Ltd."/>
    <s v="www.boston-plastics.com"/>
    <d v="2012-12-19T00:00:00"/>
    <x v="5"/>
    <x v="2"/>
    <m/>
    <x v="1"/>
    <m/>
    <s v="Baird Capital Partners Asia"/>
    <d v="2016-01-22T00:00:00"/>
    <n v="2016"/>
    <s v="Trade Sale"/>
    <m/>
    <m/>
    <m/>
    <s v="US Farathane Corporation"/>
    <s v="Industrials"/>
    <s v="Manufacturing"/>
    <s v="Plastic and Rubber Manufacturing"/>
    <m/>
    <s v="China"/>
    <s v="Greater China"/>
    <s v="No"/>
    <m/>
    <m/>
    <s v="Huaming Gu"/>
    <m/>
    <n v="37"/>
  </r>
  <r>
    <n v="45511"/>
    <n v="157445"/>
    <s v="Bros Eastern"/>
    <s v="www.bros.com.hk"/>
    <d v="2010-09-18T00:00:00"/>
    <x v="4"/>
    <x v="1"/>
    <s v="420.00 CNY"/>
    <x v="33"/>
    <n v="48.34"/>
    <s v="CITIC Private Equity Funds Management, Goldstone Investment"/>
    <d v="2012-06-12T00:00:00"/>
    <n v="2012"/>
    <s v="IPO"/>
    <s v="2040.00 CNY"/>
    <n v="322.17"/>
    <n v="256.10000000000002"/>
    <m/>
    <s v="Industrials"/>
    <s v="Manufacturing"/>
    <s v="Chemicals, Textiles"/>
    <m/>
    <s v="China"/>
    <s v="Greater China"/>
    <s v="Yes"/>
    <m/>
    <m/>
    <m/>
    <m/>
    <n v="21"/>
  </r>
  <r>
    <n v="39317"/>
    <n v="133915"/>
    <s v="C&amp;O Pharmaceutical Technology"/>
    <s v="www.changao.com"/>
    <d v="2007-04-01T00:00:00"/>
    <x v="1"/>
    <x v="4"/>
    <s v="78.05 HKD"/>
    <x v="34"/>
    <n v="7.47"/>
    <s v="CMIA Capital Partners"/>
    <d v="2011-08-01T00:00:00"/>
    <n v="2011"/>
    <s v="Trade Sale"/>
    <s v="219.00 SGD"/>
    <n v="180.29"/>
    <n v="126.93"/>
    <s v="Shionogi Pharmaceutical, Sumitomo Corporation"/>
    <s v="Healthcare"/>
    <s v="Pharmaceuticals"/>
    <s v="Pharmaceutical Development, Pharmaceutical Manufacturing"/>
    <m/>
    <s v="Hong Kong"/>
    <s v="Greater China"/>
    <s v="No"/>
    <m/>
    <m/>
    <m/>
    <m/>
    <n v="52"/>
  </r>
  <r>
    <n v="49939"/>
    <n v="174434"/>
    <s v="Camel Group"/>
    <s v="www.chinacamel.com"/>
    <d v="2009-11-01T00:00:00"/>
    <x v="7"/>
    <x v="1"/>
    <s v="10.08 CNY"/>
    <x v="35"/>
    <n v="0.99"/>
    <s v="Green Pine Capital Partners"/>
    <d v="2011-06-02T00:00:00"/>
    <n v="2011"/>
    <s v="IPO"/>
    <s v="1543.00 CNY"/>
    <n v="237.82"/>
    <n v="164.69"/>
    <m/>
    <s v="Clean Technology"/>
    <s v="Clean Technology"/>
    <s v="Batteries"/>
    <m/>
    <s v="China"/>
    <s v="Greater China"/>
    <s v="No"/>
    <m/>
    <m/>
    <m/>
    <m/>
    <n v="19"/>
  </r>
  <r>
    <n v="19173"/>
    <n v="53868"/>
    <s v="Camelot Information Systems"/>
    <s v="www.camelotchina.com"/>
    <d v="2006-05-01T00:00:00"/>
    <x v="3"/>
    <x v="1"/>
    <s v="20.00 USD"/>
    <x v="36"/>
    <n v="16.48"/>
    <s v="Citi Venture Capital International"/>
    <d v="2010-07-20T00:00:00"/>
    <n v="2010"/>
    <s v="IPO"/>
    <s v="147.00 USD"/>
    <n v="147"/>
    <n v="116.85"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0"/>
  </r>
  <r>
    <n v="19173"/>
    <n v="53868"/>
    <s v="Camelot Information Systems"/>
    <s v="www.camelotchina.com"/>
    <d v="2006-05-01T00:00:00"/>
    <x v="3"/>
    <x v="1"/>
    <s v="20.00 USD"/>
    <x v="36"/>
    <n v="16.48"/>
    <s v="Citi Venture Capital International"/>
    <d v="2010-11-25T00:00:00"/>
    <n v="2010"/>
    <s v="Private Placement"/>
    <m/>
    <m/>
    <m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4"/>
  </r>
  <r>
    <n v="19173"/>
    <n v="53868"/>
    <s v="Camelot Information Systems"/>
    <s v="www.camelotchina.com"/>
    <d v="2006-05-01T00:00:00"/>
    <x v="3"/>
    <x v="1"/>
    <s v="20.00 USD"/>
    <x v="36"/>
    <n v="16.48"/>
    <s v="Citi Venture Capital International"/>
    <d v="2011-01-05T00:00:00"/>
    <n v="2011"/>
    <s v="Private Placement"/>
    <m/>
    <m/>
    <m/>
    <m/>
    <s v="Information Technology"/>
    <s v="Software"/>
    <s v="Accounting/Finance Software, Application Integration Software, Consulting Services, Consumer Finance, HR &amp; Workforce Software, IT"/>
    <m/>
    <s v="China"/>
    <s v="Greater China"/>
    <s v="No"/>
    <m/>
    <m/>
    <m/>
    <m/>
    <n v="56"/>
  </r>
  <r>
    <n v="24638"/>
    <n v="63849"/>
    <s v="Casda Biomaterials"/>
    <s v="www.casdabm.com"/>
    <d v="2007-06-01T00:00:00"/>
    <x v="1"/>
    <x v="2"/>
    <m/>
    <x v="1"/>
    <m/>
    <s v="Bain Capital"/>
    <d v="2011-11-21T00:00:00"/>
    <n v="2011"/>
    <s v="Trade Sale"/>
    <m/>
    <m/>
    <m/>
    <s v="Arkema"/>
    <s v="Materials"/>
    <s v="Chemicals"/>
    <s v="Chemicals, Manufacturing"/>
    <m/>
    <s v="China"/>
    <s v="Greater China"/>
    <s v="No"/>
    <m/>
    <m/>
    <m/>
    <m/>
    <n v="53"/>
  </r>
  <r>
    <n v="44929"/>
    <n v="155416"/>
    <s v="Centron Telecom International Holding Ltd"/>
    <s v="www.centron.com.cn"/>
    <d v="2006-04-06T00:00:00"/>
    <x v="3"/>
    <x v="1"/>
    <s v="11.00 USD"/>
    <x v="37"/>
    <n v="9.06"/>
    <s v="Cathay Capital Group"/>
    <d v="2007-07-05T00:00:00"/>
    <n v="2007"/>
    <s v="IPO"/>
    <s v="576.00 HKD"/>
    <n v="73.67"/>
    <n v="54.49"/>
    <m/>
    <s v="Telecoms &amp; Media"/>
    <s v="Telecoms"/>
    <s v="Wireless Telecoms Services &amp; Equipment"/>
    <m/>
    <s v="China"/>
    <s v="Greater China"/>
    <s v="Yes"/>
    <m/>
    <m/>
    <m/>
    <m/>
    <n v="15"/>
  </r>
  <r>
    <n v="47841"/>
    <n v="166629"/>
    <s v="Changhsa Weizhong Chemical Machinery"/>
    <s v="www.changshawz.com"/>
    <d v="2007-10-01T00:00:00"/>
    <x v="1"/>
    <x v="1"/>
    <m/>
    <x v="1"/>
    <m/>
    <s v="Tiantu Capital"/>
    <d v="2011-10-01T00:00:00"/>
    <n v="2011"/>
    <s v="Unspecified Exit"/>
    <m/>
    <m/>
    <m/>
    <m/>
    <s v="Industrials"/>
    <s v="Manufacturing"/>
    <s v="Industrial, Manufacturing"/>
    <m/>
    <s v="China"/>
    <s v="Greater China"/>
    <s v="No"/>
    <m/>
    <m/>
    <m/>
    <m/>
    <n v="48"/>
  </r>
  <r>
    <n v="47175"/>
    <n v="163706"/>
    <s v="Changsha Kaiyuan Instruments Co., Ltd"/>
    <s v="www.chs5e.com"/>
    <d v="2010-11-17T00:00:00"/>
    <x v="4"/>
    <x v="1"/>
    <s v="60.00 CNY"/>
    <x v="38"/>
    <n v="6.58"/>
    <s v="Costone Venture Capital, Fortune Venture Capital, Raystone Capital"/>
    <d v="2012-07-26T00:00:00"/>
    <n v="2012"/>
    <s v="IPO"/>
    <s v="405.00 CNY"/>
    <n v="64.13"/>
    <n v="52.31"/>
    <m/>
    <s v="Industrials"/>
    <s v="Manufacturing"/>
    <s v="Coal &amp; Lignite Mining, Manufacturing"/>
    <m/>
    <s v="China"/>
    <s v="Greater China"/>
    <s v="Yes"/>
    <m/>
    <m/>
    <m/>
    <m/>
    <n v="20"/>
  </r>
  <r>
    <n v="46940"/>
    <n v="162821"/>
    <s v="Changtian Plastic &amp; Chemical Limited"/>
    <s v="www.changtian.com.sg"/>
    <d v="2007-03-09T00:00:00"/>
    <x v="1"/>
    <x v="2"/>
    <s v="25.00 SGD"/>
    <x v="39"/>
    <n v="12.32"/>
    <s v="Centurion Investment Management"/>
    <d v="2007-10-30T00:00:00"/>
    <n v="2007"/>
    <s v="IPO"/>
    <s v="101.00 SGD"/>
    <n v="68.06"/>
    <n v="47.87"/>
    <m/>
    <s v="Materials"/>
    <s v="Chemicals"/>
    <s v="Adhesives &amp; Sealants, Plastic and Rubber Manufacturing"/>
    <m/>
    <s v="China"/>
    <s v="Greater China"/>
    <s v="Yes"/>
    <m/>
    <m/>
    <m/>
    <m/>
    <n v="7"/>
  </r>
  <r>
    <n v="50781"/>
    <n v="178374"/>
    <s v="Changzhou Xingang Thermal Power"/>
    <m/>
    <d v="2011-12-01T00:00:00"/>
    <x v="10"/>
    <x v="1"/>
    <s v="7.49 CNY"/>
    <x v="40"/>
    <n v="0.88"/>
    <s v="Haitong Innovation Capital Management"/>
    <d v="2013-01-08T00:00:00"/>
    <n v="2013"/>
    <s v="Trade Sale"/>
    <m/>
    <m/>
    <m/>
    <s v="Zhejiang Fuchunjiang Hydropower Equipment"/>
    <s v="Clean Technology"/>
    <s v="Clean Technology"/>
    <s v="Efficiency Infrastructure, Power Generation"/>
    <m/>
    <s v="China"/>
    <s v="Greater China"/>
    <s v="No"/>
    <m/>
    <m/>
    <m/>
    <m/>
    <n v="13"/>
  </r>
  <r>
    <n v="17146"/>
    <n v="51178"/>
    <s v="Charm Communications Incorporation"/>
    <s v="www.charmgroup.cn"/>
    <d v="2008-08-01T00:00:00"/>
    <x v="2"/>
    <x v="1"/>
    <s v="20.00 USD"/>
    <x v="36"/>
    <n v="12.7"/>
    <s v="AIF Capital"/>
    <d v="2010-05-05T00:00:00"/>
    <n v="2010"/>
    <s v="IPO"/>
    <s v="74.20 USD"/>
    <n v="74.2"/>
    <n v="56.26"/>
    <m/>
    <s v="Telecoms &amp; Media"/>
    <s v="Advertising"/>
    <s v="Advertising, Television Broadcasting and Programming"/>
    <m/>
    <s v="China"/>
    <s v="Greater China"/>
    <s v="Yes"/>
    <m/>
    <m/>
    <s v="Peter Amour"/>
    <m/>
    <n v="21"/>
  </r>
  <r>
    <n v="30638"/>
    <n v="63371"/>
    <s v="Chemspec International Limited"/>
    <s v="www.chemspec.com.cn"/>
    <d v="2007-07-18T00:00:00"/>
    <x v="1"/>
    <x v="1"/>
    <s v="4.00 USD"/>
    <x v="41"/>
    <n v="2.96"/>
    <s v="SEAVI Advent"/>
    <d v="2009-06-24T00:00:00"/>
    <n v="2009"/>
    <s v="IPO"/>
    <s v="72.78 USD"/>
    <n v="72.78"/>
    <n v="51.94"/>
    <m/>
    <s v="Industrials"/>
    <s v="Manufacturing"/>
    <s v="Engineering, Manufacturing"/>
    <m/>
    <s v="China"/>
    <s v="Greater China"/>
    <s v="No"/>
    <m/>
    <m/>
    <m/>
    <m/>
    <n v="23"/>
  </r>
  <r>
    <n v="55348"/>
    <n v="199526"/>
    <s v="Chengda Biotechnology"/>
    <s v="www.cdbio.cn"/>
    <d v="2014-05-15T00:00:00"/>
    <x v="6"/>
    <x v="4"/>
    <s v="29.00 CNY"/>
    <x v="12"/>
    <n v="3.42"/>
    <s v="New Alliance Capital"/>
    <d v="2014-12-01T00:00:00"/>
    <n v="2014"/>
    <s v="IPO"/>
    <m/>
    <m/>
    <m/>
    <m/>
    <s v="Healthcare"/>
    <s v="Biotechnology"/>
    <s v="Biotechnology"/>
    <m/>
    <s v="China"/>
    <s v="Greater China"/>
    <s v="No"/>
    <m/>
    <m/>
    <m/>
    <m/>
    <n v="7"/>
  </r>
  <r>
    <n v="45169"/>
    <n v="156168"/>
    <s v="Chengdu Kanghong Pharmaceutical Group Co., Ltd."/>
    <s v="www.cnkh.com"/>
    <d v="2011-06-08T00:00:00"/>
    <x v="10"/>
    <x v="1"/>
    <s v="326.09 CNY"/>
    <x v="42"/>
    <n v="34.81"/>
    <s v="CDH Investments"/>
    <d v="2015-06-26T00:00:00"/>
    <n v="2015"/>
    <s v="IPO"/>
    <s v="621.00 CNY"/>
    <n v="101.36"/>
    <n v="90.5"/>
    <m/>
    <s v="Healthcare"/>
    <s v="Pharmaceuticals"/>
    <s v="Pharmaceuticals"/>
    <m/>
    <s v="China"/>
    <s v="Greater China"/>
    <s v="Yes"/>
    <m/>
    <m/>
    <m/>
    <m/>
    <n v="48"/>
  </r>
  <r>
    <n v="3057"/>
    <n v="31579"/>
    <s v="Chery Automobile Co., Ltd."/>
    <s v="www.cheryglobal.com"/>
    <d v="2009-06-01T00:00:00"/>
    <x v="7"/>
    <x v="1"/>
    <s v="2900.00 CNY"/>
    <x v="43"/>
    <n v="302.44"/>
    <s v="Bohai Industrial Investment Fund Management, CDH Investments, China Huarong Asset Management, China Science &amp; Merchants Capital Management, Huarong Rongde Asset Management"/>
    <d v="2011-12-01T00:00:00"/>
    <n v="2011"/>
    <s v="Unspecified Exit"/>
    <s v="465.00 CNY"/>
    <n v="73.02"/>
    <n v="54.58"/>
    <m/>
    <s v="Industrials"/>
    <s v="Transportation"/>
    <s v="Automobile and Parts Manufacturing"/>
    <m/>
    <s v="China"/>
    <s v="Greater China"/>
    <s v="Yes"/>
    <m/>
    <m/>
    <m/>
    <m/>
    <n v="30"/>
  </r>
  <r>
    <n v="51195"/>
    <n v="180192"/>
    <s v="China Aoyuan Property Group Limited"/>
    <s v="www.aoyuan.com.cn"/>
    <d v="2006-05-01T00:00:00"/>
    <x v="3"/>
    <x v="1"/>
    <m/>
    <x v="1"/>
    <m/>
    <s v="Cathay Capital Group"/>
    <d v="2007-10-01T00:00:00"/>
    <n v="2007"/>
    <s v="IPO"/>
    <m/>
    <m/>
    <m/>
    <m/>
    <s v="Real Estate"/>
    <s v="Property"/>
    <s v="Property"/>
    <m/>
    <s v="China"/>
    <s v="Greater China"/>
    <s v="No"/>
    <m/>
    <m/>
    <m/>
    <m/>
    <n v="17"/>
  </r>
  <r>
    <n v="29858"/>
    <n v="93099"/>
    <s v="China Auto Rental Holdings"/>
    <s v="www.zuche.com"/>
    <d v="2012-07-09T00:00:00"/>
    <x v="5"/>
    <x v="1"/>
    <s v="200.00 USD"/>
    <x v="21"/>
    <n v="163.16"/>
    <s v="Warburg Pincus"/>
    <d v="2015-05-27T00:00:00"/>
    <n v="2015"/>
    <s v="Private Placement"/>
    <s v="341.00 USD"/>
    <n v="341"/>
    <n v="312.39"/>
    <m/>
    <s v="Industrials"/>
    <s v="Transportation"/>
    <s v="Car Hire Services"/>
    <m/>
    <s v="China"/>
    <s v="Greater China"/>
    <s v="Yes"/>
    <m/>
    <m/>
    <s v="David Li, Lilian Zhu"/>
    <m/>
    <n v="34"/>
  </r>
  <r>
    <n v="39841"/>
    <n v="93099"/>
    <s v="China Auto Rental Holdings"/>
    <s v="www.zuche.com"/>
    <d v="2010-09-15T00:00:00"/>
    <x v="4"/>
    <x v="2"/>
    <s v="1200.00 CNY"/>
    <x v="44"/>
    <n v="138.11000000000001"/>
    <s v="Legend Capital"/>
    <d v="2013-04-16T00:00:00"/>
    <n v="2013"/>
    <s v="Trade Sale"/>
    <m/>
    <m/>
    <m/>
    <s v="Hertz"/>
    <s v="Industrials"/>
    <s v="Transportation"/>
    <s v="Car Hire Services"/>
    <m/>
    <s v="China"/>
    <s v="Greater China"/>
    <s v="Yes"/>
    <m/>
    <m/>
    <s v="Linan Zhu"/>
    <m/>
    <n v="31"/>
  </r>
  <r>
    <n v="39841"/>
    <n v="93099"/>
    <s v="China Auto Rental Holdings"/>
    <s v="www.zuche.com"/>
    <d v="2010-09-15T00:00:00"/>
    <x v="4"/>
    <x v="2"/>
    <s v="1200.00 CNY"/>
    <x v="44"/>
    <n v="138.11000000000001"/>
    <s v="Legend Capital"/>
    <d v="2014-09-12T00:00:00"/>
    <n v="2014"/>
    <s v="IPO"/>
    <s v="468.00 USD"/>
    <n v="468"/>
    <n v="362.14"/>
    <m/>
    <s v="Industrials"/>
    <s v="Transportation"/>
    <s v="Car Hire Services"/>
    <m/>
    <s v="China"/>
    <s v="Greater China"/>
    <s v="Yes"/>
    <m/>
    <m/>
    <s v="Linan Zhu"/>
    <m/>
    <n v="48"/>
  </r>
  <r>
    <n v="39841"/>
    <n v="93099"/>
    <s v="China Auto Rental Holdings"/>
    <s v="www.zuche.com"/>
    <d v="2010-09-15T00:00:00"/>
    <x v="4"/>
    <x v="2"/>
    <s v="1200.00 CNY"/>
    <x v="44"/>
    <n v="138.11000000000001"/>
    <s v="Legend Capital"/>
    <d v="2015-10-14T00:00:00"/>
    <n v="2015"/>
    <s v="Trade Sale"/>
    <s v="1687.50 HKD"/>
    <n v="217.73"/>
    <n v="191.71"/>
    <s v="Ucar"/>
    <s v="Industrials"/>
    <s v="Transportation"/>
    <s v="Car Hire Services"/>
    <m/>
    <s v="China"/>
    <s v="Greater China"/>
    <s v="Yes"/>
    <m/>
    <m/>
    <s v="Linan Zhu"/>
    <m/>
    <n v="61"/>
  </r>
  <r>
    <n v="24596"/>
    <n v="63636"/>
    <s v="China Biologic Products, Inc."/>
    <s v="www.chinabiologic.com"/>
    <d v="2010-08-31T00:00:00"/>
    <x v="4"/>
    <x v="4"/>
    <s v="10.01 USD"/>
    <x v="45"/>
    <n v="7.8"/>
    <s v="Warburg Pincus"/>
    <d v="2015-06-12T00:00:00"/>
    <n v="2015"/>
    <s v="Private Placement"/>
    <s v="241.50 USD"/>
    <n v="241.5"/>
    <n v="214.23"/>
    <m/>
    <s v="Healthcare"/>
    <s v="Pharmaceuticals"/>
    <s v="BioPharmaceuticals, Pharmaceutical Development"/>
    <m/>
    <s v="China"/>
    <s v="Greater China"/>
    <s v="Yes"/>
    <m/>
    <m/>
    <m/>
    <m/>
    <n v="58"/>
  </r>
  <r>
    <n v="24596"/>
    <n v="63636"/>
    <s v="China Biologic Products, Inc."/>
    <s v="www.chinabiologic.com"/>
    <d v="2010-08-31T00:00:00"/>
    <x v="4"/>
    <x v="4"/>
    <s v="10.01 USD"/>
    <x v="45"/>
    <n v="7.8"/>
    <s v="Warburg Pincus"/>
    <d v="2016-03-01T00:00:00"/>
    <n v="2016"/>
    <s v="Private Placement"/>
    <s v="426.00 USD"/>
    <n v="426"/>
    <n v="392.3"/>
    <m/>
    <s v="Healthcare"/>
    <s v="Pharmaceuticals"/>
    <s v="BioPharmaceuticals, Pharmaceutical Development"/>
    <m/>
    <s v="China"/>
    <s v="Greater China"/>
    <s v="Yes"/>
    <m/>
    <m/>
    <m/>
    <m/>
    <n v="67"/>
  </r>
  <r>
    <n v="24596"/>
    <n v="63636"/>
    <s v="China Biologic Products, Inc."/>
    <s v="www.chinabiologic.com"/>
    <d v="2010-08-31T00:00:00"/>
    <x v="4"/>
    <x v="4"/>
    <s v="10.01 USD"/>
    <x v="45"/>
    <n v="7.8"/>
    <s v="Warburg Pincus"/>
    <d v="2016-06-02T00:00:00"/>
    <n v="2016"/>
    <s v="Private Placement"/>
    <s v="308.00 USD"/>
    <n v="308"/>
    <n v="275.38"/>
    <m/>
    <s v="Healthcare"/>
    <s v="Pharmaceuticals"/>
    <s v="BioPharmaceuticals, Pharmaceutical Development"/>
    <m/>
    <s v="China"/>
    <s v="Greater China"/>
    <s v="Yes"/>
    <m/>
    <m/>
    <m/>
    <m/>
    <n v="70"/>
  </r>
  <r>
    <n v="41784"/>
    <n v="63636"/>
    <s v="China Biologic Products, Inc."/>
    <s v="www.chinabiologic.com"/>
    <d v="2009-08-10T00:00:00"/>
    <x v="7"/>
    <x v="1"/>
    <s v="8.00 USD"/>
    <x v="46"/>
    <n v="5.61"/>
    <s v="IDG Capital"/>
    <d v="2009-12-02T00:00:00"/>
    <n v="2009"/>
    <s v="IPO"/>
    <s v="128.50 USD"/>
    <n v="128.5"/>
    <n v="85.75"/>
    <m/>
    <s v="Healthcare"/>
    <s v="Pharmaceuticals"/>
    <s v="BioPharmaceuticals, Pharmaceutical Development"/>
    <m/>
    <s v="China"/>
    <s v="Greater China"/>
    <s v="Yes"/>
    <m/>
    <m/>
    <m/>
    <m/>
    <n v="4"/>
  </r>
  <r>
    <n v="41784"/>
    <n v="63636"/>
    <s v="China Biologic Products, Inc."/>
    <s v="www.chinabiologic.com"/>
    <d v="2009-08-10T00:00:00"/>
    <x v="7"/>
    <x v="1"/>
    <s v="8.00 USD"/>
    <x v="46"/>
    <n v="5.61"/>
    <s v="IDG Capital"/>
    <d v="2012-06-04T00:00:00"/>
    <n v="2012"/>
    <s v="Private Placement"/>
    <m/>
    <m/>
    <m/>
    <m/>
    <s v="Healthcare"/>
    <s v="Pharmaceuticals"/>
    <s v="BioPharmaceuticals, Pharmaceutical Development"/>
    <m/>
    <s v="China"/>
    <s v="Greater China"/>
    <s v="No"/>
    <m/>
    <m/>
    <m/>
    <m/>
    <n v="34"/>
  </r>
  <r>
    <n v="37587"/>
    <n v="128009"/>
    <s v="China Cinda Asset Management Co."/>
    <s v="www.cindamc.com"/>
    <d v="2012-03-16T00:00:00"/>
    <x v="5"/>
    <x v="1"/>
    <m/>
    <x v="1"/>
    <m/>
    <s v="CITIC Capital, Standard Chartered Bank, UBS"/>
    <d v="2013-12-05T00:00:00"/>
    <n v="2013"/>
    <s v="IPO"/>
    <m/>
    <m/>
    <m/>
    <m/>
    <s v="Business Services"/>
    <s v="Financial Services"/>
    <s v="Credit Collections and Services, Finance and Insurance Sector"/>
    <m/>
    <s v="China"/>
    <s v="Greater China"/>
    <s v="Yes"/>
    <m/>
    <m/>
    <m/>
    <m/>
    <n v="21"/>
  </r>
  <r>
    <n v="37587"/>
    <n v="128009"/>
    <s v="China Cinda Asset Management Co."/>
    <s v="www.cindamc.com"/>
    <d v="2012-03-16T00:00:00"/>
    <x v="5"/>
    <x v="1"/>
    <m/>
    <x v="1"/>
    <m/>
    <s v="CITIC Capital, Standard Chartered Bank, UBS"/>
    <d v="2015-03-09T00:00:00"/>
    <n v="2015"/>
    <s v="Private Placement"/>
    <s v="382.00 HKD"/>
    <n v="49.21"/>
    <n v="46.28"/>
    <m/>
    <s v="Business Services"/>
    <s v="Financial Services"/>
    <s v="Credit Collections and Services, Finance and Insurance Sector"/>
    <m/>
    <s v="China"/>
    <s v="Greater China"/>
    <s v="Yes"/>
    <m/>
    <m/>
    <m/>
    <m/>
    <n v="36"/>
  </r>
  <r>
    <n v="37587"/>
    <n v="128009"/>
    <s v="China Cinda Asset Management Co."/>
    <s v="www.cindamc.com"/>
    <d v="2012-03-16T00:00:00"/>
    <x v="5"/>
    <x v="1"/>
    <m/>
    <x v="1"/>
    <m/>
    <s v="CITIC Capital, Standard Chartered Bank, UBS"/>
    <d v="2015-04-10T00:00:00"/>
    <n v="2015"/>
    <s v="Private Placement"/>
    <s v="1090.00 HKD"/>
    <n v="140.63999999999999"/>
    <n v="131"/>
    <m/>
    <s v="Business Services"/>
    <s v="Financial Services"/>
    <s v="Credit Collections and Services, Finance and Insurance Sector"/>
    <m/>
    <s v="China"/>
    <s v="Greater China"/>
    <s v="No"/>
    <m/>
    <m/>
    <m/>
    <m/>
    <n v="37"/>
  </r>
  <r>
    <n v="49609"/>
    <n v="85741"/>
    <s v="China Cord Blood Corp"/>
    <s v="www.chinacordbloodcorp.com"/>
    <d v="2007-06-01T00:00:00"/>
    <x v="1"/>
    <x v="1"/>
    <m/>
    <x v="1"/>
    <m/>
    <s v="Essex Woodlands"/>
    <d v="2009-11-30T00:00:00"/>
    <n v="2009"/>
    <s v="IPO"/>
    <m/>
    <m/>
    <m/>
    <m/>
    <s v="Healthcare"/>
    <s v="Life Sciences"/>
    <s v="Biomedical, Life Sciences"/>
    <m/>
    <s v="Hong Kong"/>
    <s v="Greater China"/>
    <s v="Yes"/>
    <m/>
    <m/>
    <m/>
    <m/>
    <n v="29"/>
  </r>
  <r>
    <n v="49609"/>
    <n v="85741"/>
    <s v="China Cord Blood Corp"/>
    <s v="www.chinacordbloodcorp.com"/>
    <d v="2007-06-01T00:00:00"/>
    <x v="1"/>
    <x v="1"/>
    <m/>
    <x v="1"/>
    <m/>
    <s v="Essex Woodlands"/>
    <d v="2014-04-01T00:00:00"/>
    <n v="2014"/>
    <s v="Unspecified Exit"/>
    <m/>
    <m/>
    <m/>
    <m/>
    <s v="Healthcare"/>
    <s v="Life Sciences"/>
    <s v="Biomedical, Life Sciences"/>
    <m/>
    <s v="Hong Kong"/>
    <s v="Greater China"/>
    <s v="No"/>
    <m/>
    <m/>
    <m/>
    <m/>
    <n v="82"/>
  </r>
  <r>
    <n v="48061"/>
    <n v="167336"/>
    <s v="China Create Financial Holdings"/>
    <s v="www.cf88.com.cn"/>
    <d v="2010-07-08T00:00:00"/>
    <x v="4"/>
    <x v="1"/>
    <s v="20.00 CNY"/>
    <x v="47"/>
    <n v="2.34"/>
    <s v="Eastern Link Capital"/>
    <d v="2011-09-08T00:00:00"/>
    <n v="2011"/>
    <s v="Unspecified Exit"/>
    <s v="28.54 CNY"/>
    <n v="4.4400000000000004"/>
    <n v="3.26"/>
    <m/>
    <s v="Business Services"/>
    <s v="Financial Services"/>
    <s v="Financial Services"/>
    <m/>
    <s v="China"/>
    <s v="Greater China"/>
    <s v="No"/>
    <n v="1.43"/>
    <n v="41.43"/>
    <m/>
    <m/>
    <n v="14"/>
  </r>
  <r>
    <n v="3389"/>
    <n v="32077"/>
    <s v="China Dongxiang"/>
    <s v="www.dxsport.com"/>
    <d v="2006-05-01T00:00:00"/>
    <x v="3"/>
    <x v="2"/>
    <s v="306.00 CNY"/>
    <x v="48"/>
    <n v="31.44"/>
    <s v="Morgan Stanley Private Equity Asia"/>
    <d v="2007-10-09T00:00:00"/>
    <n v="2007"/>
    <s v="IPO"/>
    <s v="5475.00 HKD"/>
    <n v="704.73"/>
    <n v="495.63"/>
    <m/>
    <s v="Consumer &amp; Retail"/>
    <s v="Retail"/>
    <s v="Clothing Stores, Consumer Products, Distribution"/>
    <m/>
    <s v="China"/>
    <s v="Greater China"/>
    <s v="Yes"/>
    <m/>
    <m/>
    <s v="Yu Gao"/>
    <m/>
    <n v="17"/>
  </r>
  <r>
    <n v="3389"/>
    <n v="32077"/>
    <s v="China Dongxiang"/>
    <s v="www.dxsport.com"/>
    <d v="2006-05-01T00:00:00"/>
    <x v="3"/>
    <x v="2"/>
    <s v="306.00 CNY"/>
    <x v="48"/>
    <n v="31.44"/>
    <s v="Morgan Stanley Private Equity Asia"/>
    <d v="2008-05-06T00:00:00"/>
    <n v="2008"/>
    <s v="Private Placement"/>
    <m/>
    <m/>
    <m/>
    <m/>
    <s v="Consumer &amp; Retail"/>
    <s v="Retail"/>
    <s v="Clothing Stores, Consumer Products, Distribution"/>
    <m/>
    <s v="China"/>
    <s v="Greater China"/>
    <s v="Yes"/>
    <m/>
    <m/>
    <s v="Yu Gao"/>
    <m/>
    <n v="24"/>
  </r>
  <r>
    <n v="3389"/>
    <n v="32077"/>
    <s v="China Dongxiang"/>
    <s v="www.dxsport.com"/>
    <d v="2006-05-01T00:00:00"/>
    <x v="3"/>
    <x v="2"/>
    <s v="306.00 CNY"/>
    <x v="48"/>
    <n v="31.44"/>
    <s v="Morgan Stanley Private Equity Asia"/>
    <d v="2009-04-02T00:00:00"/>
    <n v="2009"/>
    <s v="Private Placement"/>
    <s v="568.00 HKD"/>
    <n v="73.28"/>
    <n v="55.07"/>
    <m/>
    <s v="Consumer &amp; Retail"/>
    <s v="Retail"/>
    <s v="Clothing Stores, Consumer Products, Distribution"/>
    <m/>
    <s v="China"/>
    <s v="Greater China"/>
    <s v="No"/>
    <m/>
    <m/>
    <s v="Yu Gao"/>
    <m/>
    <n v="35"/>
  </r>
  <r>
    <n v="51204"/>
    <n v="180204"/>
    <s v="China Fiber Optic Network System Group"/>
    <s v="www.chinafiberoptic.com"/>
    <d v="2007-06-01T00:00:00"/>
    <x v="1"/>
    <x v="1"/>
    <m/>
    <x v="1"/>
    <m/>
    <s v="Cathay Capital Group"/>
    <d v="2011-07-01T00:00:00"/>
    <n v="2011"/>
    <s v="IPO"/>
    <m/>
    <m/>
    <m/>
    <m/>
    <s v="Telecoms &amp; Media"/>
    <s v="Telecoms"/>
    <s v="Fiber Optics, Telecoms Equipment"/>
    <m/>
    <s v="Hong Kong"/>
    <s v="Greater China"/>
    <s v="No"/>
    <m/>
    <m/>
    <m/>
    <m/>
    <n v="49"/>
  </r>
  <r>
    <n v="45781"/>
    <n v="158365"/>
    <s v="China First Chemical Holdings Limited"/>
    <s v="www.cfc2121.com"/>
    <d v="2010-02-01T00:00:00"/>
    <x v="4"/>
    <x v="1"/>
    <s v="40.00 USD"/>
    <x v="49"/>
    <n v="28.36"/>
    <s v="China Renaissance Capital Investment"/>
    <d v="2011-12-09T00:00:00"/>
    <n v="2011"/>
    <s v="IPO"/>
    <s v="540.00 HKD"/>
    <n v="69.37"/>
    <n v="51.85"/>
    <m/>
    <s v="Materials"/>
    <s v="Chemicals"/>
    <s v="Chemicals"/>
    <m/>
    <s v="China"/>
    <s v="Greater China"/>
    <s v="Yes"/>
    <m/>
    <m/>
    <m/>
    <m/>
    <n v="22"/>
  </r>
  <r>
    <n v="12988"/>
    <n v="45468"/>
    <s v="China Fishery Group"/>
    <s v="www.chinafisherygroup.com"/>
    <d v="2010-06-29T00:00:00"/>
    <x v="4"/>
    <x v="4"/>
    <s v="191.00 USD"/>
    <x v="50"/>
    <n v="151.83000000000001"/>
    <s v="Carlyle Group"/>
    <d v="2015-06-01T00:00:00"/>
    <n v="2015"/>
    <s v="Private Placement"/>
    <m/>
    <m/>
    <m/>
    <m/>
    <s v="Food &amp; Agriculture"/>
    <s v="Food"/>
    <s v="Fishing &amp; Seafood"/>
    <m/>
    <s v="Hong Kong"/>
    <s v="Greater China"/>
    <s v="Yes"/>
    <m/>
    <m/>
    <s v="Patrick Siewert"/>
    <m/>
    <n v="60"/>
  </r>
  <r>
    <n v="12988"/>
    <n v="45468"/>
    <s v="China Fishery Group"/>
    <s v="www.chinafisherygroup.com"/>
    <d v="2010-06-29T00:00:00"/>
    <x v="4"/>
    <x v="4"/>
    <s v="191.00 USD"/>
    <x v="50"/>
    <n v="151.83000000000001"/>
    <s v="Carlyle Group"/>
    <d v="2016-06-01T00:00:00"/>
    <n v="2016"/>
    <s v="Unspecified Exit"/>
    <m/>
    <m/>
    <m/>
    <m/>
    <s v="Food &amp; Agriculture"/>
    <s v="Food"/>
    <s v="Fishing &amp; Seafood"/>
    <m/>
    <s v="Hong Kong"/>
    <s v="Greater China"/>
    <s v="No"/>
    <m/>
    <m/>
    <s v="Patrick Siewert"/>
    <m/>
    <n v="72"/>
  </r>
  <r>
    <n v="24432"/>
    <n v="63091"/>
    <s v="China Flooring Holding Co., Ltd."/>
    <m/>
    <d v="2008-06-10T00:00:00"/>
    <x v="2"/>
    <x v="1"/>
    <s v="100.00 USD"/>
    <x v="51"/>
    <n v="63.5"/>
    <s v="IFC Asset Management Company, Morgan Stanley Private Equity Asia"/>
    <d v="2011-05-25T00:00:00"/>
    <n v="2011"/>
    <s v="IPO"/>
    <s v="1100.35 HKD"/>
    <n v="141.58000000000001"/>
    <n v="98.71"/>
    <m/>
    <s v="Industrials"/>
    <s v="Manufacturing"/>
    <s v="Furniture Manufacturing, Timber"/>
    <m/>
    <s v="China"/>
    <s v="Greater China"/>
    <s v="Yes"/>
    <m/>
    <m/>
    <s v="Homer Sun"/>
    <m/>
    <n v="35"/>
  </r>
  <r>
    <n v="3888"/>
    <n v="32807"/>
    <s v="China Forestry Holdings Group"/>
    <s v="www.chinaforestryholding.com"/>
    <d v="2008-01-01T00:00:00"/>
    <x v="2"/>
    <x v="1"/>
    <s v="85.00 USD"/>
    <x v="52"/>
    <n v="58.21"/>
    <s v="Carlyle Group, Partners Group"/>
    <d v="2009-11-24T00:00:00"/>
    <n v="2009"/>
    <s v="IPO"/>
    <s v="1550.00 HKD"/>
    <n v="199.95"/>
    <n v="133.43"/>
    <m/>
    <s v="Materials"/>
    <s v="Timber"/>
    <s v="Timber"/>
    <m/>
    <s v="Hong Kong"/>
    <s v="Greater China"/>
    <s v="Yes"/>
    <m/>
    <m/>
    <m/>
    <m/>
    <n v="22"/>
  </r>
  <r>
    <n v="13428"/>
    <n v="46054"/>
    <s v="China Grand Automotive Group"/>
    <s v="www.chinagrandauto.com"/>
    <d v="2006-06-01T00:00:00"/>
    <x v="3"/>
    <x v="2"/>
    <s v="3000.00 CNY"/>
    <x v="53"/>
    <n v="293.66000000000003"/>
    <s v="TPG, Xinjiang Guanghui Industry Investment (Group) Co."/>
    <d v="2014-12-01T00:00:00"/>
    <n v="2014"/>
    <s v="Trade Sale"/>
    <s v="5400.00 HKD"/>
    <n v="696.63"/>
    <n v="559.19000000000005"/>
    <s v="Haitong International Securities Group"/>
    <s v="Industrials"/>
    <s v="Transportation"/>
    <s v="Automobile Dealerships, Consumer Services"/>
    <m/>
    <s v="China"/>
    <s v="Greater China"/>
    <s v="No"/>
    <m/>
    <m/>
    <m/>
    <m/>
    <n v="102"/>
  </r>
  <r>
    <n v="41650"/>
    <n v="46054"/>
    <s v="China Grand Automotive Group"/>
    <s v="www.chinagrandauto.com"/>
    <d v="2010-12-31T00:00:00"/>
    <x v="4"/>
    <x v="1"/>
    <s v="2400.00 CNY"/>
    <x v="54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n v="2013"/>
    <s v="Sale to Management"/>
    <s v="818.00 CNY"/>
    <n v="133.35"/>
    <n v="99.65"/>
    <m/>
    <s v="Industrials"/>
    <s v="Transportation"/>
    <s v="Automobile Dealerships, Consumer Services"/>
    <m/>
    <s v="China"/>
    <s v="Greater China"/>
    <s v="Yes"/>
    <m/>
    <m/>
    <m/>
    <m/>
    <n v="35"/>
  </r>
  <r>
    <n v="41650"/>
    <n v="46054"/>
    <s v="China Grand Automotive Group"/>
    <s v="www.chinagrandauto.com"/>
    <d v="2010-12-31T00:00:00"/>
    <x v="4"/>
    <x v="1"/>
    <s v="2400.00 CNY"/>
    <x v="54"/>
    <n v="278.69"/>
    <s v="Beijing Grains Valley Venture Capital, DT Capital Partners, EBI Capital, Future Value Capital, Haitong Kaiyuan Investment, Jiangsu Winfast Investment Holding Group, NewMargin Ventures, Zheshang Venture Capital"/>
    <d v="2013-11-21T00:00:00"/>
    <n v="2013"/>
    <s v="Trade Sale"/>
    <s v="1208.00 CNY"/>
    <n v="196.93"/>
    <n v="147.16999999999999"/>
    <m/>
    <s v="Industrials"/>
    <s v="Transportation"/>
    <s v="Automobile Dealerships, Consumer Services"/>
    <m/>
    <s v="China"/>
    <s v="Greater China"/>
    <s v="Yes"/>
    <m/>
    <m/>
    <m/>
    <m/>
    <n v="35"/>
  </r>
  <r>
    <n v="41650"/>
    <n v="46054"/>
    <s v="China Grand Automotive Group"/>
    <s v="www.chinagrandauto.com"/>
    <d v="2010-12-31T00:00:00"/>
    <x v="4"/>
    <x v="1"/>
    <s v="2400.00 CNY"/>
    <x v="54"/>
    <n v="278.69"/>
    <s v="Beijing Grains Valley Venture Capital, DT Capital Partners, EBI Capital, Future Value Capital, Haitong Kaiyuan Investment, Jiangsu Winfast Investment Holding Group, NewMargin Ventures, Zheshang Venture Capital"/>
    <d v="2014-07-01T00:00:00"/>
    <n v="2014"/>
    <s v="Sale to Management"/>
    <s v="140.00 CNY"/>
    <n v="22.69"/>
    <n v="16.68"/>
    <m/>
    <s v="Industrials"/>
    <s v="Transportation"/>
    <s v="Automobile Dealerships, Consumer Services"/>
    <m/>
    <s v="China"/>
    <s v="Greater China"/>
    <s v="No"/>
    <m/>
    <m/>
    <m/>
    <m/>
    <n v="43"/>
  </r>
  <r>
    <n v="39113"/>
    <n v="133069"/>
    <s v="China Greenland Rundong Auto Group Limited"/>
    <s v="www.rundongauto.cn"/>
    <d v="2010-06-01T00:00:00"/>
    <x v="4"/>
    <x v="2"/>
    <m/>
    <x v="1"/>
    <m/>
    <s v="KKR"/>
    <d v="2014-08-06T00:00:00"/>
    <n v="2014"/>
    <s v="IPO"/>
    <s v="961.10 HKD"/>
    <n v="123.99"/>
    <n v="92.58"/>
    <m/>
    <s v="Industrials"/>
    <s v="Transportation"/>
    <s v="Automobile Dealerships"/>
    <m/>
    <s v="China"/>
    <s v="Greater China"/>
    <s v="Yes"/>
    <m/>
    <m/>
    <m/>
    <m/>
    <n v="50"/>
  </r>
  <r>
    <n v="39113"/>
    <n v="133069"/>
    <s v="China Greenland Rundong Auto Group Limited"/>
    <s v="www.rundongauto.cn"/>
    <d v="2010-06-01T00:00:00"/>
    <x v="4"/>
    <x v="2"/>
    <m/>
    <x v="1"/>
    <m/>
    <s v="KKR"/>
    <d v="2015-05-08T00:00:00"/>
    <n v="2015"/>
    <s v="Private Placement"/>
    <s v="200.00 USD"/>
    <n v="200"/>
    <n v="176.7"/>
    <s v="Greenland Holding Group"/>
    <s v="Industrials"/>
    <s v="Transportation"/>
    <s v="Automobile Dealerships"/>
    <m/>
    <s v="China"/>
    <s v="Greater China"/>
    <s v="Yes"/>
    <m/>
    <m/>
    <m/>
    <m/>
    <n v="59"/>
  </r>
  <r>
    <n v="39113"/>
    <n v="133069"/>
    <s v="China Greenland Rundong Auto Group Limited"/>
    <s v="www.rundongauto.cn"/>
    <d v="2010-06-01T00:00:00"/>
    <x v="4"/>
    <x v="2"/>
    <m/>
    <x v="1"/>
    <m/>
    <s v="KKR"/>
    <d v="2016-07-04T00:00:00"/>
    <n v="2016"/>
    <s v="Private Placement"/>
    <s v="592.60 HKD"/>
    <n v="76.45"/>
    <n v="70.36"/>
    <m/>
    <s v="Industrials"/>
    <s v="Transportation"/>
    <s v="Automobile Dealerships"/>
    <m/>
    <s v="China"/>
    <s v="Greater China"/>
    <s v="Yes"/>
    <m/>
    <m/>
    <m/>
    <m/>
    <n v="73"/>
  </r>
  <r>
    <n v="39113"/>
    <n v="133069"/>
    <s v="China Greenland Rundong Auto Group Limited"/>
    <s v="www.rundongauto.cn"/>
    <d v="2010-06-01T00:00:00"/>
    <x v="4"/>
    <x v="2"/>
    <m/>
    <x v="1"/>
    <m/>
    <s v="KKR"/>
    <d v="2017-05-17T00:00:00"/>
    <n v="2017"/>
    <s v="Private Placement"/>
    <s v="395.00 HKD"/>
    <n v="50.75"/>
    <n v="45.62"/>
    <m/>
    <s v="Industrials"/>
    <s v="Transportation"/>
    <s v="Automobile Dealerships"/>
    <m/>
    <s v="China"/>
    <s v="Greater China"/>
    <s v="No"/>
    <m/>
    <m/>
    <m/>
    <m/>
    <n v="83"/>
  </r>
  <r>
    <n v="7033"/>
    <n v="37636"/>
    <s v="China GrenTech"/>
    <s v="www.powercn.com"/>
    <d v="2003-06-01T00:00:00"/>
    <x v="12"/>
    <x v="1"/>
    <s v="26.00 USD"/>
    <x v="55"/>
    <n v="22.6"/>
    <s v="Actis, JAFCO Investment (Asia Pacific), Standard Chartered Private Equity"/>
    <d v="2007-06-17T00:00:00"/>
    <n v="2007"/>
    <s v="Private Placement"/>
    <s v="31.50 USD"/>
    <n v="31.5"/>
    <n v="23.3"/>
    <m/>
    <s v="Information Technology"/>
    <s v="Wireless"/>
    <s v="Business Services, Technology, Wireless"/>
    <m/>
    <s v="China"/>
    <s v="Greater China"/>
    <s v="Yes"/>
    <m/>
    <m/>
    <m/>
    <m/>
    <n v="48"/>
  </r>
  <r>
    <n v="40210"/>
    <n v="137782"/>
    <s v="China High Precision Automation Group Limited"/>
    <s v="www.chpag.net"/>
    <d v="2009-08-14T00:00:00"/>
    <x v="7"/>
    <x v="1"/>
    <s v="17.00 USD"/>
    <x v="56"/>
    <n v="11.93"/>
    <s v="Orchid Asia Group"/>
    <d v="2009-11-12T00:00:00"/>
    <n v="2009"/>
    <s v="IPO"/>
    <s v="950.00 HKD"/>
    <n v="122.55"/>
    <n v="81.78"/>
    <m/>
    <s v="Industrials"/>
    <s v="Industrial"/>
    <s v="Industrial Machinery Manufacturing"/>
    <m/>
    <s v="Hong Kong"/>
    <s v="Greater China"/>
    <s v="Yes"/>
    <m/>
    <m/>
    <m/>
    <m/>
    <n v="3"/>
  </r>
  <r>
    <n v="7136"/>
    <n v="37784"/>
    <s v="China High Speed Transmission"/>
    <s v="www.chste.com"/>
    <d v="2006-01-01T00:00:00"/>
    <x v="3"/>
    <x v="2"/>
    <s v="7.50 USD"/>
    <x v="57"/>
    <n v="6.33"/>
    <s v="Templeton Asset Management"/>
    <d v="2007-07-04T00:00:00"/>
    <n v="2007"/>
    <s v="IPO"/>
    <s v="272.00 USD"/>
    <n v="272"/>
    <n v="201.18"/>
    <m/>
    <s v="Industrials"/>
    <s v="Manufacturing"/>
    <s v="Engineering, Manufacturing"/>
    <m/>
    <s v="China"/>
    <s v="Greater China"/>
    <s v="No"/>
    <m/>
    <m/>
    <m/>
    <m/>
    <n v="18"/>
  </r>
  <r>
    <n v="42652"/>
    <n v="37784"/>
    <s v="China High Speed Transmission"/>
    <s v="www.chste.com"/>
    <d v="2001-08-01T00:00:00"/>
    <x v="13"/>
    <x v="1"/>
    <s v="1.10 USD"/>
    <x v="58"/>
    <n v="1.3"/>
    <s v="Govtor Capital, SND Ventures Group"/>
    <d v="2007-07-04T00:00:00"/>
    <n v="2007"/>
    <s v="IPO"/>
    <s v="2124.00 HKD"/>
    <n v="271.67"/>
    <n v="200.94"/>
    <m/>
    <s v="Industrials"/>
    <s v="Manufacturing"/>
    <s v="Engineering, Manufacturing"/>
    <m/>
    <s v="China"/>
    <s v="Greater China"/>
    <s v="Yes"/>
    <m/>
    <m/>
    <m/>
    <m/>
    <n v="71"/>
  </r>
  <r>
    <n v="43331"/>
    <n v="131756"/>
    <s v="China Huarong Asset Management Corporation"/>
    <s v="www.chamc.com.cn"/>
    <d v="2014-06-27T00:00:00"/>
    <x v="6"/>
    <x v="2"/>
    <s v="14543.20 CNY"/>
    <x v="59"/>
    <n v="1746.59"/>
    <s v="China International Capital Corporation, China Life Insurance Company, China National Cereals, Oils &amp; Foodstuffs Import and Export Corp, CITIC Securities, Fosun International, Goldman Sachs, Khazanah Nasional Berhad, Warburg Pincus"/>
    <d v="2015-10-23T00:00:00"/>
    <n v="2015"/>
    <s v="IPO"/>
    <m/>
    <m/>
    <m/>
    <m/>
    <s v="Business Services"/>
    <s v="Financial Services"/>
    <s v="Investment Banking, Securities Brokers"/>
    <m/>
    <s v="China"/>
    <s v="Greater China"/>
    <s v="Yes"/>
    <m/>
    <m/>
    <m/>
    <m/>
    <n v="16"/>
  </r>
  <r>
    <n v="38501"/>
    <n v="130927"/>
    <s v="China Hydroelectric Corporation"/>
    <s v="www.chinahydroelectric.com"/>
    <d v="2014-01-14T00:00:00"/>
    <x v="6"/>
    <x v="0"/>
    <s v="190.00 USD"/>
    <x v="60"/>
    <n v="139"/>
    <s v="NewQuest Capital Partners"/>
    <d v="2015-09-24T00:00:00"/>
    <n v="2015"/>
    <s v="Trade Sale"/>
    <s v="492.60 USD"/>
    <n v="492.6"/>
    <n v="439.3"/>
    <s v="Shenzhen Energy Group"/>
    <s v="Clean Technology"/>
    <s v="Renewable Energy"/>
    <s v="Hydro Power, Power"/>
    <m/>
    <s v="China"/>
    <s v="Greater China"/>
    <s v="No"/>
    <m/>
    <m/>
    <m/>
    <m/>
    <n v="20"/>
  </r>
  <r>
    <n v="19467"/>
    <n v="54286"/>
    <s v="China International Capital Corporation"/>
    <s v="www.cicc.com.cn"/>
    <d v="2010-12-02T00:00:00"/>
    <x v="4"/>
    <x v="2"/>
    <s v="1000.00 USD"/>
    <x v="61"/>
    <n v="754.1"/>
    <s v="GIC, KKR, OCBC Bank, TPG"/>
    <d v="2015-11-06T00:00:00"/>
    <n v="2015"/>
    <s v="IPO"/>
    <m/>
    <m/>
    <m/>
    <m/>
    <s v="Business Services"/>
    <s v="Financial Services"/>
    <s v="Investment Banking"/>
    <m/>
    <s v="China"/>
    <s v="Greater China"/>
    <s v="Yes"/>
    <m/>
    <m/>
    <s v="Lane Zhao, Xiang Li"/>
    <m/>
    <n v="59"/>
  </r>
  <r>
    <n v="14508"/>
    <n v="47426"/>
    <s v="China ITS"/>
    <s v="www.its.cn"/>
    <d v="2006-11-01T00:00:00"/>
    <x v="3"/>
    <x v="1"/>
    <s v="14.00 USD"/>
    <x v="62"/>
    <n v="11.03"/>
    <s v="CCB International Asset Management"/>
    <d v="2010-07-15T00:00:00"/>
    <n v="2010"/>
    <s v="IPO"/>
    <s v="799.30 USD"/>
    <n v="799.3"/>
    <n v="635.36"/>
    <m/>
    <s v="Information Technology"/>
    <s v="IT Infrastructure"/>
    <s v="IT, IT Infrastructure, Technology"/>
    <m/>
    <s v="China"/>
    <s v="Greater China"/>
    <s v="No"/>
    <m/>
    <n v="50"/>
    <m/>
    <m/>
    <n v="44"/>
  </r>
  <r>
    <n v="41780"/>
    <n v="142714"/>
    <s v="China Jiuhao Health Industry"/>
    <s v="www.mediachina-corp.com"/>
    <d v="2009-12-17T00:00:00"/>
    <x v="7"/>
    <x v="4"/>
    <m/>
    <x v="1"/>
    <m/>
    <s v="IDG Capital"/>
    <d v="2011-05-23T00:00:00"/>
    <n v="2011"/>
    <s v="Private Placement"/>
    <s v="116.35 HKD"/>
    <n v="14.97"/>
    <n v="10.44"/>
    <m/>
    <s v="Healthcare"/>
    <s v="Healthcare IT"/>
    <s v="Cloud Computing &amp; Solutions, Healthcare IT, Mobile Applications, Software"/>
    <m/>
    <s v="China"/>
    <s v="Greater China"/>
    <s v="No"/>
    <m/>
    <m/>
    <m/>
    <m/>
    <n v="17"/>
  </r>
  <r>
    <n v="4488"/>
    <n v="33829"/>
    <s v="China Longyuan Power Group"/>
    <s v="www.clypg.com.cn"/>
    <d v="2009-11-21T00:00:00"/>
    <x v="7"/>
    <x v="4"/>
    <s v="730.00 USD"/>
    <x v="63"/>
    <n v="487.13"/>
    <s v="Bank of East Asia, China Investment Corporation, China Life Insurance Company, Value Partners Group, WL Ross &amp; Co"/>
    <d v="2013-03-15T00:00:00"/>
    <n v="2013"/>
    <s v="Private Placement"/>
    <s v="1040.00 CNY"/>
    <n v="165.63"/>
    <n v="127.35"/>
    <m/>
    <s v="Clean Technology"/>
    <s v="Renewable Energy"/>
    <s v="Solar Power, Wind Power"/>
    <m/>
    <s v="China"/>
    <s v="Greater China"/>
    <s v="Yes"/>
    <m/>
    <m/>
    <m/>
    <m/>
    <n v="40"/>
  </r>
  <r>
    <n v="37591"/>
    <n v="31620"/>
    <s v="China Mengniu Dairy Company Limited"/>
    <s v="www.mengniuir.com"/>
    <d v="2002-09-25T00:00:00"/>
    <x v="14"/>
    <x v="2"/>
    <s v="26.00 USD"/>
    <x v="55"/>
    <n v="26.32"/>
    <s v="CDH Investments, CGU CDC China Capital Partners, Morgan Stanley Private Equity Asia"/>
    <d v="2012-06-18T00:00:00"/>
    <n v="2012"/>
    <s v="Trade Sale"/>
    <s v="1700.00 DKK"/>
    <n v="287.69"/>
    <n v="228.68"/>
    <s v="Arla Foods"/>
    <s v="Food &amp; Agriculture"/>
    <s v="Food"/>
    <s v="Dairy Products"/>
    <m/>
    <s v="Hong Kong"/>
    <s v="Greater China"/>
    <s v="No"/>
    <m/>
    <m/>
    <s v="David Liu"/>
    <s v="David Liu"/>
    <n v="117"/>
  </r>
  <r>
    <n v="3713"/>
    <n v="32565"/>
    <s v="China Minzhong Food Corporation Limited"/>
    <s v="www.chinaminzhong.com"/>
    <d v="2006-03-01T00:00:00"/>
    <x v="3"/>
    <x v="1"/>
    <s v="23.00 USD"/>
    <x v="64"/>
    <n v="18.95"/>
    <s v="CMIA Capital Partners, GIC, Olympus Capital Asia"/>
    <d v="2012-12-07T00:00:00"/>
    <n v="2012"/>
    <s v="Private Placement"/>
    <s v="45.00 USD"/>
    <n v="45"/>
    <n v="34.71"/>
    <m/>
    <s v="Food &amp; Agriculture"/>
    <s v="Food"/>
    <s v="Fruit and Vegetables"/>
    <m/>
    <s v="China"/>
    <s v="Greater China"/>
    <s v="Yes"/>
    <m/>
    <m/>
    <s v="Anson Wang, Edan Lee"/>
    <s v="Anson Wang, Edan Lee"/>
    <n v="81"/>
  </r>
  <r>
    <n v="3713"/>
    <n v="32565"/>
    <s v="China Minzhong Food Corporation Limited"/>
    <s v="www.chinaminzhong.com"/>
    <d v="2006-03-01T00:00:00"/>
    <x v="3"/>
    <x v="1"/>
    <s v="23.00 USD"/>
    <x v="64"/>
    <n v="18.95"/>
    <s v="CMIA Capital Partners, GIC, Olympus Capital Asia"/>
    <d v="2013-03-05T00:00:00"/>
    <n v="2013"/>
    <s v="Trade Sale"/>
    <s v="105.55 SGD"/>
    <n v="84.49"/>
    <n v="64.97"/>
    <s v="PT. Indofood  Suses Makmur Tbk"/>
    <s v="Food &amp; Agriculture"/>
    <s v="Food"/>
    <s v="Fruit and Vegetables"/>
    <m/>
    <s v="China"/>
    <s v="Greater China"/>
    <s v="Yes"/>
    <m/>
    <m/>
    <s v="Anson Wang, Edan Lee"/>
    <s v="Anson Wang, Edan Lee"/>
    <n v="84"/>
  </r>
  <r>
    <n v="39873"/>
    <n v="32565"/>
    <s v="China Minzhong Food Corporation Limited"/>
    <s v="www.chinaminzhong.com"/>
    <d v="2004-03-09T00:00:00"/>
    <x v="9"/>
    <x v="2"/>
    <s v="9.00 SGD"/>
    <x v="65"/>
    <n v="4.37"/>
    <s v="CMIA Capital Partners"/>
    <d v="2010-04-14T00:00:00"/>
    <n v="2010"/>
    <s v="IPO"/>
    <s v="270.00 SGD"/>
    <n v="196.71"/>
    <n v="146.74"/>
    <m/>
    <s v="Food &amp; Agriculture"/>
    <s v="Food"/>
    <s v="Fruit and Vegetables"/>
    <m/>
    <s v="China"/>
    <s v="Greater China"/>
    <s v="Yes"/>
    <m/>
    <m/>
    <m/>
    <m/>
    <n v="73"/>
  </r>
  <r>
    <n v="39873"/>
    <n v="32565"/>
    <s v="China Minzhong Food Corporation Limited"/>
    <s v="www.chinaminzhong.com"/>
    <d v="2004-03-09T00:00:00"/>
    <x v="9"/>
    <x v="2"/>
    <s v="9.00 SGD"/>
    <x v="65"/>
    <n v="4.37"/>
    <s v="CMIA Capital Partners"/>
    <d v="2011-05-12T00:00:00"/>
    <n v="2011"/>
    <s v="Private Placement"/>
    <m/>
    <m/>
    <m/>
    <m/>
    <s v="Food &amp; Agriculture"/>
    <s v="Food"/>
    <s v="Fruit and Vegetables"/>
    <m/>
    <s v="China"/>
    <s v="Greater China"/>
    <s v="Yes"/>
    <m/>
    <m/>
    <m/>
    <m/>
    <n v="86"/>
  </r>
  <r>
    <n v="51446"/>
    <n v="181080"/>
    <s v="China Mobile Games &amp; Entertainment Group"/>
    <s v="www.cmge.com"/>
    <d v="2015-06-09T00:00:00"/>
    <x v="15"/>
    <x v="0"/>
    <s v="690.00 USD"/>
    <x v="66"/>
    <n v="612.1"/>
    <s v="Hubei Changjiang Capital Investment Fund Management, Orient Hongtai"/>
    <d v="2015-12-03T00:00:00"/>
    <n v="2015"/>
    <s v="Trade Sale"/>
    <s v="6520.00 CNY"/>
    <n v="1017.49"/>
    <n v="952.27"/>
    <s v="Zhejiang Century Huatong Group Co., Ltd."/>
    <s v="Information Technology"/>
    <s v="Gaming"/>
    <s v="Gaming"/>
    <m/>
    <s v="China"/>
    <s v="Greater China"/>
    <s v="No"/>
    <m/>
    <m/>
    <m/>
    <m/>
    <n v="6"/>
  </r>
  <r>
    <n v="33915"/>
    <n v="95810"/>
    <s v="China Modern Dairy Holdings Ltd."/>
    <s v="www.moderndairyir.com"/>
    <d v="2008-06-01T00:00:00"/>
    <x v="2"/>
    <x v="2"/>
    <s v="202.00 USD"/>
    <x v="67"/>
    <n v="128.27000000000001"/>
    <s v="CDH Investments, KKR"/>
    <d v="2010-11-22T00:00:00"/>
    <n v="2010"/>
    <s v="IPO"/>
    <s v="3468.00 HKD"/>
    <n v="447.4"/>
    <n v="325.66000000000003"/>
    <m/>
    <s v="Food &amp; Agriculture"/>
    <s v="Food"/>
    <s v="Agriculture Livestock Production, Consumer Products, Dairy Products"/>
    <m/>
    <s v="China"/>
    <s v="Greater China"/>
    <s v="Yes"/>
    <m/>
    <m/>
    <s v="Chris Sun, Julian Wolhardt, Lane Zhao"/>
    <m/>
    <n v="29"/>
  </r>
  <r>
    <n v="33915"/>
    <n v="95810"/>
    <s v="China Modern Dairy Holdings Ltd."/>
    <s v="www.moderndairyir.com"/>
    <d v="2008-06-01T00:00:00"/>
    <x v="2"/>
    <x v="2"/>
    <s v="202.00 USD"/>
    <x v="67"/>
    <n v="128.27000000000001"/>
    <s v="CDH Investments, KKR"/>
    <d v="2013-05-08T00:00:00"/>
    <n v="2013"/>
    <s v="Trade Sale"/>
    <s v="3180.00 HKD"/>
    <n v="409.7"/>
    <n v="315.51"/>
    <s v="China Mengniu Dairy Company Limited"/>
    <s v="Food &amp; Agriculture"/>
    <s v="Food"/>
    <s v="Agriculture Livestock Production, Consumer Products, Dairy Products"/>
    <m/>
    <s v="China"/>
    <s v="Greater China"/>
    <s v="Yes"/>
    <n v="2.9"/>
    <m/>
    <s v="Chris Sun, Julian Wolhardt, Lane Zhao"/>
    <m/>
    <n v="59"/>
  </r>
  <r>
    <n v="33915"/>
    <n v="95810"/>
    <s v="China Modern Dairy Holdings Ltd."/>
    <s v="www.moderndairyir.com"/>
    <d v="2008-06-01T00:00:00"/>
    <x v="2"/>
    <x v="2"/>
    <s v="202.00 USD"/>
    <x v="67"/>
    <n v="128.27000000000001"/>
    <s v="CDH Investments, KKR"/>
    <d v="2014-09-01T00:00:00"/>
    <n v="2014"/>
    <s v="Private Placement"/>
    <s v="80.00 USD"/>
    <n v="80"/>
    <n v="61.9"/>
    <m/>
    <s v="Food &amp; Agriculture"/>
    <s v="Food"/>
    <s v="Agriculture Livestock Production, Consumer Products, Dairy Products"/>
    <m/>
    <s v="China"/>
    <s v="Greater China"/>
    <s v="No"/>
    <m/>
    <m/>
    <s v="Chris Sun, Julian Wolhardt, Lane Zhao"/>
    <m/>
    <n v="75"/>
  </r>
  <r>
    <n v="49269"/>
    <n v="95810"/>
    <s v="China Modern Dairy Holdings Ltd."/>
    <s v="www.moderndairyir.com"/>
    <d v="2015-07-15T00:00:00"/>
    <x v="15"/>
    <x v="4"/>
    <s v="1900.00 HKD"/>
    <x v="68"/>
    <n v="224.68"/>
    <s v="CDH Investments, KKR"/>
    <d v="2017-01-04T00:00:00"/>
    <n v="2017"/>
    <s v="Trade Sale"/>
    <s v="1873.00 HKD"/>
    <n v="241.42"/>
    <n v="229.14"/>
    <s v="China Mengniu Dairy Company Limited"/>
    <s v="Food &amp; Agriculture"/>
    <s v="Food"/>
    <s v="Agriculture Livestock Production, Consumer Products, Dairy Products"/>
    <m/>
    <s v="China"/>
    <s v="Greater China"/>
    <s v="No"/>
    <m/>
    <m/>
    <m/>
    <m/>
    <n v="18"/>
  </r>
  <r>
    <n v="57554"/>
    <n v="215253"/>
    <s v="China Music Corporation"/>
    <m/>
    <d v="2013-10-01T00:00:00"/>
    <x v="0"/>
    <x v="2"/>
    <s v="100.00 USD"/>
    <x v="51"/>
    <n v="73.88"/>
    <s v="PAG Asia Capital"/>
    <d v="2016-07-14T00:00:00"/>
    <n v="2016"/>
    <s v="Trade Sale"/>
    <s v="2700.00 USD"/>
    <n v="2700"/>
    <n v="2430.27"/>
    <s v="Tencent"/>
    <s v="Information Technology"/>
    <s v="Internet"/>
    <s v="Music Production and Distribution, Music Website"/>
    <m/>
    <s v="China"/>
    <s v="Greater China"/>
    <s v="Yes"/>
    <m/>
    <m/>
    <s v="Yan Jun Ma"/>
    <m/>
    <n v="33"/>
  </r>
  <r>
    <n v="2211"/>
    <n v="30260"/>
    <s v="China National Bluestar (Group) Co Ltd"/>
    <s v="www.china-bluestar.com"/>
    <d v="2007-07-10T00:00:00"/>
    <x v="1"/>
    <x v="2"/>
    <s v="600.00 USD"/>
    <x v="69"/>
    <n v="443.79"/>
    <s v="Blackstone Group"/>
    <d v="2014-06-01T00:00:00"/>
    <n v="2014"/>
    <s v="Unspecified Exit"/>
    <m/>
    <m/>
    <m/>
    <m/>
    <s v="Materials"/>
    <s v="Chemicals"/>
    <s v="Adhesives &amp; Sealants, Agricultural Chemicals, Manufacturing"/>
    <m/>
    <s v="China"/>
    <s v="Greater China"/>
    <s v="Yes"/>
    <m/>
    <m/>
    <s v="Ben Jenkins, Kam-chung (Antony) Leung"/>
    <s v="Ben Jenkins"/>
    <n v="83"/>
  </r>
  <r>
    <n v="8549"/>
    <n v="39712"/>
    <s v="China Network Systems"/>
    <s v="www.cns.net.tw"/>
    <d v="2006-10-18T00:00:00"/>
    <x v="3"/>
    <x v="2"/>
    <s v="932.00 USD"/>
    <x v="70"/>
    <n v="734.61"/>
    <s v="MBK Partners"/>
    <d v="2015-07-31T00:00:00"/>
    <n v="2015"/>
    <s v="Sale to GP"/>
    <s v="2300.00 USD"/>
    <n v="2300"/>
    <n v="2099.9"/>
    <s v="Far EasTone Telecommunications Co., Morgan Stanley Private Equity Asia"/>
    <s v="Telecoms &amp; Media"/>
    <s v="Media"/>
    <s v="Television Broadcasting and Programming"/>
    <m/>
    <s v="Taiwan"/>
    <s v="Greater China"/>
    <s v="No"/>
    <m/>
    <m/>
    <m/>
    <m/>
    <n v="105"/>
  </r>
  <r>
    <n v="24938"/>
    <n v="65112"/>
    <s v="China Outfitters Holdings"/>
    <s v="www.doright.com.cn"/>
    <d v="2008-10-01T00:00:00"/>
    <x v="2"/>
    <x v="1"/>
    <s v="18.00 USD"/>
    <x v="71"/>
    <n v="12.78"/>
    <s v="Orchid Asia Group"/>
    <d v="2011-12-09T00:00:00"/>
    <n v="2011"/>
    <s v="IPO"/>
    <s v="1134.88 HKD"/>
    <n v="145.80000000000001"/>
    <n v="108.97"/>
    <m/>
    <s v="Consumer &amp; Retail"/>
    <s v="Retail"/>
    <s v="Clothes Manufacturing, Clothing Stores, e-Commerce"/>
    <m/>
    <s v="China"/>
    <s v="Greater China"/>
    <s v="Yes"/>
    <m/>
    <m/>
    <s v="Gabriel Li"/>
    <m/>
    <n v="38"/>
  </r>
  <r>
    <n v="27090"/>
    <n v="65112"/>
    <s v="China Outfitters Holdings"/>
    <s v="www.doright.com.cn"/>
    <d v="2011-11-29T00:00:00"/>
    <x v="10"/>
    <x v="1"/>
    <s v="110.00 USD"/>
    <x v="72"/>
    <n v="82.21"/>
    <s v="Everbright Private Equity, KKR, Sequoia Capital"/>
    <d v="2011-12-09T00:00:00"/>
    <n v="2011"/>
    <s v="IPO"/>
    <s v="146.00 USD"/>
    <n v="146"/>
    <n v="109.12"/>
    <m/>
    <s v="Consumer &amp; Retail"/>
    <s v="Retail"/>
    <s v="Clothes Manufacturing, Clothing Stores, e-Commerce"/>
    <m/>
    <s v="China"/>
    <s v="Greater China"/>
    <s v="Yes"/>
    <m/>
    <m/>
    <s v="Liu Chuanzhi"/>
    <m/>
    <n v="1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07-12-26T00:00:00"/>
    <n v="2007"/>
    <s v="IPO"/>
    <s v="30000.00 CNY"/>
    <n v="4112.63"/>
    <n v="2816.29"/>
    <m/>
    <s v="Business Services"/>
    <s v="Insurance"/>
    <s v="Financial Services, Insurance"/>
    <m/>
    <s v="China"/>
    <s v="Greater China"/>
    <s v="Yes"/>
    <m/>
    <m/>
    <s v="Yi Yang"/>
    <m/>
    <n v="24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09-12-16T00:00:00"/>
    <n v="2009"/>
    <s v="Private Placement"/>
    <s v="3100.00 USD"/>
    <n v="3100"/>
    <n v="2068.63"/>
    <m/>
    <s v="Business Services"/>
    <s v="Insurance"/>
    <s v="Financial Services, Insurance"/>
    <m/>
    <s v="China"/>
    <s v="Greater China"/>
    <s v="Yes"/>
    <n v="6"/>
    <m/>
    <s v="Yi Yang"/>
    <m/>
    <n v="48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10-12-30T00:00:00"/>
    <n v="2010"/>
    <s v="Private Placement"/>
    <s v="860.00 USD"/>
    <n v="860"/>
    <n v="660.57"/>
    <m/>
    <s v="Business Services"/>
    <s v="Insurance"/>
    <s v="Financial Services, Insurance"/>
    <m/>
    <s v="China"/>
    <s v="Greater China"/>
    <s v="Yes"/>
    <n v="6"/>
    <m/>
    <s v="Yi Yang"/>
    <m/>
    <n v="60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11-01-07T00:00:00"/>
    <n v="2011"/>
    <s v="Private Placement"/>
    <s v="1790.00 USD"/>
    <n v="1790"/>
    <n v="1374.9"/>
    <m/>
    <s v="Business Services"/>
    <s v="Insurance"/>
    <s v="Financial Services, Insurance"/>
    <m/>
    <s v="China"/>
    <s v="Greater China"/>
    <s v="Yes"/>
    <m/>
    <m/>
    <s v="Yi Yang"/>
    <m/>
    <n v="61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11-07-27T00:00:00"/>
    <n v="2011"/>
    <s v="Private Placement"/>
    <s v="7697.81 HKD"/>
    <n v="988.76"/>
    <n v="700.14"/>
    <m/>
    <s v="Business Services"/>
    <s v="Insurance"/>
    <s v="Financial Services, Insurance"/>
    <m/>
    <s v="China"/>
    <s v="Greater China"/>
    <s v="Yes"/>
    <m/>
    <m/>
    <s v="Yi Yang"/>
    <m/>
    <n v="67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12-01-20T00:00:00"/>
    <n v="2012"/>
    <s v="Private Placement"/>
    <s v="438.00 HKD"/>
    <n v="56.39"/>
    <n v="44.29"/>
    <m/>
    <s v="Business Services"/>
    <s v="Insurance"/>
    <s v="Financial Services, Insurance"/>
    <m/>
    <s v="China"/>
    <s v="Greater China"/>
    <s v="Yes"/>
    <m/>
    <m/>
    <s v="Yi Yang"/>
    <m/>
    <n v="73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12-07-23T00:00:00"/>
    <n v="2012"/>
    <s v="Private Placement"/>
    <s v="738.00 USD"/>
    <n v="738"/>
    <n v="602.05999999999995"/>
    <m/>
    <s v="Business Services"/>
    <s v="Insurance"/>
    <s v="Financial Services, Insurance"/>
    <m/>
    <s v="China"/>
    <s v="Greater China"/>
    <s v="Yes"/>
    <m/>
    <m/>
    <s v="Yi Yang"/>
    <m/>
    <n v="79"/>
  </r>
  <r>
    <n v="3255"/>
    <n v="31914"/>
    <s v="China Pacific Life Insurance"/>
    <s v="www.cpic.com.cn"/>
    <d v="2005-12-19T00:00:00"/>
    <x v="11"/>
    <x v="2"/>
    <s v="410.00 USD"/>
    <x v="73"/>
    <n v="346.22"/>
    <s v="Carlyle Group"/>
    <d v="2013-01-07T00:00:00"/>
    <n v="2013"/>
    <s v="Private Placement"/>
    <s v="792.00 USD"/>
    <n v="792"/>
    <n v="593.67999999999995"/>
    <m/>
    <s v="Business Services"/>
    <s v="Insurance"/>
    <s v="Financial Services, Insurance"/>
    <m/>
    <s v="China"/>
    <s v="Greater China"/>
    <s v="No"/>
    <m/>
    <m/>
    <s v="Yi Yang"/>
    <m/>
    <n v="85"/>
  </r>
  <r>
    <n v="13731"/>
    <n v="46418"/>
    <s v="China Recycling Energy"/>
    <s v="www.creg-cn.com"/>
    <d v="2007-11-01T00:00:00"/>
    <x v="1"/>
    <x v="2"/>
    <s v="25.00 USD"/>
    <x v="74"/>
    <n v="17.579999999999998"/>
    <s v="Carlyle Group"/>
    <d v="2010-03-01T00:00:00"/>
    <n v="2010"/>
    <s v="IPO"/>
    <m/>
    <m/>
    <m/>
    <m/>
    <s v="Energy &amp; Utilities"/>
    <s v="Energy"/>
    <s v="Cement, Construction, Energy, Glass &amp; Fibre Optic Manufacturing, Industrial, Steel &amp; Metal Manufacturing"/>
    <m/>
    <s v="China"/>
    <s v="Greater China"/>
    <s v="No"/>
    <m/>
    <m/>
    <m/>
    <m/>
    <n v="28"/>
  </r>
  <r>
    <n v="3918"/>
    <n v="32857"/>
    <s v="China Shanshui Cement Group"/>
    <s v="www.shanshuigroup.com"/>
    <d v="2007-10-01T00:00:00"/>
    <x v="1"/>
    <x v="2"/>
    <s v="150.00 USD"/>
    <x v="14"/>
    <n v="105.49"/>
    <s v="CDH Investments, IFC Asset Management Company, Morgan Stanley Private Equity Asia"/>
    <d v="2008-07-04T00:00:00"/>
    <n v="2008"/>
    <s v="IPO"/>
    <s v="234.00 USD"/>
    <n v="234"/>
    <n v="148.59"/>
    <m/>
    <s v="Materials"/>
    <s v="Materials"/>
    <s v="Cement"/>
    <m/>
    <s v="China"/>
    <s v="Greater China"/>
    <s v="Yes"/>
    <m/>
    <m/>
    <s v="Homer Sun"/>
    <m/>
    <n v="9"/>
  </r>
  <r>
    <n v="3918"/>
    <n v="32857"/>
    <s v="China Shanshui Cement Group"/>
    <s v="www.shanshuigroup.com"/>
    <d v="2007-10-01T00:00:00"/>
    <x v="1"/>
    <x v="2"/>
    <s v="150.00 USD"/>
    <x v="14"/>
    <n v="105.49"/>
    <s v="CDH Investments, IFC Asset Management Company, Morgan Stanley Private Equity Asia"/>
    <d v="2009-04-02T00:00:00"/>
    <n v="2009"/>
    <s v="Private Placement"/>
    <s v="129.00 USD"/>
    <n v="129"/>
    <n v="96.94"/>
    <m/>
    <s v="Materials"/>
    <s v="Materials"/>
    <s v="Cement"/>
    <m/>
    <s v="China"/>
    <s v="Greater China"/>
    <s v="Yes"/>
    <m/>
    <m/>
    <s v="Homer Sun"/>
    <m/>
    <n v="18"/>
  </r>
  <r>
    <n v="3918"/>
    <n v="32857"/>
    <s v="China Shanshui Cement Group"/>
    <s v="www.shanshuigroup.com"/>
    <d v="2007-10-01T00:00:00"/>
    <x v="1"/>
    <x v="2"/>
    <s v="150.00 USD"/>
    <x v="14"/>
    <n v="105.49"/>
    <s v="CDH Investments, IFC Asset Management Company, Morgan Stanley Private Equity Asia"/>
    <d v="2009-07-05T00:00:00"/>
    <n v="2009"/>
    <s v="Private Placement"/>
    <s v="80.00 USD"/>
    <n v="80"/>
    <n v="57.25"/>
    <m/>
    <s v="Materials"/>
    <s v="Materials"/>
    <s v="Cement"/>
    <m/>
    <s v="China"/>
    <s v="Greater China"/>
    <s v="Yes"/>
    <m/>
    <m/>
    <s v="Homer Sun"/>
    <m/>
    <n v="21"/>
  </r>
  <r>
    <n v="3918"/>
    <n v="32857"/>
    <s v="China Shanshui Cement Group"/>
    <s v="www.shanshuigroup.com"/>
    <d v="2007-10-01T00:00:00"/>
    <x v="1"/>
    <x v="2"/>
    <s v="150.00 USD"/>
    <x v="14"/>
    <n v="105.49"/>
    <s v="CDH Investments, IFC Asset Management Company, Morgan Stanley Private Equity Asia"/>
    <d v="2009-09-25T00:00:00"/>
    <n v="2009"/>
    <s v="Private Placement"/>
    <s v="170.00 USD"/>
    <n v="170"/>
    <n v="116.65"/>
    <m/>
    <s v="Materials"/>
    <s v="Materials"/>
    <s v="Cement"/>
    <m/>
    <s v="China"/>
    <s v="Greater China"/>
    <s v="Yes"/>
    <m/>
    <m/>
    <s v="Homer Sun"/>
    <m/>
    <n v="23"/>
  </r>
  <r>
    <n v="3918"/>
    <n v="32857"/>
    <s v="China Shanshui Cement Group"/>
    <s v="www.shanshuigroup.com"/>
    <d v="2007-10-01T00:00:00"/>
    <x v="1"/>
    <x v="2"/>
    <s v="150.00 USD"/>
    <x v="14"/>
    <n v="105.49"/>
    <s v="CDH Investments, IFC Asset Management Company, Morgan Stanley Private Equity Asia"/>
    <d v="2011-04-01T00:00:00"/>
    <n v="2011"/>
    <s v="Private Placement"/>
    <s v="222.00 USD"/>
    <n v="222"/>
    <n v="153.62"/>
    <m/>
    <s v="Materials"/>
    <s v="Materials"/>
    <s v="Cement"/>
    <m/>
    <s v="China"/>
    <s v="Greater China"/>
    <s v="Yes"/>
    <n v="4"/>
    <m/>
    <s v="Homer Sun"/>
    <m/>
    <n v="42"/>
  </r>
  <r>
    <n v="41907"/>
    <n v="144589"/>
    <s v="China Shengmu Organic Milk"/>
    <m/>
    <d v="2013-12-31T00:00:00"/>
    <x v="0"/>
    <x v="1"/>
    <s v="110.40 USD"/>
    <x v="75"/>
    <n v="80.77"/>
    <s v="Baring Private Equity Asia, Goldman Sachs Merchant Banking Division"/>
    <d v="2014-07-15T00:00:00"/>
    <n v="2014"/>
    <s v="IPO"/>
    <s v="1063.00 HKD"/>
    <n v="137.16"/>
    <n v="100.82"/>
    <m/>
    <s v="Food &amp; Agriculture"/>
    <s v="Food"/>
    <s v="Dairy Products"/>
    <m/>
    <s v="China"/>
    <s v="Greater China"/>
    <s v="Yes"/>
    <m/>
    <m/>
    <m/>
    <m/>
    <n v="7"/>
  </r>
  <r>
    <n v="40366"/>
    <n v="138216"/>
    <s v="China Southern Airlines"/>
    <s v="http://www.csair.com"/>
    <d v="2009-05-27T00:00:00"/>
    <x v="7"/>
    <x v="4"/>
    <s v="35.24 HKD"/>
    <x v="76"/>
    <n v="3.35"/>
    <s v="Baring Private Equity Asia"/>
    <d v="2017-03-28T00:00:00"/>
    <n v="2017"/>
    <s v="Trade Sale"/>
    <s v="200.00 USD"/>
    <n v="200"/>
    <n v="187.29"/>
    <s v="American Airlines, Inc."/>
    <s v="Industrials"/>
    <s v="Transportation"/>
    <s v="Airlines and Air Travel"/>
    <m/>
    <s v="China"/>
    <s v="Greater China"/>
    <s v="Yes"/>
    <m/>
    <m/>
    <m/>
    <m/>
    <n v="94"/>
  </r>
  <r>
    <n v="48612"/>
    <n v="169523"/>
    <s v="China Vanadium Titano-Magnetite Mining Company Limited"/>
    <s v="www.chinavtmmining.com"/>
    <d v="2008-06-01T00:00:00"/>
    <x v="2"/>
    <x v="1"/>
    <s v="90.00 USD"/>
    <x v="77"/>
    <n v="57.15"/>
    <s v="Sky Mountain Capital Management"/>
    <d v="2009-10-08T00:00:00"/>
    <n v="2009"/>
    <s v="IPO"/>
    <s v="266.00 USD"/>
    <n v="266"/>
    <n v="178.7"/>
    <m/>
    <s v="Materials"/>
    <s v="Mining"/>
    <s v="Miscellaneous Metal Ores, Steel &amp; Metals"/>
    <m/>
    <s v="Hong Kong"/>
    <s v="Greater China"/>
    <s v="Yes"/>
    <m/>
    <m/>
    <m/>
    <m/>
    <n v="16"/>
  </r>
  <r>
    <n v="44831"/>
    <n v="155137"/>
    <s v="China Zhongsheng Resources Holdings Limited"/>
    <s v="www.chinazhongsheng.com.hk"/>
    <d v="2011-10-25T00:00:00"/>
    <x v="10"/>
    <x v="1"/>
    <s v="87.36 HKD"/>
    <x v="78"/>
    <n v="8.19"/>
    <s v="JD Capital"/>
    <d v="2012-04-27T00:00:00"/>
    <n v="2012"/>
    <s v="IPO"/>
    <s v="129.00 HKD"/>
    <n v="16.61"/>
    <n v="12.64"/>
    <m/>
    <s v="Materials"/>
    <s v="Mining"/>
    <s v="Metal Mining, Miscellaneous Metal Ores"/>
    <m/>
    <s v="Hong Kong"/>
    <s v="Greater China"/>
    <s v="Yes"/>
    <m/>
    <m/>
    <m/>
    <m/>
    <n v="6"/>
  </r>
  <r>
    <n v="3010"/>
    <n v="31502"/>
    <s v="China Zhongwang Holdings"/>
    <s v="www.zhongwang.com"/>
    <d v="2008-08-19T00:00:00"/>
    <x v="2"/>
    <x v="1"/>
    <s v="100.00 USD"/>
    <x v="51"/>
    <n v="71.02"/>
    <s v="Olympus Capital Asia"/>
    <d v="2009-05-01T00:00:00"/>
    <n v="2009"/>
    <s v="IPO"/>
    <s v="9800.00 HKD"/>
    <n v="1264.45"/>
    <n v="930.64"/>
    <m/>
    <s v="Industrials"/>
    <s v="Manufacturing"/>
    <s v="Steel &amp; Metal Manufacturing, Steel &amp; Metals, Transportation"/>
    <m/>
    <s v="China"/>
    <s v="Greater China"/>
    <s v="Yes"/>
    <m/>
    <m/>
    <s v="Edan Lee"/>
    <m/>
    <n v="9"/>
  </r>
  <r>
    <n v="35946"/>
    <n v="122489"/>
    <s v="China's Modern Dairy Holdings Joint Venture"/>
    <m/>
    <d v="2013-09-23T00:00:00"/>
    <x v="0"/>
    <x v="1"/>
    <s v="140.00 USD"/>
    <x v="79"/>
    <n v="105.22"/>
    <s v="CDH Investments, China Modern Dairy Holdings Ltd., KKR"/>
    <d v="2015-07-15T00:00:00"/>
    <n v="2015"/>
    <s v="Trade Sale"/>
    <s v="1900.00 HKD"/>
    <n v="245.13"/>
    <n v="224.68"/>
    <s v="China Modern Dairy Holdings Ltd."/>
    <s v="Food &amp; Agriculture"/>
    <s v="Agriculture"/>
    <s v="Agriculture Livestock Production"/>
    <m/>
    <s v="China"/>
    <s v="Greater China"/>
    <s v="No"/>
    <m/>
    <m/>
    <s v="David Liu, Julian Wolhardt, Lina Gao"/>
    <m/>
    <n v="22"/>
  </r>
  <r>
    <n v="24845"/>
    <n v="64660"/>
    <s v="Chinasoft International Ltd"/>
    <s v="www.chinasofti.com"/>
    <d v="2011-06-08T00:00:00"/>
    <x v="10"/>
    <x v="4"/>
    <s v="279.00 HKD"/>
    <x v="80"/>
    <n v="24.82"/>
    <s v="Hony Capital"/>
    <d v="2015-04-23T00:00:00"/>
    <n v="2015"/>
    <s v="Private Placement"/>
    <s v="1320.00 HKD"/>
    <n v="170.32"/>
    <n v="158.47999999999999"/>
    <m/>
    <s v="Information Technology"/>
    <s v="Internet"/>
    <s v="Education and Training Services, Offshore IT Services/IT Outsourcing, Software, Web Applications, Web Development"/>
    <m/>
    <s v="China"/>
    <s v="Greater China"/>
    <s v="No"/>
    <m/>
    <m/>
    <s v="John Zhao"/>
    <s v="John Zhao"/>
    <n v="46"/>
  </r>
  <r>
    <n v="48077"/>
    <n v="167375"/>
    <s v="Chinasys"/>
    <s v="www.chnsys.com.cn"/>
    <d v="2010-09-29T00:00:00"/>
    <x v="4"/>
    <x v="1"/>
    <s v="8.50 CNY"/>
    <x v="81"/>
    <n v="0.91"/>
    <s v="Eastern Link Capital"/>
    <d v="2011-12-30T00:00:00"/>
    <n v="2011"/>
    <s v="Unspecified Exit"/>
    <s v="0.14 CNY"/>
    <n v="0.02"/>
    <n v="0.02"/>
    <m/>
    <s v="Industrials"/>
    <s v="Manufacturing"/>
    <s v="Electronics, Hardware, Manufacturing, Telecoms Equipment"/>
    <m/>
    <s v="China"/>
    <s v="Greater China"/>
    <s v="Yes"/>
    <m/>
    <m/>
    <m/>
    <m/>
    <n v="15"/>
  </r>
  <r>
    <n v="48077"/>
    <n v="167375"/>
    <s v="Chinasys"/>
    <s v="www.chnsys.com.cn"/>
    <d v="2010-09-29T00:00:00"/>
    <x v="4"/>
    <x v="1"/>
    <s v="8.50 CNY"/>
    <x v="81"/>
    <n v="0.91"/>
    <s v="Eastern Link Capital"/>
    <d v="2013-07-15T00:00:00"/>
    <n v="2013"/>
    <s v="Unspecified Exit"/>
    <s v="0.31 CNY"/>
    <n v="0.05"/>
    <n v="0.04"/>
    <m/>
    <s v="Industrials"/>
    <s v="Manufacturing"/>
    <s v="Electronics, Hardware, Manufacturing, Telecoms Equipment"/>
    <m/>
    <s v="China"/>
    <s v="Greater China"/>
    <s v="Yes"/>
    <m/>
    <m/>
    <m/>
    <m/>
    <n v="34"/>
  </r>
  <r>
    <n v="48077"/>
    <n v="167375"/>
    <s v="Chinasys"/>
    <s v="www.chnsys.com.cn"/>
    <d v="2010-09-29T00:00:00"/>
    <x v="4"/>
    <x v="1"/>
    <s v="8.50 CNY"/>
    <x v="81"/>
    <n v="0.91"/>
    <s v="Eastern Link Capital"/>
    <d v="2015-04-12T00:00:00"/>
    <n v="2015"/>
    <s v="Trade Sale"/>
    <s v="600.00 CNY"/>
    <n v="97.98"/>
    <n v="91.27"/>
    <s v="Join-Cheer"/>
    <s v="Industrials"/>
    <s v="Manufacturing"/>
    <s v="Electronics, Hardware, Manufacturing, Telecoms Equipment"/>
    <m/>
    <s v="China"/>
    <s v="Greater China"/>
    <s v="No"/>
    <m/>
    <m/>
    <m/>
    <m/>
    <n v="55"/>
  </r>
  <r>
    <n v="47840"/>
    <n v="166625"/>
    <s v="Chongqing Changshou Chemical Co., Ltd"/>
    <s v="www.changshouchem.com"/>
    <d v="2008-05-01T00:00:00"/>
    <x v="2"/>
    <x v="1"/>
    <m/>
    <x v="1"/>
    <m/>
    <s v="Tiantu Capital"/>
    <d v="2011-05-01T00:00:00"/>
    <n v="2011"/>
    <s v="Unspecified Exit"/>
    <m/>
    <m/>
    <m/>
    <m/>
    <s v="Materials"/>
    <s v="Chemicals"/>
    <s v="Chemicals"/>
    <m/>
    <s v="China"/>
    <s v="Greater China"/>
    <s v="No"/>
    <m/>
    <m/>
    <m/>
    <m/>
    <n v="36"/>
  </r>
  <r>
    <n v="6892"/>
    <n v="37442"/>
    <s v="Chongqing Polycomp International Corp."/>
    <s v="www.cpicfiber.com"/>
    <d v="2006-04-06T00:00:00"/>
    <x v="3"/>
    <x v="1"/>
    <s v="65.00 USD"/>
    <x v="82"/>
    <n v="53.55"/>
    <s v="Carlyle Group"/>
    <d v="2012-05-01T00:00:00"/>
    <n v="2012"/>
    <s v="Trade Sale"/>
    <s v="1480.00 CNY"/>
    <n v="233.51"/>
    <n v="180.83"/>
    <s v="Yunnan Yuntianhua Co., Ltd"/>
    <s v="Industrials"/>
    <s v="Industrial"/>
    <s v="Glass &amp; Fibre Optic Manufacturing"/>
    <m/>
    <s v="China"/>
    <s v="Greater China"/>
    <s v="No"/>
    <n v="4"/>
    <m/>
    <s v="Alex Ying, Herman Chang"/>
    <m/>
    <n v="73"/>
  </r>
  <r>
    <n v="44073"/>
    <n v="152371"/>
    <s v="CHS Media"/>
    <s v="www.chshtv.com"/>
    <d v="2012-03-02T00:00:00"/>
    <x v="5"/>
    <x v="1"/>
    <m/>
    <x v="1"/>
    <m/>
    <s v="BGCapital, ChinaEquity Group"/>
    <d v="2014-06-10T00:00:00"/>
    <n v="2014"/>
    <s v="Trade Sale"/>
    <s v="780.00 CNY"/>
    <n v="126.79"/>
    <n v="93.68"/>
    <s v="Wuhan Double Co., Ltd"/>
    <s v="Telecoms &amp; Media"/>
    <s v="Media"/>
    <s v="Advertising, Cinemas, Television Broadcasting and Programming"/>
    <m/>
    <s v="China"/>
    <s v="Greater China"/>
    <s v="No"/>
    <m/>
    <m/>
    <m/>
    <m/>
    <n v="27"/>
  </r>
  <r>
    <n v="46182"/>
    <n v="90533"/>
    <s v="Ciming Checkup"/>
    <s v="www.ciming.com"/>
    <d v="2008-06-29T00:00:00"/>
    <x v="2"/>
    <x v="1"/>
    <s v="93.42 CNY"/>
    <x v="83"/>
    <n v="8.65"/>
    <s v="Ping An Ventures"/>
    <d v="2015-06-30T00:00:00"/>
    <n v="2015"/>
    <s v="Trade Sale"/>
    <m/>
    <m/>
    <m/>
    <s v="ShanghaiMed Healthcare, Inc."/>
    <s v="Healthcare"/>
    <s v="Healthcare"/>
    <s v="Health &amp; Wellbeing Centres"/>
    <m/>
    <s v="China"/>
    <s v="Greater China"/>
    <s v="No"/>
    <m/>
    <m/>
    <m/>
    <m/>
    <n v="84"/>
  </r>
  <r>
    <n v="46183"/>
    <n v="90533"/>
    <s v="Ciming Checkup"/>
    <s v="www.ciming.com"/>
    <d v="2009-10-09T00:00:00"/>
    <x v="7"/>
    <x v="1"/>
    <s v="100.00 CNY"/>
    <x v="84"/>
    <n v="9.83"/>
    <s v="CDH Investments, Tiantu Capital"/>
    <d v="2015-01-20T00:00:00"/>
    <n v="2015"/>
    <s v="Trade Sale"/>
    <m/>
    <m/>
    <m/>
    <s v="Meinian Onehealth"/>
    <s v="Healthcare"/>
    <s v="Healthcare"/>
    <s v="Health &amp; Wellbeing Centres"/>
    <m/>
    <s v="China"/>
    <s v="Greater China"/>
    <s v="Yes"/>
    <m/>
    <m/>
    <m/>
    <m/>
    <n v="63"/>
  </r>
  <r>
    <n v="46183"/>
    <n v="90533"/>
    <s v="Ciming Checkup"/>
    <s v="www.ciming.com"/>
    <d v="2009-10-09T00:00:00"/>
    <x v="7"/>
    <x v="1"/>
    <s v="100.00 CNY"/>
    <x v="84"/>
    <n v="9.83"/>
    <s v="CDH Investments, Tiantu Capital"/>
    <d v="2016-03-09T00:00:00"/>
    <n v="2016"/>
    <s v="Trade Sale"/>
    <s v="415.00 USD"/>
    <n v="415"/>
    <n v="382.17"/>
    <s v="Meinian Onehealth"/>
    <s v="Healthcare"/>
    <s v="Healthcare"/>
    <s v="Health &amp; Wellbeing Centres"/>
    <m/>
    <s v="China"/>
    <s v="Greater China"/>
    <s v="No"/>
    <m/>
    <m/>
    <m/>
    <m/>
    <n v="77"/>
  </r>
  <r>
    <n v="45888"/>
    <n v="60667"/>
    <s v="CNinsure"/>
    <s v="www.cninsure.net"/>
    <d v="2005-12-01T00:00:00"/>
    <x v="11"/>
    <x v="2"/>
    <m/>
    <x v="1"/>
    <m/>
    <s v="CDH Investments"/>
    <d v="2015-01-06T00:00:00"/>
    <n v="2015"/>
    <s v="Sale to Management"/>
    <s v="54.00 USD"/>
    <n v="54"/>
    <n v="45.84"/>
    <m/>
    <s v="Business Services"/>
    <s v="Insurance"/>
    <s v="Insurance"/>
    <m/>
    <s v="China"/>
    <s v="Greater China"/>
    <s v="No"/>
    <m/>
    <m/>
    <m/>
    <m/>
    <n v="109"/>
  </r>
  <r>
    <n v="51203"/>
    <n v="180187"/>
    <s v="CNinsure Inc."/>
    <s v="www.cninsure.net"/>
    <d v="2004-09-01T00:00:00"/>
    <x v="9"/>
    <x v="1"/>
    <s v="25.00 CNY"/>
    <x v="85"/>
    <n v="2.4300000000000002"/>
    <s v="Cathay Capital Group"/>
    <d v="2007-10-31T00:00:00"/>
    <n v="2007"/>
    <s v="IPO"/>
    <s v="188.20 USD"/>
    <n v="188.2"/>
    <n v="132.36000000000001"/>
    <m/>
    <s v="Business Services"/>
    <s v="Insurance"/>
    <s v="Insurance"/>
    <m/>
    <s v="China"/>
    <s v="Greater China"/>
    <s v="Yes"/>
    <m/>
    <m/>
    <m/>
    <m/>
    <n v="37"/>
  </r>
  <r>
    <n v="10719"/>
    <n v="42542"/>
    <s v="CoActive Technologies"/>
    <s v="www.coactive-tech.com"/>
    <d v="2007-05-09T00:00:00"/>
    <x v="1"/>
    <x v="2"/>
    <m/>
    <x v="1"/>
    <m/>
    <s v="Littlejohn &amp; Co."/>
    <d v="2012-04-25T00:00:00"/>
    <n v="2012"/>
    <s v="Trade Sale"/>
    <m/>
    <m/>
    <m/>
    <s v="Nelson Nameplate"/>
    <s v="Industrials"/>
    <s v="Manufacturing"/>
    <s v="Electronics, Manufacturing"/>
    <m/>
    <s v="Hong Kong"/>
    <s v="Greater China"/>
    <s v="Yes"/>
    <m/>
    <m/>
    <s v="Brian Ramsay"/>
    <m/>
    <n v="59"/>
  </r>
  <r>
    <n v="10719"/>
    <n v="42542"/>
    <s v="CoActive Technologies"/>
    <s v="www.coactive-tech.com"/>
    <d v="2007-05-09T00:00:00"/>
    <x v="1"/>
    <x v="2"/>
    <m/>
    <x v="1"/>
    <m/>
    <s v="Littlejohn &amp; Co."/>
    <d v="2014-08-04T00:00:00"/>
    <n v="2014"/>
    <s v="Trade Sale"/>
    <m/>
    <m/>
    <m/>
    <s v="Sensata"/>
    <s v="Industrials"/>
    <s v="Manufacturing"/>
    <s v="Electronics, Manufacturing"/>
    <m/>
    <s v="Hong Kong"/>
    <s v="Greater China"/>
    <s v="Yes"/>
    <m/>
    <m/>
    <s v="Brian Ramsay"/>
    <m/>
    <n v="87"/>
  </r>
  <r>
    <n v="41440"/>
    <n v="142681"/>
    <s v="COFCO Meat Investment Co., Ltd."/>
    <s v="www.cofco-joycome.com"/>
    <d v="2014-06-05T00:00:00"/>
    <x v="6"/>
    <x v="2"/>
    <s v="270.00 USD"/>
    <x v="86"/>
    <n v="199.48"/>
    <s v="Baring Private Equity Asia, Boyu Capital, Hopu Investment Management, KKR"/>
    <d v="2015-09-01T00:00:00"/>
    <n v="2015"/>
    <s v="Trade Sale"/>
    <s v="57.50 USD"/>
    <n v="57.5"/>
    <n v="51.4"/>
    <s v="Temasek Holdings"/>
    <s v="Food &amp; Agriculture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15"/>
  </r>
  <r>
    <n v="41440"/>
    <n v="142681"/>
    <s v="COFCO Meat Investment Co., Ltd."/>
    <s v="www.cofco-joycome.com"/>
    <d v="2014-06-05T00:00:00"/>
    <x v="6"/>
    <x v="2"/>
    <s v="270.00 USD"/>
    <x v="86"/>
    <n v="199.48"/>
    <s v="Baring Private Equity Asia, Boyu Capital, Hopu Investment Management, KKR"/>
    <d v="2016-11-01T00:00:00"/>
    <n v="2016"/>
    <s v="IPO"/>
    <s v="1950.00 HKD"/>
    <n v="251.44"/>
    <n v="226.55"/>
    <m/>
    <s v="Food &amp; Agriculture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29"/>
  </r>
  <r>
    <n v="48543"/>
    <n v="169204"/>
    <s v="Comicfans"/>
    <s v="www.comicfans.net"/>
    <d v="2012-11-01T00:00:00"/>
    <x v="5"/>
    <x v="1"/>
    <m/>
    <x v="1"/>
    <m/>
    <s v="Richland Equities"/>
    <d v="2014-05-01T00:00:00"/>
    <n v="2014"/>
    <s v="Trade Sale"/>
    <m/>
    <m/>
    <m/>
    <s v="Huawen Media Investment Group Corporation"/>
    <s v="Telecoms &amp; Media"/>
    <s v="Digital Media"/>
    <s v="Book Publishers, Digital Media"/>
    <m/>
    <s v="China"/>
    <s v="Greater China"/>
    <s v="No"/>
    <m/>
    <m/>
    <m/>
    <m/>
    <n v="18"/>
  </r>
  <r>
    <n v="24098"/>
    <n v="61760"/>
    <s v="Comtec Solar Systems"/>
    <s v="www.comtecsolar.com"/>
    <d v="2011-04-19T00:00:00"/>
    <x v="10"/>
    <x v="4"/>
    <s v="1170.00 HKD"/>
    <x v="87"/>
    <n v="104.21"/>
    <s v="TPG"/>
    <d v="2012-01-26T00:00:00"/>
    <n v="2012"/>
    <s v="Recapitalisation"/>
    <s v="77.00 USD"/>
    <n v="77"/>
    <n v="60.48"/>
    <m/>
    <s v="Clean Technology"/>
    <s v="Renewable Energy"/>
    <s v="Solar Power"/>
    <m/>
    <s v="China"/>
    <s v="Greater China"/>
    <s v="Yes"/>
    <m/>
    <m/>
    <s v="Stephen Peel"/>
    <m/>
    <n v="9"/>
  </r>
  <r>
    <n v="13733"/>
    <n v="46423"/>
    <s v="Concord Medical Service Co."/>
    <s v="www.cmsholdings.com"/>
    <d v="2007-11-01T00:00:00"/>
    <x v="1"/>
    <x v="2"/>
    <m/>
    <x v="1"/>
    <m/>
    <s v="Carlyle Group"/>
    <d v="2009-12-11T00:00:00"/>
    <n v="2009"/>
    <s v="IPO"/>
    <s v="132.00 USD"/>
    <n v="132"/>
    <n v="88.08"/>
    <m/>
    <s v="Healthcare"/>
    <s v="Medical Technologies"/>
    <s v="Healthcare, Healthcare IT, Medical Devices, Medical Technologies"/>
    <m/>
    <s v="China"/>
    <s v="Greater China"/>
    <s v="Yes"/>
    <m/>
    <m/>
    <m/>
    <m/>
    <n v="25"/>
  </r>
  <r>
    <n v="40557"/>
    <n v="138798"/>
    <s v="Cosmos Bank"/>
    <s v="www.cosmosbank.com.tw"/>
    <d v="2007-09-03T00:00:00"/>
    <x v="1"/>
    <x v="3"/>
    <s v="900.00 USD"/>
    <x v="88"/>
    <n v="632.96"/>
    <s v="GE Capital Equity, SAC Private Capital Group"/>
    <d v="2014-02-10T00:00:00"/>
    <n v="2014"/>
    <s v="Trade Sale"/>
    <s v="23094.00 TWD"/>
    <n v="760.32"/>
    <n v="556.70000000000005"/>
    <s v="China Development Financial Holding Corporation"/>
    <s v="Business Services"/>
    <s v="Financial Services"/>
    <s v="Banks"/>
    <m/>
    <s v="Taiwan"/>
    <s v="Greater China"/>
    <s v="No"/>
    <m/>
    <m/>
    <m/>
    <m/>
    <n v="77"/>
  </r>
  <r>
    <n v="24926"/>
    <n v="65081"/>
    <s v="CS Logistics"/>
    <m/>
    <d v="2010-12-14T00:00:00"/>
    <x v="4"/>
    <x v="2"/>
    <m/>
    <x v="1"/>
    <m/>
    <s v="HSBC Principal Investments"/>
    <d v="2011-01-04T00:00:00"/>
    <n v="2011"/>
    <s v="Merger"/>
    <m/>
    <m/>
    <m/>
    <s v="Allport"/>
    <s v="Industrials"/>
    <s v="Logistics"/>
    <s v="Logistics, Transportation"/>
    <m/>
    <s v="Hong Kong"/>
    <s v="Greater China"/>
    <s v="Yes"/>
    <m/>
    <m/>
    <m/>
    <m/>
    <n v="1"/>
  </r>
  <r>
    <n v="39746"/>
    <n v="135884"/>
    <s v="Da Niang Dumplings Co. Ltd."/>
    <m/>
    <d v="2013-12-01T00:00:00"/>
    <x v="0"/>
    <x v="2"/>
    <m/>
    <x v="1"/>
    <m/>
    <s v="CVC Capital Partners"/>
    <d v="2017-01-19T00:00:00"/>
    <n v="2017"/>
    <s v="Trade Sale"/>
    <m/>
    <m/>
    <m/>
    <s v="GreenTree Inns Hotel Management Group"/>
    <s v="Consumer &amp; Retail"/>
    <s v="Restaurants"/>
    <s v="Restaurants"/>
    <m/>
    <s v="China"/>
    <s v="Greater China"/>
    <s v="No"/>
    <m/>
    <m/>
    <s v="Bo Liu, Francis Leung"/>
    <s v="Francis Leung"/>
    <n v="37"/>
  </r>
  <r>
    <n v="43920"/>
    <n v="151877"/>
    <s v="Dajin Heavy Industry Corporation"/>
    <s v="www.dajin.cn"/>
    <d v="2009-08-13T00:00:00"/>
    <x v="7"/>
    <x v="1"/>
    <s v="80.00 CNY"/>
    <x v="89"/>
    <n v="8.1999999999999993"/>
    <s v="China Renaissance Capital Investment"/>
    <d v="2010-10-15T00:00:00"/>
    <n v="2010"/>
    <s v="IPO"/>
    <s v="1158.00 CNY"/>
    <n v="173.39"/>
    <n v="124.53"/>
    <m/>
    <s v="Industrials"/>
    <s v="Manufacturing"/>
    <s v="Manufacturing"/>
    <m/>
    <s v="China"/>
    <s v="Greater China"/>
    <s v="Yes"/>
    <m/>
    <m/>
    <m/>
    <m/>
    <n v="14"/>
  </r>
  <r>
    <n v="43920"/>
    <n v="151877"/>
    <s v="Dajin Heavy Industry Corporation"/>
    <s v="www.dajin.cn"/>
    <d v="2009-08-13T00:00:00"/>
    <x v="7"/>
    <x v="1"/>
    <s v="80.00 CNY"/>
    <x v="89"/>
    <n v="8.1999999999999993"/>
    <s v="China Renaissance Capital Investment"/>
    <d v="2012-06-20T00:00:00"/>
    <n v="2012"/>
    <s v="Private Placement"/>
    <s v="104.00 CNY"/>
    <n v="16.420000000000002"/>
    <n v="13.06"/>
    <m/>
    <s v="Industrials"/>
    <s v="Manufacturing"/>
    <s v="Manufacturing"/>
    <m/>
    <s v="China"/>
    <s v="Greater China"/>
    <s v="Yes"/>
    <m/>
    <m/>
    <m/>
    <m/>
    <n v="34"/>
  </r>
  <r>
    <n v="43920"/>
    <n v="151877"/>
    <s v="Dajin Heavy Industry Corporation"/>
    <s v="www.dajin.cn"/>
    <d v="2009-08-13T00:00:00"/>
    <x v="7"/>
    <x v="1"/>
    <s v="80.00 CNY"/>
    <x v="89"/>
    <n v="8.1999999999999993"/>
    <s v="China Renaissance Capital Investment"/>
    <d v="2013-03-20T00:00:00"/>
    <n v="2013"/>
    <s v="Private Placement"/>
    <s v="97.97 CNY"/>
    <n v="15.6"/>
    <n v="12"/>
    <m/>
    <s v="Industrials"/>
    <s v="Manufacturing"/>
    <s v="Manufacturing"/>
    <m/>
    <s v="China"/>
    <s v="Greater China"/>
    <s v="Yes"/>
    <m/>
    <m/>
    <m/>
    <m/>
    <n v="43"/>
  </r>
  <r>
    <n v="43920"/>
    <n v="151877"/>
    <s v="Dajin Heavy Industry Corporation"/>
    <s v="www.dajin.cn"/>
    <d v="2009-08-13T00:00:00"/>
    <x v="7"/>
    <x v="1"/>
    <s v="80.00 CNY"/>
    <x v="89"/>
    <n v="8.1999999999999993"/>
    <s v="China Renaissance Capital Investment"/>
    <d v="2013-06-06T00:00:00"/>
    <n v="2013"/>
    <s v="Private Placement"/>
    <s v="104.00 CNY"/>
    <n v="16.850000000000001"/>
    <n v="12.66"/>
    <m/>
    <s v="Industrials"/>
    <s v="Manufacturing"/>
    <s v="Manufacturing"/>
    <m/>
    <s v="China"/>
    <s v="Greater China"/>
    <s v="Yes"/>
    <m/>
    <m/>
    <m/>
    <m/>
    <n v="46"/>
  </r>
  <r>
    <n v="50246"/>
    <n v="175889"/>
    <s v="Dalian East Energy Development Co., Ltd"/>
    <s v="www.dleast.cc"/>
    <d v="2009-09-10T00:00:00"/>
    <x v="7"/>
    <x v="1"/>
    <s v="88.00 CNY"/>
    <x v="90"/>
    <n v="8.83"/>
    <s v="Beyond Fund Equity Investment, Boxin Capital, Dalian High-Tech Industrial Zone"/>
    <d v="2010-09-20T00:00:00"/>
    <n v="2010"/>
    <s v="IPO"/>
    <s v="825.00 CNY"/>
    <n v="121.86"/>
    <n v="94.95"/>
    <m/>
    <s v="Clean Technology"/>
    <s v="Clean Technology"/>
    <s v="GeoThermal, Solar Power, Waste to Energy, Wind Power"/>
    <m/>
    <s v="China"/>
    <s v="Greater China"/>
    <s v="Yes"/>
    <m/>
    <m/>
    <m/>
    <m/>
    <n v="12"/>
  </r>
  <r>
    <n v="48631"/>
    <n v="169609"/>
    <s v="Dalian Energas Gas-System Co., Ltd"/>
    <s v="www.energas.cn"/>
    <d v="2011-11-29T00:00:00"/>
    <x v="10"/>
    <x v="1"/>
    <s v="33.50 CNY"/>
    <x v="91"/>
    <n v="3.93"/>
    <s v="Chengda Yanhai Industry Fund Management"/>
    <d v="2015-04-24T00:00:00"/>
    <n v="2015"/>
    <s v="IPO"/>
    <s v="196.25 CNY"/>
    <n v="32.06"/>
    <n v="29.83"/>
    <m/>
    <s v="Industrials"/>
    <s v="Manufacturing"/>
    <s v="Manufacturing, Oil &amp; Gas"/>
    <m/>
    <s v="China"/>
    <s v="Greater China"/>
    <s v="Yes"/>
    <m/>
    <m/>
    <m/>
    <m/>
    <n v="41"/>
  </r>
  <r>
    <n v="40554"/>
    <n v="138791"/>
    <s v="Digiwin Software Co., Ltd"/>
    <s v="www.digiwin.com.cn"/>
    <d v="2007-10-22T00:00:00"/>
    <x v="1"/>
    <x v="2"/>
    <s v="68.60 USD"/>
    <x v="92"/>
    <n v="48.25"/>
    <s v="CID Group, Lehman Brothers, Whitesun Equity Partners"/>
    <d v="2014-01-27T00:00:00"/>
    <n v="2014"/>
    <s v="IPO"/>
    <s v="623.10 CNY"/>
    <n v="102.21"/>
    <n v="74.78"/>
    <m/>
    <s v="Information Technology"/>
    <s v="Software"/>
    <s v="Software"/>
    <m/>
    <s v="China"/>
    <s v="Greater China"/>
    <s v="Yes"/>
    <m/>
    <m/>
    <m/>
    <m/>
    <n v="75"/>
  </r>
  <r>
    <n v="8211"/>
    <n v="39212"/>
    <s v="Dili"/>
    <s v="www.dilijituan.com"/>
    <d v="2010-03-18T00:00:00"/>
    <x v="4"/>
    <x v="2"/>
    <s v="600.00 USD"/>
    <x v="69"/>
    <n v="443.64"/>
    <s v="Blackstone Group, Capital International, Warburg Pincus"/>
    <d v="2011-05-20T00:00:00"/>
    <n v="2011"/>
    <s v="Unspecified Exit"/>
    <s v="190.00 USD"/>
    <n v="190"/>
    <n v="132.47"/>
    <m/>
    <s v="Food &amp; Agriculture"/>
    <s v="Agriculture"/>
    <s v="Agriculture"/>
    <m/>
    <s v="China"/>
    <s v="Greater China"/>
    <s v="Yes"/>
    <n v="16.5"/>
    <m/>
    <s v="Carl Wu"/>
    <m/>
    <n v="14"/>
  </r>
  <r>
    <n v="22444"/>
    <n v="58617"/>
    <s v="Dongyue Group Limited"/>
    <s v="www.dongyuechem.com"/>
    <d v="2007-06-02T00:00:00"/>
    <x v="1"/>
    <x v="2"/>
    <s v="47.20 USD"/>
    <x v="93"/>
    <n v="34.909999999999997"/>
    <s v="Baring Private Equity Asia, IFC Asset Management Company"/>
    <d v="2007-12-10T00:00:00"/>
    <n v="2007"/>
    <s v="IPO"/>
    <s v="1120.00 HKD"/>
    <n v="143.62"/>
    <n v="98.35"/>
    <m/>
    <s v="Materials"/>
    <s v="Chemicals"/>
    <s v="Agricultural Chemicals, Production"/>
    <m/>
    <s v="China"/>
    <s v="Greater China"/>
    <s v="Yes"/>
    <m/>
    <m/>
    <s v="Jean Eric Salata"/>
    <m/>
    <n v="6"/>
  </r>
  <r>
    <n v="22444"/>
    <n v="58617"/>
    <s v="Dongyue Group Limited"/>
    <s v="www.dongyuechem.com"/>
    <d v="2007-06-02T00:00:00"/>
    <x v="1"/>
    <x v="2"/>
    <s v="47.20 USD"/>
    <x v="93"/>
    <n v="34.909999999999997"/>
    <s v="Baring Private Equity Asia, IFC Asset Management Company"/>
    <d v="2009-11-25T00:00:00"/>
    <n v="2009"/>
    <s v="Private Placement"/>
    <s v="271.00 HKD"/>
    <n v="34.96"/>
    <n v="23.33"/>
    <m/>
    <s v="Materials"/>
    <s v="Chemicals"/>
    <s v="Agricultural Chemicals, Production"/>
    <m/>
    <s v="China"/>
    <s v="Greater China"/>
    <s v="Yes"/>
    <m/>
    <m/>
    <s v="Jean Eric Salata"/>
    <m/>
    <n v="29"/>
  </r>
  <r>
    <n v="47506"/>
    <n v="165223"/>
    <s v="DXY Technology"/>
    <s v="www.dxytech.com"/>
    <d v="2012-07-01T00:00:00"/>
    <x v="5"/>
    <x v="1"/>
    <s v="24.00 CNY"/>
    <x v="94"/>
    <n v="3.1"/>
    <s v="Cowin Capital"/>
    <d v="2013-10-18T00:00:00"/>
    <n v="2013"/>
    <s v="Trade Sale"/>
    <s v="156.00 CNY"/>
    <n v="25.41"/>
    <n v="18.78"/>
    <s v="Wuhan P and S Information Technology Co., Ltd."/>
    <s v="Information Technology"/>
    <s v="Electronics"/>
    <s v="Communications, Electronic Components &amp; Semiconductor Manufacture, Integrated Circuits, Network, Software, Technology"/>
    <m/>
    <s v="China"/>
    <s v="Greater China"/>
    <s v="No"/>
    <m/>
    <m/>
    <m/>
    <m/>
    <n v="15"/>
  </r>
  <r>
    <n v="47559"/>
    <n v="165430"/>
    <s v="E-Ink"/>
    <s v="www.einkgroup.com"/>
    <d v="2005-03-22T00:00:00"/>
    <x v="11"/>
    <x v="2"/>
    <m/>
    <x v="1"/>
    <m/>
    <s v="Intel Capital"/>
    <d v="2009-12-23T00:00:00"/>
    <n v="2009"/>
    <s v="Trade Sale"/>
    <m/>
    <m/>
    <m/>
    <s v="Prime View International"/>
    <s v="Industrials"/>
    <s v="Distribution"/>
    <s v="Electronic Components, Electronic Components &amp; Semiconductor Wholesalers, Technology"/>
    <m/>
    <s v="Taiwan"/>
    <s v="Greater China"/>
    <s v="No"/>
    <m/>
    <m/>
    <m/>
    <m/>
    <n v="57"/>
  </r>
  <r>
    <n v="53658"/>
    <n v="189771"/>
    <s v="East River Biochemical Group"/>
    <s v="www.bd09.com"/>
    <d v="2007-12-01T00:00:00"/>
    <x v="1"/>
    <x v="1"/>
    <s v="6.00 USD"/>
    <x v="95"/>
    <n v="4.1100000000000003"/>
    <s v="Carlyle Group"/>
    <d v="2012-06-01T00:00:00"/>
    <n v="2012"/>
    <s v="Write Off"/>
    <m/>
    <m/>
    <m/>
    <m/>
    <s v="Clean Technology"/>
    <s v="Clean Technology"/>
    <s v="Biofuels, Oil &amp; Gas"/>
    <m/>
    <s v="China"/>
    <s v="Greater China"/>
    <s v="No"/>
    <m/>
    <m/>
    <m/>
    <m/>
    <n v="54"/>
  </r>
  <r>
    <n v="16748"/>
    <n v="50654"/>
    <s v="Eastern Broadcasting Company"/>
    <s v="www.ebc.net.tw"/>
    <d v="2006-03-22T00:00:00"/>
    <x v="3"/>
    <x v="2"/>
    <s v="127.00 USD"/>
    <x v="96"/>
    <n v="104.62"/>
    <s v="Carlyle Group"/>
    <d v="2016-10-17T00:00:00"/>
    <n v="2016"/>
    <s v="Trade Sale"/>
    <s v="351.00 USD"/>
    <n v="351"/>
    <n v="318.39"/>
    <s v="Taiwan Optical Platform Co., Ltd."/>
    <s v="Telecoms &amp; Media"/>
    <s v="Media"/>
    <s v="Television Broadcasting and Programming"/>
    <m/>
    <s v="Taiwan"/>
    <s v="Greater China"/>
    <s v="No"/>
    <m/>
    <m/>
    <s v="Alex Ying, Gregory Zeluck, Patrick Siewert"/>
    <m/>
    <n v="127"/>
  </r>
  <r>
    <n v="2659"/>
    <n v="30976"/>
    <s v="Ellassay"/>
    <s v="www.ellassay.com"/>
    <d v="2009-03-25T00:00:00"/>
    <x v="7"/>
    <x v="1"/>
    <s v="20.00 USD"/>
    <x v="36"/>
    <n v="15.47"/>
    <s v="Carlyle Group"/>
    <d v="2015-04-22T00:00:00"/>
    <n v="2015"/>
    <s v="IPO"/>
    <s v="766.40 CNY"/>
    <n v="125.19"/>
    <n v="116.49"/>
    <m/>
    <s v="Consumer &amp; Retail"/>
    <s v="Retail"/>
    <s v="Clothing Stores, Consumer Products"/>
    <m/>
    <s v="China"/>
    <s v="Greater China"/>
    <s v="Yes"/>
    <m/>
    <m/>
    <s v="Wayne Tsou"/>
    <m/>
    <n v="73"/>
  </r>
  <r>
    <n v="22455"/>
    <n v="58629"/>
    <s v="Emeishan Special Cement Co., Ltd."/>
    <m/>
    <d v="2007-10-23T00:00:00"/>
    <x v="1"/>
    <x v="2"/>
    <s v="28.00 USD"/>
    <x v="97"/>
    <n v="19.690000000000001"/>
    <s v="Olympus Capital Asia"/>
    <d v="2012-09-28T00:00:00"/>
    <n v="2012"/>
    <s v="Trade Sale"/>
    <m/>
    <m/>
    <m/>
    <s v="Southwest Cement Company Limited"/>
    <s v="Materials"/>
    <s v="Materials"/>
    <s v="Cement, Distribution"/>
    <m/>
    <s v="China"/>
    <s v="Greater China"/>
    <s v="No"/>
    <m/>
    <m/>
    <s v="Edan Lee"/>
    <m/>
    <n v="59"/>
  </r>
  <r>
    <n v="46849"/>
    <n v="162438"/>
    <s v="Enfinium International Holdings Limited"/>
    <m/>
    <d v="2011-03-18T00:00:00"/>
    <x v="10"/>
    <x v="1"/>
    <s v="6.00 USD"/>
    <x v="95"/>
    <n v="4.3"/>
    <s v="Adamas Finance Asia"/>
    <d v="2012-10-12T00:00:00"/>
    <n v="2012"/>
    <s v="Trade Sale"/>
    <m/>
    <m/>
    <m/>
    <s v="Alternative Investment Capital"/>
    <s v="Information Technology"/>
    <s v="Internet"/>
    <s v="e-Financial, Financial Services"/>
    <m/>
    <s v="Hong Kong"/>
    <s v="Greater China"/>
    <s v="Yes"/>
    <m/>
    <m/>
    <s v="Duncan Chui"/>
    <s v="Duncan Chui"/>
    <n v="19"/>
  </r>
  <r>
    <n v="39878"/>
    <n v="77402"/>
    <s v="Evercare"/>
    <s v="www.evercare.com.cn"/>
    <d v="2008-06-01T00:00:00"/>
    <x v="2"/>
    <x v="1"/>
    <m/>
    <x v="1"/>
    <m/>
    <s v="OWW Capital Partners"/>
    <d v="2011-06-01T00:00:00"/>
    <n v="2011"/>
    <s v="Unspecified Exit"/>
    <m/>
    <m/>
    <m/>
    <m/>
    <s v="Healthcare"/>
    <s v="Healthcare"/>
    <s v="Elective/Aesthetic Medicine, Health &amp; Wellbeing Centres"/>
    <m/>
    <s v="China"/>
    <s v="Greater China"/>
    <s v="No"/>
    <m/>
    <m/>
    <m/>
    <m/>
    <n v="36"/>
  </r>
  <r>
    <n v="18664"/>
    <n v="53181"/>
    <s v="Far Eastern Leasing Company"/>
    <s v="www.ifelc.com.cn"/>
    <d v="2009-10-14T00:00:00"/>
    <x v="7"/>
    <x v="1"/>
    <s v="160.00 USD"/>
    <x v="98"/>
    <n v="107.49"/>
    <s v="China International Capital Corporation Private Equity, GIC, KKR"/>
    <d v="2011-03-01T00:00:00"/>
    <n v="2011"/>
    <s v="IPO"/>
    <s v="660.00 USD"/>
    <n v="660"/>
    <n v="482.06"/>
    <m/>
    <s v="Business Services"/>
    <s v="Financial Services"/>
    <s v="Credit Collections and Services, Finance and Insurance Sector"/>
    <m/>
    <s v="China"/>
    <s v="Greater China"/>
    <s v="Yes"/>
    <m/>
    <m/>
    <s v="David Liu, Gloria Song, Julian Wolhardt, Lane Zhao, Shirley Chen"/>
    <m/>
    <n v="17"/>
  </r>
  <r>
    <n v="18664"/>
    <n v="53181"/>
    <s v="Far Eastern Leasing Company"/>
    <s v="www.ifelc.com.cn"/>
    <d v="2009-10-14T00:00:00"/>
    <x v="7"/>
    <x v="1"/>
    <s v="160.00 USD"/>
    <x v="98"/>
    <n v="107.49"/>
    <s v="China International Capital Corporation Private Equity, GIC, KKR"/>
    <d v="2015-04-14T00:00:00"/>
    <n v="2015"/>
    <s v="Private Placement"/>
    <s v="65.00 USD"/>
    <n v="65"/>
    <n v="60.7"/>
    <m/>
    <s v="Business Services"/>
    <s v="Financial Services"/>
    <s v="Credit Collections and Services, Finance and Insurance Sector"/>
    <m/>
    <s v="China"/>
    <s v="Greater China"/>
    <s v="No"/>
    <m/>
    <m/>
    <s v="David Liu, Gloria Song, Julian Wolhardt, Lane Zhao, Shirley Chen"/>
    <m/>
    <n v="66"/>
  </r>
  <r>
    <n v="46459"/>
    <n v="161056"/>
    <s v="Fawer Automotive Parts"/>
    <s v="www.fawer.com.cn"/>
    <d v="2009-10-01T00:00:00"/>
    <x v="7"/>
    <x v="1"/>
    <s v="336.40 CNY"/>
    <x v="99"/>
    <n v="33.06"/>
    <s v="Changbaishan Capital, Goldstone Investment, Yadong Investment Management"/>
    <d v="2012-01-01T00:00:00"/>
    <n v="2012"/>
    <s v="Trade Sale"/>
    <s v="180.00 CNY"/>
    <n v="28.49"/>
    <n v="22.38"/>
    <m/>
    <s v="Industrials"/>
    <s v="Manufacturing"/>
    <s v="Automobile and Parts Manufacturing, Steel &amp; Metal Manufacturing"/>
    <m/>
    <s v="China"/>
    <s v="Greater China"/>
    <s v="Yes"/>
    <m/>
    <m/>
    <m/>
    <m/>
    <n v="27"/>
  </r>
  <r>
    <n v="46459"/>
    <n v="161056"/>
    <s v="Fawer Automotive Parts"/>
    <s v="www.fawer.com.cn"/>
    <d v="2009-10-01T00:00:00"/>
    <x v="7"/>
    <x v="1"/>
    <s v="336.40 CNY"/>
    <x v="99"/>
    <n v="33.06"/>
    <s v="Changbaishan Capital, Goldstone Investment, Yadong Investment Management"/>
    <d v="2012-11-30T00:00:00"/>
    <n v="2012"/>
    <s v="Trade Sale"/>
    <m/>
    <m/>
    <m/>
    <s v="Guangdong Sunrise Holdings Co., Ltd"/>
    <s v="Industrials"/>
    <s v="Manufacturing"/>
    <s v="Automobile and Parts Manufacturing, Steel &amp; Metal Manufacturing"/>
    <m/>
    <s v="China"/>
    <s v="Greater China"/>
    <s v="No"/>
    <m/>
    <m/>
    <m/>
    <m/>
    <n v="37"/>
  </r>
  <r>
    <n v="42078"/>
    <n v="145122"/>
    <s v="Feitian Technologies"/>
    <s v="www.ftsafe.com"/>
    <d v="2010-06-01T00:00:00"/>
    <x v="4"/>
    <x v="2"/>
    <s v="42.00 CNY"/>
    <x v="100"/>
    <n v="4.95"/>
    <s v="JD Capital"/>
    <d v="2014-06-26T00:00:00"/>
    <n v="2014"/>
    <s v="IPO"/>
    <s v="787.00 CNY"/>
    <n v="127.93"/>
    <n v="94.52"/>
    <m/>
    <s v="Information Technology"/>
    <s v="IT Security"/>
    <s v="IT Security, Monitoring &amp; Security Software"/>
    <m/>
    <s v="China"/>
    <s v="Greater China"/>
    <s v="Yes"/>
    <m/>
    <m/>
    <m/>
    <m/>
    <n v="48"/>
  </r>
  <r>
    <n v="19125"/>
    <n v="53785"/>
    <s v="Feixiang"/>
    <s v="www.feixiangchem.com"/>
    <d v="2007-06-01T00:00:00"/>
    <x v="1"/>
    <x v="2"/>
    <m/>
    <x v="1"/>
    <m/>
    <s v="Bain Capital"/>
    <d v="2010-06-16T00:00:00"/>
    <n v="2010"/>
    <s v="Trade Sale"/>
    <s v="489.00 USD"/>
    <n v="489"/>
    <n v="393.74"/>
    <s v="Rhodia Group"/>
    <s v="Materials"/>
    <s v="Chemicals"/>
    <s v="Chemicals"/>
    <m/>
    <s v="China"/>
    <s v="Greater China"/>
    <s v="No"/>
    <m/>
    <m/>
    <m/>
    <m/>
    <n v="36"/>
  </r>
  <r>
    <n v="50250"/>
    <n v="175908"/>
    <s v="Flat Glass Group Co., Ltd."/>
    <s v="www.flatgroup.com.cn"/>
    <d v="2010-12-20T00:00:00"/>
    <x v="4"/>
    <x v="1"/>
    <s v="365.58 CNY"/>
    <x v="101"/>
    <n v="41.3"/>
    <s v="Boxin Capital, Guoyuan DI, Prime Mont Capital"/>
    <d v="2015-11-20T00:00:00"/>
    <n v="2015"/>
    <s v="IPO"/>
    <s v="121.00 USD"/>
    <n v="121"/>
    <n v="113.09"/>
    <m/>
    <s v="Clean Technology"/>
    <s v="Clean Technology"/>
    <s v="Advanced Components, Solar Power, Solar Thermal"/>
    <m/>
    <s v="China"/>
    <s v="Greater China"/>
    <s v="Yes"/>
    <m/>
    <m/>
    <m/>
    <m/>
    <n v="59"/>
  </r>
  <r>
    <n v="30303"/>
    <n v="28703"/>
    <s v="Focus Media"/>
    <s v="www.focusmedia.cn"/>
    <d v="2012-12-20T00:00:00"/>
    <x v="5"/>
    <x v="0"/>
    <s v="3700.00 USD"/>
    <x v="102"/>
    <n v="2853.81"/>
    <s v="Carlyle Group, China Everbright International, CITIC Capital, Fosun International, FountainVest Partners"/>
    <d v="2014-07-13T00:00:00"/>
    <n v="2014"/>
    <s v="IPO"/>
    <s v="172.00 USD"/>
    <n v="172"/>
    <n v="126.44"/>
    <m/>
    <s v="Telecoms &amp; Media"/>
    <s v="Digital Media"/>
    <s v="Advertising, Digital Media, Media, Telecom Media, Telecoms"/>
    <m/>
    <s v="China"/>
    <s v="Greater China"/>
    <s v="Yes"/>
    <m/>
    <m/>
    <m/>
    <m/>
    <n v="19"/>
  </r>
  <r>
    <n v="30303"/>
    <n v="28703"/>
    <s v="Focus Media"/>
    <s v="www.focusmedia.cn"/>
    <d v="2012-12-20T00:00:00"/>
    <x v="5"/>
    <x v="0"/>
    <s v="3700.00 USD"/>
    <x v="102"/>
    <n v="2853.81"/>
    <s v="Carlyle Group, China Everbright International, CITIC Capital, Fosun International, FountainVest Partners"/>
    <d v="2015-09-01T00:00:00"/>
    <n v="2015"/>
    <s v="Trade Sale"/>
    <s v="45700.00 CNY"/>
    <n v="7176.06"/>
    <n v="6414.68"/>
    <s v="Hedy Holdings"/>
    <s v="Telecoms &amp; Media"/>
    <s v="Digital Media"/>
    <s v="Advertising, Digital Media, Media, Telecom Media, Telecoms"/>
    <m/>
    <s v="China"/>
    <s v="Greater China"/>
    <s v="Yes"/>
    <m/>
    <m/>
    <m/>
    <m/>
    <n v="33"/>
  </r>
  <r>
    <n v="17340"/>
    <n v="42535"/>
    <s v="Fu Sheng Industrial Co."/>
    <s v="www.fusheng.com"/>
    <d v="2003-12-01T00:00:00"/>
    <x v="12"/>
    <x v="2"/>
    <m/>
    <x v="1"/>
    <m/>
    <s v="Lombard Investments"/>
    <d v="2007-08-02T00:00:00"/>
    <n v="2007"/>
    <s v="Sale to GP"/>
    <s v="1000.00 USD"/>
    <n v="1000"/>
    <n v="739.64"/>
    <s v="Oaktree Capital Management"/>
    <s v="Industrials"/>
    <s v="Industrial"/>
    <s v="Aerospace, Industrial"/>
    <m/>
    <s v="Taiwan"/>
    <s v="Greater China"/>
    <s v="No"/>
    <m/>
    <m/>
    <m/>
    <m/>
    <n v="44"/>
  </r>
  <r>
    <n v="44312"/>
    <n v="153280"/>
    <s v="Fujian Cosunter Pharmaceutical Co., Ltd"/>
    <s v="www.cosunter.com"/>
    <d v="2011-06-01T00:00:00"/>
    <x v="10"/>
    <x v="1"/>
    <s v="81.00 CNY"/>
    <x v="103"/>
    <n v="8.65"/>
    <s v="JD Capital"/>
    <d v="2015-04-22T00:00:00"/>
    <n v="2015"/>
    <s v="IPO"/>
    <s v="375.73 CNY"/>
    <n v="61.37"/>
    <n v="57.11"/>
    <m/>
    <s v="Healthcare"/>
    <s v="Pharmaceuticals"/>
    <s v="Pharmaceuticals"/>
    <m/>
    <s v="China"/>
    <s v="Greater China"/>
    <s v="Yes"/>
    <m/>
    <m/>
    <m/>
    <m/>
    <n v="46"/>
  </r>
  <r>
    <n v="50923"/>
    <n v="179104"/>
    <s v="Fujian Dali Foods Group Co. Ltd."/>
    <s v="www.dali-group.com"/>
    <d v="2014-09-08T00:00:00"/>
    <x v="6"/>
    <x v="1"/>
    <s v="0.81 CNY"/>
    <x v="104"/>
    <n v="0.1"/>
    <s v="CDH Investments"/>
    <d v="2015-11-15T00:00:00"/>
    <n v="2015"/>
    <s v="IPO"/>
    <m/>
    <m/>
    <m/>
    <m/>
    <s v="Food &amp; Agriculture"/>
    <s v="Food"/>
    <s v="Snack Foods"/>
    <m/>
    <s v="China"/>
    <s v="Greater China"/>
    <s v="Yes"/>
    <m/>
    <m/>
    <m/>
    <m/>
    <n v="14"/>
  </r>
  <r>
    <n v="47672"/>
    <n v="152871"/>
    <s v="Fujian Nanping Nanfu Battery"/>
    <s v="www.nanfu.com"/>
    <d v="2007-06-01T00:00:00"/>
    <x v="1"/>
    <x v="1"/>
    <m/>
    <x v="1"/>
    <m/>
    <s v="CDH Investments"/>
    <d v="2016-01-15T00:00:00"/>
    <n v="2016"/>
    <s v="IPO"/>
    <m/>
    <m/>
    <m/>
    <m/>
    <s v="Information Technology"/>
    <s v="Electronics"/>
    <s v="Electronic Components"/>
    <m/>
    <s v="China"/>
    <s v="Greater China"/>
    <s v="No"/>
    <m/>
    <m/>
    <m/>
    <m/>
    <n v="103"/>
  </r>
  <r>
    <n v="47672"/>
    <n v="152871"/>
    <s v="Fujian Nanping Nanfu Battery"/>
    <s v="www.nanfu.com"/>
    <d v="2007-06-01T00:00:00"/>
    <x v="1"/>
    <x v="1"/>
    <m/>
    <x v="1"/>
    <m/>
    <s v="CDH Investments"/>
    <d v="2016-01-15T00:00:00"/>
    <n v="2016"/>
    <s v="Merger"/>
    <m/>
    <m/>
    <m/>
    <s v="Akin Technology"/>
    <s v="Information Technology"/>
    <s v="Electronics"/>
    <s v="Electronic Components"/>
    <m/>
    <s v="China"/>
    <s v="Greater China"/>
    <s v="No"/>
    <m/>
    <m/>
    <m/>
    <m/>
    <n v="103"/>
  </r>
  <r>
    <n v="3744"/>
    <n v="32613"/>
    <s v="Fujian Peak Group"/>
    <s v="www.peaksport.com"/>
    <d v="2009-04-24T00:00:00"/>
    <x v="7"/>
    <x v="1"/>
    <s v="58.60 USD"/>
    <x v="105"/>
    <n v="44.04"/>
    <s v="CCB International Asset Management, Legend Capital, Sequoia Capital"/>
    <d v="2009-09-29T00:00:00"/>
    <n v="2009"/>
    <s v="IPO"/>
    <s v="1700.00 HKD"/>
    <n v="219.34"/>
    <n v="150.51"/>
    <m/>
    <s v="Consumer &amp; Retail"/>
    <s v="Consumer Products"/>
    <s v="Clothing Stores, Distribution, Footwear Manufacture, Wholesale, and Retail, Manufacturing"/>
    <m/>
    <s v="China"/>
    <s v="Greater China"/>
    <s v="Yes"/>
    <m/>
    <m/>
    <m/>
    <m/>
    <n v="5"/>
  </r>
  <r>
    <n v="47574"/>
    <n v="70327"/>
    <s v="Funtalk China Holdings"/>
    <s v="www.pypo.net"/>
    <d v="2007-11-01T00:00:00"/>
    <x v="1"/>
    <x v="2"/>
    <s v="90.00 USD"/>
    <x v="77"/>
    <n v="63.3"/>
    <s v="ARC Capital Partners"/>
    <d v="2009-07-16T00:00:00"/>
    <n v="2009"/>
    <s v="Merger"/>
    <m/>
    <m/>
    <m/>
    <s v="Middle Kingdom Alliance Corp."/>
    <s v="Consumer &amp; Retail"/>
    <s v="Retail"/>
    <s v="Consumer Electronics Stores, Telecoms Services"/>
    <m/>
    <s v="China"/>
    <s v="Greater China"/>
    <s v="Yes"/>
    <m/>
    <m/>
    <s v="Allan Liu"/>
    <m/>
    <n v="20"/>
  </r>
  <r>
    <n v="47574"/>
    <n v="70327"/>
    <s v="Funtalk China Holdings"/>
    <s v="www.pypo.net"/>
    <d v="2007-11-01T00:00:00"/>
    <x v="1"/>
    <x v="2"/>
    <s v="90.00 USD"/>
    <x v="77"/>
    <n v="63.3"/>
    <s v="ARC Capital Partners"/>
    <d v="2009-12-17T00:00:00"/>
    <n v="2009"/>
    <s v="Private Placement"/>
    <m/>
    <m/>
    <m/>
    <m/>
    <s v="Consumer &amp; Retail"/>
    <s v="Retail"/>
    <s v="Consumer Electronics Stores, Telecoms Services"/>
    <m/>
    <s v="China"/>
    <s v="Greater China"/>
    <s v="Yes"/>
    <m/>
    <m/>
    <s v="Allan Liu"/>
    <m/>
    <n v="25"/>
  </r>
  <r>
    <n v="47574"/>
    <n v="70327"/>
    <s v="Funtalk China Holdings"/>
    <s v="www.pypo.net"/>
    <d v="2007-11-01T00:00:00"/>
    <x v="1"/>
    <x v="2"/>
    <s v="90.00 USD"/>
    <x v="77"/>
    <n v="63.3"/>
    <s v="ARC Capital Partners"/>
    <d v="2011-05-31T00:00:00"/>
    <n v="2011"/>
    <s v="Sale to GP"/>
    <s v="443.00 USD"/>
    <n v="443"/>
    <n v="306.77999999999997"/>
    <s v="Fortress Investment Group"/>
    <s v="Consumer &amp; Retail"/>
    <s v="Retail"/>
    <s v="Consumer Electronics Stores, Telecoms Services"/>
    <m/>
    <s v="China"/>
    <s v="Greater China"/>
    <s v="No"/>
    <m/>
    <m/>
    <s v="Allan Liu"/>
    <m/>
    <n v="42"/>
  </r>
  <r>
    <n v="1603"/>
    <n v="29199"/>
    <s v="Futaste"/>
    <s v="www.futaste.com"/>
    <d v="2008-01-21T00:00:00"/>
    <x v="2"/>
    <x v="1"/>
    <m/>
    <x v="1"/>
    <m/>
    <s v="3i"/>
    <d v="2013-05-29T00:00:00"/>
    <n v="2013"/>
    <s v="Unspecified Exit"/>
    <m/>
    <m/>
    <m/>
    <m/>
    <s v="Industrials"/>
    <s v="Manufacturing"/>
    <s v="Beverages, Biotechnology, Pharmaceuticals"/>
    <m/>
    <s v="China"/>
    <s v="Greater China"/>
    <s v="No"/>
    <m/>
    <m/>
    <m/>
    <m/>
    <n v="64"/>
  </r>
  <r>
    <n v="8552"/>
    <n v="39716"/>
    <s v="Gala TV"/>
    <s v="www.gtv.com.tw"/>
    <d v="2008-12-30T00:00:00"/>
    <x v="2"/>
    <x v="2"/>
    <s v="100.00 USD"/>
    <x v="51"/>
    <n v="74.73"/>
    <s v="MBK Partners"/>
    <d v="2011-02-14T00:00:00"/>
    <n v="2011"/>
    <s v="Sale to GP"/>
    <m/>
    <m/>
    <m/>
    <s v="EQT"/>
    <s v="Telecoms &amp; Media"/>
    <s v="Media"/>
    <s v="Television Broadcasting and Programming"/>
    <m/>
    <s v="Taiwan"/>
    <s v="Greater China"/>
    <s v="No"/>
    <m/>
    <m/>
    <m/>
    <m/>
    <n v="26"/>
  </r>
  <r>
    <n v="22178"/>
    <n v="39716"/>
    <s v="Gala TV"/>
    <s v="www.gtv.com.tw"/>
    <d v="2011-02-14T00:00:00"/>
    <x v="10"/>
    <x v="2"/>
    <m/>
    <x v="1"/>
    <m/>
    <s v="EQT"/>
    <d v="2014-04-29T00:00:00"/>
    <n v="2014"/>
    <s v="Trade Sale"/>
    <m/>
    <m/>
    <m/>
    <s v="Yung-Tsai Investment Co. Ltd"/>
    <s v="Telecoms &amp; Media"/>
    <s v="Media"/>
    <s v="Television Broadcasting and Programming"/>
    <m/>
    <s v="Taiwan"/>
    <s v="Greater China"/>
    <s v="No"/>
    <m/>
    <m/>
    <s v="Fredrik Åtting"/>
    <m/>
    <n v="38"/>
  </r>
  <r>
    <n v="1983"/>
    <n v="29903"/>
    <s v="Galaxy Entertainment"/>
    <s v="www.galaxyentertainment.com"/>
    <d v="2007-11-01T00:00:00"/>
    <x v="1"/>
    <x v="4"/>
    <s v="590.00 EUR"/>
    <x v="106"/>
    <n v="590"/>
    <s v="Permira"/>
    <d v="2011-09-02T00:00:00"/>
    <n v="2011"/>
    <s v="Private Placement"/>
    <s v="4780.00 HKD"/>
    <n v="613.04"/>
    <n v="449.48"/>
    <m/>
    <s v="Consumer &amp; Retail"/>
    <s v="Entertainment"/>
    <s v="Entertainment, Gambling, Hotels"/>
    <m/>
    <s v="Hong Kong"/>
    <s v="Greater China"/>
    <s v="Yes"/>
    <n v="2.2000000000000002"/>
    <m/>
    <s v="Alex Emery, Henry Chen, Ian Sellars, Maximilian Biagosch"/>
    <m/>
    <n v="46"/>
  </r>
  <r>
    <n v="1983"/>
    <n v="29903"/>
    <s v="Galaxy Entertainment"/>
    <s v="www.galaxyentertainment.com"/>
    <d v="2007-11-01T00:00:00"/>
    <x v="1"/>
    <x v="4"/>
    <s v="590.00 EUR"/>
    <x v="106"/>
    <n v="590"/>
    <s v="Permira"/>
    <d v="2012-08-29T00:00:00"/>
    <n v="2012"/>
    <s v="Private Placement"/>
    <s v="5855.00 HKD"/>
    <n v="755.03"/>
    <n v="589.75"/>
    <m/>
    <s v="Consumer &amp; Retail"/>
    <s v="Entertainment"/>
    <s v="Entertainment, Gambling, Hotels"/>
    <m/>
    <s v="Hong Kong"/>
    <s v="Greater China"/>
    <s v="Yes"/>
    <m/>
    <m/>
    <s v="Alex Emery, Henry Chen, Ian Sellars, Maximilian Biagosch"/>
    <m/>
    <n v="57"/>
  </r>
  <r>
    <n v="1983"/>
    <n v="29903"/>
    <s v="Galaxy Entertainment"/>
    <s v="www.galaxyentertainment.com"/>
    <d v="2007-11-01T00:00:00"/>
    <x v="1"/>
    <x v="4"/>
    <s v="590.00 EUR"/>
    <x v="106"/>
    <n v="590"/>
    <s v="Permira"/>
    <d v="2012-11-08T00:00:00"/>
    <n v="2012"/>
    <s v="Private Placement"/>
    <s v="6780.00 HKD"/>
    <n v="874.62"/>
    <n v="688.15"/>
    <m/>
    <s v="Consumer &amp; Retail"/>
    <s v="Entertainment"/>
    <s v="Entertainment, Gambling, Hotels"/>
    <m/>
    <s v="Hong Kong"/>
    <s v="Greater China"/>
    <s v="No"/>
    <n v="2.8"/>
    <m/>
    <s v="Alex Emery, Henry Chen, Ian Sellars, Maximilian Biagosch"/>
    <m/>
    <n v="60"/>
  </r>
  <r>
    <n v="41115"/>
    <n v="141315"/>
    <s v="GCL Silicon Technology Holdings"/>
    <m/>
    <d v="2008-06-01T00:00:00"/>
    <x v="2"/>
    <x v="2"/>
    <s v="260.00 USD"/>
    <x v="107"/>
    <n v="165.1"/>
    <s v="CDH Investments, DB Private Equity, Milestone Capital Management, Trustbridge Partners"/>
    <d v="2009-07-01T00:00:00"/>
    <n v="2009"/>
    <s v="Trade Sale"/>
    <s v="3400.00 USD"/>
    <n v="3400"/>
    <n v="2433.04"/>
    <s v="GCL-Poly Energy Holdings"/>
    <s v="Clean Technology"/>
    <s v="Clean Technology"/>
    <s v="Advanced Materials, Materials, Solar Power"/>
    <m/>
    <s v="China"/>
    <s v="Greater China"/>
    <s v="No"/>
    <m/>
    <m/>
    <m/>
    <m/>
    <n v="13"/>
  </r>
  <r>
    <n v="26571"/>
    <n v="73300"/>
    <s v="GDC Technology"/>
    <s v="www.gdc-tech.com"/>
    <d v="2011-10-17T00:00:00"/>
    <x v="10"/>
    <x v="2"/>
    <s v="75.00 USD"/>
    <x v="108"/>
    <n v="54.68"/>
    <s v="Carlyle Group, YF Capital"/>
    <d v="2014-09-18T00:00:00"/>
    <n v="2014"/>
    <s v="Trade Sale"/>
    <s v="64.00 USD"/>
    <n v="64"/>
    <n v="49.52"/>
    <s v="Huayi Brothers"/>
    <s v="Information Technology"/>
    <s v="Software"/>
    <s v="Software"/>
    <m/>
    <s v="Hong Kong"/>
    <s v="Greater China"/>
    <s v="Yes"/>
    <m/>
    <m/>
    <s v="Wayne Tsou"/>
    <m/>
    <n v="35"/>
  </r>
  <r>
    <n v="3372"/>
    <n v="32058"/>
    <s v="Geely Automobile"/>
    <s v="www.geelyauto.com.hk"/>
    <d v="2009-09-23T00:00:00"/>
    <x v="7"/>
    <x v="4"/>
    <s v="334.00 USD"/>
    <x v="109"/>
    <n v="229.19"/>
    <s v="Goldman Sachs Merchant Banking Division"/>
    <d v="2012-11-29T00:00:00"/>
    <n v="2012"/>
    <s v="Private Placement"/>
    <s v="263.00 USD"/>
    <n v="263"/>
    <n v="202.85"/>
    <m/>
    <s v="Industrials"/>
    <s v="Transportation"/>
    <s v="Automobile and Parts Manufacturing"/>
    <m/>
    <s v="Hong Kong"/>
    <s v="Greater China"/>
    <s v="Yes"/>
    <m/>
    <m/>
    <m/>
    <m/>
    <n v="38"/>
  </r>
  <r>
    <n v="37296"/>
    <n v="83705"/>
    <s v="Giant Interactive Group, Inc."/>
    <s v="www.ga-me.com"/>
    <d v="2014-03-16T00:00:00"/>
    <x v="6"/>
    <x v="0"/>
    <s v="3000.00 USD"/>
    <x v="110"/>
    <n v="2157.3000000000002"/>
    <s v="Baring Private Equity Asia, CDH Investments, Hony Capital"/>
    <d v="2015-10-01T00:00:00"/>
    <n v="2015"/>
    <s v="Trade Sale"/>
    <s v="13100.00 CNY"/>
    <n v="2049.4"/>
    <n v="1827.66"/>
    <s v="Chongqing New Century Cruise Co., Ltd"/>
    <s v="Information Technology"/>
    <s v="Gaming"/>
    <s v="Internet/Web Games"/>
    <m/>
    <s v="China"/>
    <s v="Greater China"/>
    <s v="No"/>
    <m/>
    <m/>
    <m/>
    <m/>
    <n v="19"/>
  </r>
  <r>
    <n v="45919"/>
    <n v="158979"/>
    <s v="Global Market Group Limited"/>
    <s v="www.globalmarket.com"/>
    <d v="2008-06-01T00:00:00"/>
    <x v="2"/>
    <x v="4"/>
    <s v="5.85 USD"/>
    <x v="111"/>
    <n v="3.71"/>
    <s v="Shanghai International Asset Management"/>
    <d v="2012-06-22T00:00:00"/>
    <n v="2012"/>
    <s v="IPO"/>
    <m/>
    <m/>
    <m/>
    <m/>
    <s v="Information Technology"/>
    <s v="Internet"/>
    <s v="e-Commerce"/>
    <m/>
    <s v="China"/>
    <s v="Greater China"/>
    <s v="No"/>
    <m/>
    <m/>
    <m/>
    <m/>
    <n v="48"/>
  </r>
  <r>
    <n v="25417"/>
    <n v="67483"/>
    <s v="Golden Jaguar"/>
    <s v="www.goldenjaguar.com"/>
    <d v="2011-07-26T00:00:00"/>
    <x v="10"/>
    <x v="2"/>
    <s v="250.00 USD"/>
    <x v="112"/>
    <n v="177.03"/>
    <s v="Apax Partners"/>
    <d v="2015-06-06T00:00:00"/>
    <n v="2015"/>
    <s v="Trade Sale"/>
    <s v="253.40 HKD"/>
    <n v="32.68"/>
    <n v="28.98"/>
    <s v="Carnival Group International Holdings Limited"/>
    <s v="Consumer &amp; Retail"/>
    <s v="Restaurants"/>
    <s v="Restaurants"/>
    <m/>
    <s v="China"/>
    <s v="Greater China"/>
    <s v="No"/>
    <m/>
    <m/>
    <s v="Alex Pellegrini, Irene Liu, Richard Zhang"/>
    <m/>
    <n v="47"/>
  </r>
  <r>
    <n v="2174"/>
    <n v="30200"/>
    <s v="Gome Electrical Appliances Holding Ltd."/>
    <s v="www.gome.com.hk"/>
    <d v="2009-06-22T00:00:00"/>
    <x v="7"/>
    <x v="4"/>
    <s v="418.00 USD"/>
    <x v="113"/>
    <n v="298.33"/>
    <s v="Bain Capital"/>
    <d v="2014-07-01T00:00:00"/>
    <n v="2014"/>
    <s v="Private Placement"/>
    <s v="130.00 USD"/>
    <n v="130"/>
    <n v="95.56"/>
    <m/>
    <s v="Consumer &amp; Retail"/>
    <s v="Retail"/>
    <s v="Consumer Electronics Stores"/>
    <m/>
    <s v="China"/>
    <s v="Greater China"/>
    <s v="Yes"/>
    <m/>
    <m/>
    <s v="Jonathan Jia Zhu"/>
    <m/>
    <n v="61"/>
  </r>
  <r>
    <n v="2174"/>
    <n v="30200"/>
    <s v="Gome Electrical Appliances Holding Ltd."/>
    <s v="www.gome.com.hk"/>
    <d v="2009-06-22T00:00:00"/>
    <x v="7"/>
    <x v="4"/>
    <s v="418.00 USD"/>
    <x v="113"/>
    <n v="298.33"/>
    <s v="Bain Capital"/>
    <d v="2015-01-22T00:00:00"/>
    <n v="2015"/>
    <s v="Private Placement"/>
    <s v="137.00 USD"/>
    <n v="137"/>
    <n v="116.3"/>
    <m/>
    <s v="Consumer &amp; Retail"/>
    <s v="Retail"/>
    <s v="Consumer Electronics Stores"/>
    <m/>
    <s v="China"/>
    <s v="Greater China"/>
    <s v="No"/>
    <m/>
    <m/>
    <s v="Jonathan Jia Zhu"/>
    <m/>
    <n v="67"/>
  </r>
  <r>
    <n v="3114"/>
    <n v="31686"/>
    <s v="Goodbaby Group"/>
    <s v="www.goodbaby.com"/>
    <d v="2006-02-06T00:00:00"/>
    <x v="3"/>
    <x v="2"/>
    <s v="122.50 USD"/>
    <x v="114"/>
    <n v="103.45"/>
    <s v="PAG Asia Capital"/>
    <d v="2010-11-24T00:00:00"/>
    <n v="2010"/>
    <s v="IPO"/>
    <s v="1470.00 HKD"/>
    <n v="189.64"/>
    <n v="138.04"/>
    <m/>
    <s v="Consumer &amp; Retail"/>
    <s v="Consumer Products"/>
    <s v="Consumer Products, Information Services, Social Networking &amp; Communication Platform"/>
    <m/>
    <s v="China"/>
    <s v="Greater China"/>
    <s v="No"/>
    <n v="6"/>
    <n v="40"/>
    <s v="Christopher &quot;Chris&quot; Gradel"/>
    <m/>
    <n v="57"/>
  </r>
  <r>
    <n v="55603"/>
    <n v="201597"/>
    <s v="Gopath Molecular"/>
    <m/>
    <d v="2015-09-01T00:00:00"/>
    <x v="15"/>
    <x v="1"/>
    <m/>
    <x v="1"/>
    <m/>
    <s v="Grand Yangtze Capital"/>
    <d v="2015-10-16T00:00:00"/>
    <n v="2015"/>
    <s v="Sale to GP"/>
    <s v="9.00 CNY"/>
    <n v="1.42"/>
    <n v="1.24"/>
    <s v="Hengkang Medical Group"/>
    <s v="Healthcare"/>
    <s v="Biotechnology"/>
    <s v="Genetics &amp; Gene Therapy"/>
    <m/>
    <s v="China"/>
    <s v="Greater China"/>
    <s v="Yes"/>
    <m/>
    <m/>
    <m/>
    <m/>
    <n v="1"/>
  </r>
  <r>
    <n v="24639"/>
    <n v="63853"/>
    <s v="Greatview Aseptic  Packaging Co., Ltd."/>
    <s v="www.tralinpak.com"/>
    <d v="2006-09-13T00:00:00"/>
    <x v="3"/>
    <x v="2"/>
    <s v="40.00 USD"/>
    <x v="49"/>
    <n v="31.53"/>
    <s v="Bain Capital"/>
    <d v="2012-04-24T00:00:00"/>
    <n v="2012"/>
    <s v="Private Placement"/>
    <s v="222.80 HKD"/>
    <n v="28.7"/>
    <n v="21.83"/>
    <m/>
    <s v="Industrials"/>
    <s v="Logistics"/>
    <s v="Packaging"/>
    <m/>
    <s v="China"/>
    <s v="Greater China"/>
    <s v="Yes"/>
    <m/>
    <m/>
    <m/>
    <m/>
    <n v="67"/>
  </r>
  <r>
    <n v="24639"/>
    <n v="63853"/>
    <s v="Greatview Aseptic  Packaging Co., Ltd."/>
    <s v="www.tralinpak.com"/>
    <d v="2006-09-13T00:00:00"/>
    <x v="3"/>
    <x v="2"/>
    <s v="40.00 USD"/>
    <x v="49"/>
    <n v="31.53"/>
    <s v="Bain Capital"/>
    <d v="2013-02-20T00:00:00"/>
    <n v="2013"/>
    <s v="Private Placement"/>
    <s v="533.50 HKD"/>
    <n v="68.790000000000006"/>
    <n v="51.4"/>
    <m/>
    <s v="Industrials"/>
    <s v="Logistics"/>
    <s v="Packaging"/>
    <m/>
    <s v="China"/>
    <s v="Greater China"/>
    <s v="Yes"/>
    <m/>
    <m/>
    <m/>
    <m/>
    <n v="77"/>
  </r>
  <r>
    <n v="42159"/>
    <n v="63853"/>
    <s v="Greatview Aseptic  Packaging Co., Ltd."/>
    <s v="www.tralinpak.com"/>
    <d v="2005-06-06T00:00:00"/>
    <x v="11"/>
    <x v="2"/>
    <s v="20.00 USD"/>
    <x v="36"/>
    <n v="16.53"/>
    <s v="CDH Investments"/>
    <d v="2010-12-09T00:00:00"/>
    <n v="2010"/>
    <s v="IPO"/>
    <s v="1433.00 HKD"/>
    <n v="184.25"/>
    <n v="138.94"/>
    <m/>
    <s v="Industrials"/>
    <s v="Logistics"/>
    <s v="Packaging"/>
    <m/>
    <s v="China"/>
    <s v="Greater China"/>
    <s v="Yes"/>
    <m/>
    <m/>
    <m/>
    <m/>
    <n v="66"/>
  </r>
  <r>
    <n v="42159"/>
    <n v="63853"/>
    <s v="Greatview Aseptic  Packaging Co., Ltd."/>
    <s v="www.tralinpak.com"/>
    <d v="2005-06-06T00:00:00"/>
    <x v="11"/>
    <x v="2"/>
    <s v="20.00 USD"/>
    <x v="36"/>
    <n v="16.53"/>
    <s v="CDH Investments"/>
    <d v="2012-04-27T00:00:00"/>
    <n v="2012"/>
    <s v="Private Placement"/>
    <s v="168.60 HKD"/>
    <n v="21.71"/>
    <n v="16.52"/>
    <m/>
    <s v="Industrials"/>
    <s v="Logistics"/>
    <s v="Packaging"/>
    <m/>
    <s v="China"/>
    <s v="Greater China"/>
    <s v="Yes"/>
    <m/>
    <m/>
    <m/>
    <m/>
    <n v="82"/>
  </r>
  <r>
    <n v="22814"/>
    <n v="38233"/>
    <s v="Greentown China Holdings Ltd."/>
    <s v="www.greentownchina.com"/>
    <d v="2006-07-13T00:00:00"/>
    <x v="3"/>
    <x v="4"/>
    <m/>
    <x v="1"/>
    <m/>
    <s v="Warburg Pincus"/>
    <d v="2009-08-09T00:00:00"/>
    <n v="2009"/>
    <s v="Private Placement"/>
    <s v="56.78 HKD"/>
    <n v="7.33"/>
    <n v="5.14"/>
    <m/>
    <s v="Real Estate"/>
    <s v="Property"/>
    <s v="Property"/>
    <m/>
    <s v="China"/>
    <s v="Greater China"/>
    <s v="Yes"/>
    <m/>
    <m/>
    <m/>
    <m/>
    <n v="37"/>
  </r>
  <r>
    <n v="22814"/>
    <n v="38233"/>
    <s v="Greentown China Holdings Ltd."/>
    <s v="www.greentownchina.com"/>
    <d v="2006-07-13T00:00:00"/>
    <x v="3"/>
    <x v="4"/>
    <m/>
    <x v="1"/>
    <m/>
    <s v="Warburg Pincus"/>
    <d v="2012-11-08T00:00:00"/>
    <n v="2012"/>
    <s v="Private Placement"/>
    <s v="54.00 USD"/>
    <n v="54"/>
    <n v="42.49"/>
    <m/>
    <s v="Real Estate"/>
    <s v="Property"/>
    <s v="Property"/>
    <m/>
    <s v="China"/>
    <s v="Greater China"/>
    <s v="No"/>
    <m/>
    <m/>
    <m/>
    <m/>
    <n v="76"/>
  </r>
  <r>
    <n v="8606"/>
    <n v="39792"/>
    <s v="GSE Investment Corporation"/>
    <m/>
    <d v="2009-12-01T00:00:00"/>
    <x v="7"/>
    <x v="2"/>
    <s v="180.00 USD"/>
    <x v="115"/>
    <n v="120.11"/>
    <s v="MBK Partners"/>
    <d v="2014-12-24T00:00:00"/>
    <n v="2014"/>
    <s v="Trade Sale"/>
    <m/>
    <m/>
    <m/>
    <s v="Beijing Enterprises Group Company"/>
    <s v="Energy &amp; Utilities"/>
    <s v="Utilities"/>
    <s v="Waste Management, Water and Sewer Utilities"/>
    <m/>
    <s v="China"/>
    <s v="Greater China"/>
    <s v="No"/>
    <m/>
    <m/>
    <m/>
    <m/>
    <n v="60"/>
  </r>
  <r>
    <n v="4880"/>
    <n v="34317"/>
    <s v="Guan Sheng Yuan"/>
    <s v="www.gsygroup.com"/>
    <d v="2008-05-23T00:00:00"/>
    <x v="2"/>
    <x v="2"/>
    <s v="73.00 USD"/>
    <x v="116"/>
    <n v="46.36"/>
    <s v="CITIC Capital"/>
    <d v="2012-01-30T00:00:00"/>
    <n v="2012"/>
    <s v="Trade Sale"/>
    <m/>
    <m/>
    <m/>
    <s v="Shanghai Maling Aquarius"/>
    <s v="Food &amp; Agriculture"/>
    <s v="Food"/>
    <s v="Food"/>
    <m/>
    <s v="China"/>
    <s v="Greater China"/>
    <s v="No"/>
    <m/>
    <m/>
    <m/>
    <m/>
    <n v="44"/>
  </r>
  <r>
    <n v="44859"/>
    <n v="155221"/>
    <s v="Guangdong Guangle Packaging Materials"/>
    <s v="www.gdguangle.cn"/>
    <d v="2007-05-16T00:00:00"/>
    <x v="1"/>
    <x v="1"/>
    <s v="23.10 CNY"/>
    <x v="117"/>
    <n v="2.2400000000000002"/>
    <s v="JD Capital"/>
    <d v="2010-12-01T00:00:00"/>
    <n v="2010"/>
    <s v="Private Placement"/>
    <s v="40.00 CNY"/>
    <n v="5.99"/>
    <n v="4.5199999999999996"/>
    <m/>
    <s v="Industrials"/>
    <s v="Manufacturing"/>
    <s v="Manufacturing"/>
    <m/>
    <s v="China"/>
    <s v="Greater China"/>
    <s v="No"/>
    <m/>
    <m/>
    <m/>
    <m/>
    <n v="43"/>
  </r>
  <r>
    <n v="44769"/>
    <n v="154959"/>
    <s v="Guangdong Haid Group Co., Limited"/>
    <s v="www.haid.cn"/>
    <d v="2006-10-25T00:00:00"/>
    <x v="3"/>
    <x v="1"/>
    <s v="96.00 CNY"/>
    <x v="118"/>
    <n v="9.57"/>
    <s v="CDH Investments"/>
    <d v="2009-11-27T00:00:00"/>
    <n v="2009"/>
    <s v="IPO"/>
    <s v="1568.00 CNY"/>
    <n v="229.63"/>
    <n v="153.22999999999999"/>
    <m/>
    <s v="Food &amp; Agriculture"/>
    <s v="Agriculture"/>
    <s v="Agriculture Technologies, Chemicals, Farm Support Services"/>
    <m/>
    <s v="China"/>
    <s v="Greater China"/>
    <s v="Yes"/>
    <m/>
    <m/>
    <m/>
    <m/>
    <n v="37"/>
  </r>
  <r>
    <n v="44769"/>
    <n v="154959"/>
    <s v="Guangdong Haid Group Co., Limited"/>
    <s v="www.haid.cn"/>
    <d v="2006-10-25T00:00:00"/>
    <x v="3"/>
    <x v="1"/>
    <s v="96.00 CNY"/>
    <x v="118"/>
    <n v="9.57"/>
    <s v="CDH Investments"/>
    <d v="2013-05-06T00:00:00"/>
    <n v="2013"/>
    <s v="Private Placement"/>
    <m/>
    <m/>
    <m/>
    <m/>
    <s v="Food &amp; Agriculture"/>
    <s v="Agriculture"/>
    <s v="Agriculture Technologies, Chemicals, Farm Support Services"/>
    <m/>
    <s v="China"/>
    <s v="Greater China"/>
    <s v="Yes"/>
    <m/>
    <m/>
    <m/>
    <m/>
    <n v="79"/>
  </r>
  <r>
    <n v="44769"/>
    <n v="154959"/>
    <s v="Guangdong Haid Group Co., Limited"/>
    <s v="www.haid.cn"/>
    <d v="2006-10-25T00:00:00"/>
    <x v="3"/>
    <x v="1"/>
    <s v="96.00 CNY"/>
    <x v="118"/>
    <n v="9.57"/>
    <s v="CDH Investments"/>
    <d v="2014-01-24T00:00:00"/>
    <n v="2014"/>
    <s v="Private Placement"/>
    <m/>
    <m/>
    <m/>
    <m/>
    <s v="Food &amp; Agriculture"/>
    <s v="Agriculture"/>
    <s v="Agriculture Technologies, Chemicals, Farm Support Services"/>
    <m/>
    <s v="China"/>
    <s v="Greater China"/>
    <s v="Yes"/>
    <m/>
    <m/>
    <m/>
    <m/>
    <n v="87"/>
  </r>
  <r>
    <n v="36639"/>
    <n v="125107"/>
    <s v="Guangdong Hongda Blasting"/>
    <s v="www.hdbp.com"/>
    <d v="2010-09-28T00:00:00"/>
    <x v="4"/>
    <x v="1"/>
    <s v="50.00 CNY"/>
    <x v="119"/>
    <n v="5.75"/>
    <s v="China Science &amp; Merchants Capital Management, Zhejiang Silicon Paradise Asset Management Group"/>
    <d v="2012-06-12T00:00:00"/>
    <n v="2012"/>
    <s v="IPO"/>
    <s v="792.00 CNY"/>
    <n v="125.08"/>
    <n v="99.43"/>
    <m/>
    <s v="Industrials"/>
    <s v="Industrial"/>
    <s v="Construction, Engineering"/>
    <m/>
    <s v="China"/>
    <s v="Greater China"/>
    <s v="Yes"/>
    <m/>
    <m/>
    <m/>
    <m/>
    <n v="21"/>
  </r>
  <r>
    <n v="46683"/>
    <n v="161869"/>
    <s v="Guangdong Maydos Building Materials"/>
    <s v="www.maydospaint.net"/>
    <d v="2012-06-01T00:00:00"/>
    <x v="5"/>
    <x v="1"/>
    <m/>
    <x v="1"/>
    <m/>
    <s v="JD Capital"/>
    <d v="2014-11-27T00:00:00"/>
    <n v="2014"/>
    <s v="IPO"/>
    <m/>
    <m/>
    <m/>
    <m/>
    <s v="Materials"/>
    <s v="Chemicals"/>
    <s v="Adhesives &amp; Sealants, Construction"/>
    <m/>
    <s v="China"/>
    <s v="Greater China"/>
    <s v="Yes"/>
    <m/>
    <m/>
    <m/>
    <m/>
    <n v="29"/>
  </r>
  <r>
    <n v="47880"/>
    <n v="166756"/>
    <s v="Guangdong Qtone Education Co., Ltd."/>
    <s v="www.qtone.cn"/>
    <d v="2011-03-01T00:00:00"/>
    <x v="10"/>
    <x v="1"/>
    <s v="50.00 CNY"/>
    <x v="120"/>
    <n v="5.55"/>
    <s v="BOC Yuecai Private Equity"/>
    <d v="2014-01-21T00:00:00"/>
    <n v="2014"/>
    <s v="IPO"/>
    <s v="494.00 CNY"/>
    <n v="81.03"/>
    <n v="59.28"/>
    <m/>
    <s v="Information Technology"/>
    <s v="Software"/>
    <s v="Education &amp; Training Software, Information Services"/>
    <m/>
    <s v="China"/>
    <s v="Greater China"/>
    <s v="Yes"/>
    <m/>
    <m/>
    <m/>
    <m/>
    <n v="34"/>
  </r>
  <r>
    <n v="36827"/>
    <n v="125668"/>
    <s v="Guangdong Yantang Dairy"/>
    <s v="www.yantangmilk.com"/>
    <d v="2010-12-07T00:00:00"/>
    <x v="4"/>
    <x v="1"/>
    <m/>
    <x v="1"/>
    <m/>
    <s v="China Science &amp; Merchants Capital Management, Guangdong Zhanjiang Reclamation Group, Guangdong Zhongyuan Qinggong, Guangzhou Long-term Investment Asset Management"/>
    <d v="2014-12-05T00:00:00"/>
    <n v="2014"/>
    <s v="IPO"/>
    <s v="398.60 CNY"/>
    <n v="65.069999999999993"/>
    <n v="52.23"/>
    <m/>
    <s v="Food &amp; Agriculture"/>
    <s v="Food"/>
    <s v="Dairy Products"/>
    <m/>
    <s v="China"/>
    <s v="Greater China"/>
    <s v="Yes"/>
    <m/>
    <m/>
    <m/>
    <m/>
    <n v="48"/>
  </r>
  <r>
    <n v="46458"/>
    <n v="161049"/>
    <s v="Guangxi Fenglin Wood Industry Group"/>
    <s v="www.fenglingroup.com"/>
    <d v="2008-09-01T00:00:00"/>
    <x v="2"/>
    <x v="1"/>
    <s v="150.00 CNY"/>
    <x v="121"/>
    <n v="15.53"/>
    <s v="Goldstone Investment"/>
    <d v="2011-09-29T00:00:00"/>
    <n v="2011"/>
    <s v="IPO"/>
    <s v="820.00 CNY"/>
    <n v="128.53"/>
    <n v="93.71"/>
    <m/>
    <s v="Materials"/>
    <s v="Timber"/>
    <s v="Furniture Manufacturing, Timber"/>
    <m/>
    <s v="China"/>
    <s v="Greater China"/>
    <s v="Yes"/>
    <m/>
    <m/>
    <m/>
    <m/>
    <n v="36"/>
  </r>
  <r>
    <n v="46458"/>
    <n v="161049"/>
    <s v="Guangxi Fenglin Wood Industry Group"/>
    <s v="www.fenglingroup.com"/>
    <d v="2008-09-01T00:00:00"/>
    <x v="2"/>
    <x v="1"/>
    <s v="150.00 CNY"/>
    <x v="121"/>
    <n v="15.53"/>
    <s v="Goldstone Investment"/>
    <d v="2012-11-13T00:00:00"/>
    <n v="2012"/>
    <s v="Private Placement"/>
    <m/>
    <m/>
    <m/>
    <m/>
    <s v="Materials"/>
    <s v="Timber"/>
    <s v="Furniture Manufacturing, Timber"/>
    <m/>
    <s v="China"/>
    <s v="Greater China"/>
    <s v="Yes"/>
    <m/>
    <m/>
    <m/>
    <m/>
    <n v="50"/>
  </r>
  <r>
    <n v="46458"/>
    <n v="161049"/>
    <s v="Guangxi Fenglin Wood Industry Group"/>
    <s v="www.fenglingroup.com"/>
    <d v="2008-09-01T00:00:00"/>
    <x v="2"/>
    <x v="1"/>
    <s v="150.00 CNY"/>
    <x v="121"/>
    <n v="15.53"/>
    <s v="Goldstone Investment"/>
    <d v="2012-11-20T00:00:00"/>
    <n v="2012"/>
    <s v="Private Placement"/>
    <s v="50.00 CNY"/>
    <n v="7.95"/>
    <n v="6.25"/>
    <m/>
    <s v="Materials"/>
    <s v="Timber"/>
    <s v="Furniture Manufacturing, Timber"/>
    <m/>
    <s v="China"/>
    <s v="Greater China"/>
    <s v="Yes"/>
    <m/>
    <m/>
    <m/>
    <m/>
    <n v="50"/>
  </r>
  <r>
    <n v="46519"/>
    <n v="161230"/>
    <s v="Guangxi Nancheng Department Store"/>
    <s v="www.gxncbh.com"/>
    <d v="2007-06-01T00:00:00"/>
    <x v="1"/>
    <x v="1"/>
    <s v="34.13 CNY"/>
    <x v="122"/>
    <n v="3.32"/>
    <s v="Cowin Capital"/>
    <d v="2015-02-05T00:00:00"/>
    <n v="2015"/>
    <s v="Trade Sale"/>
    <s v="91.00 CNY"/>
    <n v="14.8"/>
    <n v="13"/>
    <s v="Better Life Commercial Chain Store"/>
    <s v="Consumer &amp; Retail"/>
    <s v="Retail"/>
    <s v="Supermarkets &amp; Grocery Stores"/>
    <m/>
    <s v="China"/>
    <s v="Greater China"/>
    <s v="No"/>
    <m/>
    <m/>
    <m/>
    <m/>
    <n v="92"/>
  </r>
  <r>
    <n v="53675"/>
    <n v="189815"/>
    <s v="Guangxi Nanning Waterworks Co., Ltd"/>
    <s v="www.gxlcwater.com"/>
    <d v="2012-03-13T00:00:00"/>
    <x v="5"/>
    <x v="1"/>
    <s v="80.40 CNY"/>
    <x v="123"/>
    <n v="9.67"/>
    <s v="Carlyle Group, Fosun International"/>
    <d v="2015-06-12T00:00:00"/>
    <n v="2015"/>
    <s v="IPO"/>
    <m/>
    <m/>
    <m/>
    <m/>
    <s v="Clean Technology"/>
    <s v="Environmental Services"/>
    <s v="Environmental Services, Water Purification and Recycling"/>
    <m/>
    <s v="China"/>
    <s v="Greater China"/>
    <s v="Yes"/>
    <m/>
    <m/>
    <m/>
    <m/>
    <n v="39"/>
  </r>
  <r>
    <n v="45292"/>
    <n v="156578"/>
    <s v="Guangzhou Devotion Thermal Technology Co., Ltd"/>
    <s v="www.devotiongroup.com"/>
    <d v="2010-01-05T00:00:00"/>
    <x v="4"/>
    <x v="1"/>
    <s v="60.00 CNY"/>
    <x v="124"/>
    <n v="6.22"/>
    <s v="Green Pine Capital Partners"/>
    <d v="2012-07-10T00:00:00"/>
    <n v="2012"/>
    <s v="IPO"/>
    <s v="486.60 CNY"/>
    <n v="77.05"/>
    <n v="62.86"/>
    <m/>
    <s v="Clean Technology"/>
    <s v="Clean Technology"/>
    <s v="Biofuels"/>
    <m/>
    <s v="China"/>
    <s v="Greater China"/>
    <s v="Yes"/>
    <m/>
    <m/>
    <m/>
    <m/>
    <n v="30"/>
  </r>
  <r>
    <n v="49938"/>
    <n v="156578"/>
    <s v="Guangzhou Devotion Thermal Technology Co., Ltd"/>
    <s v="www.devotiongroup.com"/>
    <d v="2010-06-03T00:00:00"/>
    <x v="4"/>
    <x v="1"/>
    <s v="10.00 CNY"/>
    <x v="125"/>
    <n v="1.18"/>
    <s v="Green Pine Capital Partners"/>
    <d v="2012-07-13T00:00:00"/>
    <n v="2012"/>
    <s v="IPO"/>
    <s v="486.60 CNY"/>
    <n v="77.05"/>
    <n v="62.86"/>
    <m/>
    <s v="Clean Technology"/>
    <s v="Clean Technology"/>
    <s v="Biofuels"/>
    <m/>
    <s v="China"/>
    <s v="Greater China"/>
    <s v="Yes"/>
    <m/>
    <m/>
    <m/>
    <m/>
    <n v="25"/>
  </r>
  <r>
    <n v="43294"/>
    <n v="149280"/>
    <s v="Guangzhou Tinci Materials Technology Co., Ltd"/>
    <s v="www.tinci.com"/>
    <d v="2010-09-08T00:00:00"/>
    <x v="4"/>
    <x v="1"/>
    <s v="43.18 CNY"/>
    <x v="126"/>
    <n v="4.97"/>
    <s v="Guosen Securities (HK) Asset Management"/>
    <d v="2014-01-23T00:00:00"/>
    <n v="2014"/>
    <s v="IPO"/>
    <s v="411.30 CNY"/>
    <n v="67.47"/>
    <n v="49.36"/>
    <m/>
    <s v="Materials"/>
    <s v="Chemicals"/>
    <s v="Chemicals"/>
    <m/>
    <s v="China"/>
    <s v="Greater China"/>
    <s v="Yes"/>
    <m/>
    <m/>
    <m/>
    <m/>
    <n v="40"/>
  </r>
  <r>
    <n v="43294"/>
    <n v="149280"/>
    <s v="Guangzhou Tinci Materials Technology Co., Ltd"/>
    <s v="www.tinci.com"/>
    <d v="2010-09-08T00:00:00"/>
    <x v="4"/>
    <x v="1"/>
    <s v="43.18 CNY"/>
    <x v="126"/>
    <n v="4.97"/>
    <s v="Guosen Securities (HK) Asset Management"/>
    <d v="2016-12-21T00:00:00"/>
    <n v="2016"/>
    <s v="Private Placement"/>
    <s v="725.00 CNY"/>
    <n v="104.56"/>
    <n v="99.89"/>
    <m/>
    <s v="Materials"/>
    <s v="Chemicals"/>
    <s v="Chemicals"/>
    <m/>
    <s v="China"/>
    <s v="Greater China"/>
    <s v="Yes"/>
    <m/>
    <m/>
    <m/>
    <m/>
    <n v="75"/>
  </r>
  <r>
    <n v="44503"/>
    <n v="150052"/>
    <s v="Guilin Guanglu Measuring Instrument Co. Ltd"/>
    <s v="www.guanglu.com.cn"/>
    <d v="2006-09-22T00:00:00"/>
    <x v="3"/>
    <x v="1"/>
    <s v="6.00 CNY"/>
    <x v="127"/>
    <n v="0.6"/>
    <s v="China Merchants Technology Holdings"/>
    <d v="2007-10-12T00:00:00"/>
    <n v="2007"/>
    <s v="IPO"/>
    <m/>
    <m/>
    <m/>
    <m/>
    <s v="Healthcare"/>
    <s v="Healthcare"/>
    <s v="Consumer Products, Medical Devices"/>
    <m/>
    <s v="China"/>
    <s v="Greater China"/>
    <s v="Yes"/>
    <m/>
    <m/>
    <m/>
    <m/>
    <n v="13"/>
  </r>
  <r>
    <n v="43439"/>
    <n v="149965"/>
    <s v="H&amp;R Century Pictures"/>
    <s v="www.hrcp.cn"/>
    <d v="2012-12-01T00:00:00"/>
    <x v="5"/>
    <x v="1"/>
    <s v="314.50 CNY"/>
    <x v="128"/>
    <n v="38.549999999999997"/>
    <s v="BOCI Private Equity, Golden Future, GP Capital, Ningbo Borun Venture Capital"/>
    <d v="2014-07-18T00:00:00"/>
    <n v="2014"/>
    <s v="Trade Sale"/>
    <s v="442.00 CNY"/>
    <n v="71.64"/>
    <n v="52.66"/>
    <s v="Taiya Shoes Co., Ltd"/>
    <s v="Telecoms &amp; Media"/>
    <s v="Media"/>
    <s v="Television Broadcasting and Programming"/>
    <m/>
    <s v="China"/>
    <s v="Greater China"/>
    <s v="No"/>
    <m/>
    <m/>
    <m/>
    <m/>
    <n v="19"/>
  </r>
  <r>
    <n v="39477"/>
    <n v="134738"/>
    <s v="Haichang Holdings"/>
    <s v="www.haichanggroup.cn"/>
    <d v="2009-12-01T00:00:00"/>
    <x v="7"/>
    <x v="1"/>
    <s v="87.90 USD"/>
    <x v="129"/>
    <n v="58.66"/>
    <s v="ORIX Corporation"/>
    <d v="2012-05-01T00:00:00"/>
    <n v="2012"/>
    <s v="Sale to GP"/>
    <s v="80.50 USD"/>
    <n v="80.5"/>
    <n v="62.34"/>
    <s v="Hony Capital"/>
    <s v="Consumer &amp; Retail"/>
    <s v="Leisure"/>
    <s v="Amusement Parks &amp; Arcades"/>
    <m/>
    <s v="China"/>
    <s v="Greater China"/>
    <s v="Yes"/>
    <m/>
    <m/>
    <m/>
    <m/>
    <n v="29"/>
  </r>
  <r>
    <n v="39477"/>
    <n v="134738"/>
    <s v="Haichang Holdings"/>
    <s v="www.haichanggroup.cn"/>
    <d v="2009-12-01T00:00:00"/>
    <x v="7"/>
    <x v="1"/>
    <s v="87.90 USD"/>
    <x v="129"/>
    <n v="58.66"/>
    <s v="ORIX Corporation"/>
    <d v="2014-03-10T00:00:00"/>
    <n v="2014"/>
    <s v="IPO"/>
    <s v="2450.00 HKD"/>
    <n v="315.42"/>
    <n v="226.82"/>
    <m/>
    <s v="Consumer &amp; Retail"/>
    <s v="Leisure"/>
    <s v="Amusement Parks &amp; Arcades"/>
    <m/>
    <s v="China"/>
    <s v="Greater China"/>
    <s v="Yes"/>
    <m/>
    <m/>
    <m/>
    <m/>
    <n v="51"/>
  </r>
  <r>
    <n v="25524"/>
    <n v="67948"/>
    <s v="Haier Electronics Group Co Ltd"/>
    <s v="www.haier-elec.com.hk"/>
    <d v="2011-08-02T00:00:00"/>
    <x v="10"/>
    <x v="4"/>
    <s v="194.00 USD"/>
    <x v="130"/>
    <n v="136.58000000000001"/>
    <s v="Carlyle Group"/>
    <d v="2014-01-20T00:00:00"/>
    <n v="2014"/>
    <s v="Private Placement"/>
    <s v="2208.70 HKD"/>
    <n v="284.82"/>
    <n v="208.37"/>
    <m/>
    <s v="Industrials"/>
    <s v="Manufacturing"/>
    <s v="Household Appliance Manufacture"/>
    <m/>
    <s v="Hong Kong"/>
    <s v="Greater China"/>
    <s v="Yes"/>
    <m/>
    <m/>
    <s v="Janine Feng, Yi Yang"/>
    <m/>
    <n v="29"/>
  </r>
  <r>
    <n v="25524"/>
    <n v="67948"/>
    <s v="Haier Electronics Group Co Ltd"/>
    <s v="www.haier-elec.com.hk"/>
    <d v="2011-08-02T00:00:00"/>
    <x v="10"/>
    <x v="4"/>
    <s v="194.00 USD"/>
    <x v="130"/>
    <n v="136.58000000000001"/>
    <s v="Carlyle Group"/>
    <d v="2015-04-16T00:00:00"/>
    <n v="2015"/>
    <s v="Private Placement"/>
    <s v="3290.00 HKD"/>
    <n v="424.42"/>
    <n v="396.32"/>
    <m/>
    <s v="Industrials"/>
    <s v="Manufacturing"/>
    <s v="Household Appliance Manufacture"/>
    <m/>
    <s v="Hong Kong"/>
    <s v="Greater China"/>
    <s v="No"/>
    <m/>
    <m/>
    <s v="Janine Feng, Yi Yang"/>
    <m/>
    <n v="44"/>
  </r>
  <r>
    <n v="42844"/>
    <n v="147534"/>
    <s v="Haihong Hydraulic"/>
    <s v="www.cn-hydraulic.com"/>
    <d v="2008-06-01T00:00:00"/>
    <x v="2"/>
    <x v="1"/>
    <s v="98.00 CNY"/>
    <x v="131"/>
    <n v="9.07"/>
    <s v="Principle Capital"/>
    <d v="2012-06-01T00:00:00"/>
    <n v="2012"/>
    <s v="Unspecified Exit"/>
    <s v="115.50 CNY"/>
    <n v="18.239999999999998"/>
    <n v="14.5"/>
    <m/>
    <s v="Industrials"/>
    <s v="Manufacturing"/>
    <s v="Manufacturing"/>
    <m/>
    <s v="China"/>
    <s v="Greater China"/>
    <s v="No"/>
    <m/>
    <m/>
    <m/>
    <m/>
    <n v="48"/>
  </r>
  <r>
    <n v="39872"/>
    <n v="136522"/>
    <s v="Haikui Seafood AG"/>
    <s v="www.haikui.com.cn"/>
    <d v="2007-09-01T00:00:00"/>
    <x v="1"/>
    <x v="1"/>
    <s v="11.00 USD"/>
    <x v="37"/>
    <n v="7.74"/>
    <s v="CMIA Capital Partners, Zana Capital"/>
    <d v="2012-05-11T00:00:00"/>
    <n v="2012"/>
    <s v="IPO"/>
    <s v="3.20 EUR"/>
    <n v="4.13"/>
    <n v="3.2"/>
    <m/>
    <s v="Food &amp; Agriculture"/>
    <s v="Food"/>
    <s v="Fishing &amp; Seafood"/>
    <m/>
    <s v="China"/>
    <s v="Greater China"/>
    <s v="Yes"/>
    <m/>
    <m/>
    <s v="Hock Eng Chan"/>
    <s v="Hock Eng Chan"/>
    <n v="56"/>
  </r>
  <r>
    <n v="50646"/>
    <n v="177662"/>
    <s v="Hainan Rubber Group"/>
    <s v="www.hirub.cn"/>
    <d v="2009-07-01T00:00:00"/>
    <x v="7"/>
    <x v="1"/>
    <s v="60.00 CNY"/>
    <x v="132"/>
    <n v="6.27"/>
    <s v="Grand Yangtze Capital"/>
    <d v="2011-01-05T00:00:00"/>
    <n v="2011"/>
    <s v="IPO"/>
    <s v="4708.00 CNY"/>
    <n v="711.76"/>
    <n v="546.70000000000005"/>
    <m/>
    <s v="Materials"/>
    <s v="Materials"/>
    <s v="Rubber &amp; Plastics"/>
    <m/>
    <s v="China"/>
    <s v="Greater China"/>
    <s v="Yes"/>
    <m/>
    <m/>
    <m/>
    <m/>
    <n v="18"/>
  </r>
  <r>
    <n v="28682"/>
    <n v="76829"/>
    <s v="Haitong Securities Co."/>
    <s v="www.htsec.com"/>
    <d v="2012-04-16T00:00:00"/>
    <x v="5"/>
    <x v="4"/>
    <s v="2327.37 HKD"/>
    <x v="133"/>
    <n v="228.02"/>
    <s v="PAG Asia Capital"/>
    <d v="2013-02-07T00:00:00"/>
    <n v="2013"/>
    <s v="Private Placement"/>
    <s v="1160.00 HKD"/>
    <n v="149.57"/>
    <n v="111.76"/>
    <m/>
    <s v="Business Services"/>
    <s v="Financial Services"/>
    <s v="Investment Banking, Securities Brokers"/>
    <m/>
    <s v="China"/>
    <s v="Greater China"/>
    <s v="Yes"/>
    <m/>
    <m/>
    <m/>
    <m/>
    <n v="10"/>
  </r>
  <r>
    <n v="28682"/>
    <n v="76829"/>
    <s v="Haitong Securities Co."/>
    <s v="www.htsec.com"/>
    <d v="2012-04-16T00:00:00"/>
    <x v="5"/>
    <x v="4"/>
    <s v="2327.37 HKD"/>
    <x v="133"/>
    <n v="228.02"/>
    <s v="PAG Asia Capital"/>
    <d v="2014-07-29T00:00:00"/>
    <n v="2014"/>
    <s v="Private Placement"/>
    <s v="1700.00 HKD"/>
    <n v="219.31"/>
    <n v="163.76"/>
    <m/>
    <s v="Business Services"/>
    <s v="Financial Services"/>
    <s v="Investment Banking, Securities Brokers"/>
    <m/>
    <s v="China"/>
    <s v="Greater China"/>
    <s v="No"/>
    <m/>
    <m/>
    <m/>
    <m/>
    <n v="27"/>
  </r>
  <r>
    <n v="39426"/>
    <n v="134435"/>
    <s v="Hand Enterprise Solutions Co., Ltd"/>
    <s v="www.hand-china.com"/>
    <d v="2007-06-01T00:00:00"/>
    <x v="1"/>
    <x v="1"/>
    <s v="3.00 USD"/>
    <x v="134"/>
    <n v="2.2200000000000002"/>
    <s v="OWW Capital Partners"/>
    <d v="2011-02-01T00:00:00"/>
    <n v="2011"/>
    <s v="IPO"/>
    <m/>
    <m/>
    <m/>
    <m/>
    <s v="Business Services"/>
    <s v="Business Services"/>
    <s v="Consulting Services"/>
    <m/>
    <s v="China"/>
    <s v="Greater China"/>
    <s v="Yes"/>
    <m/>
    <m/>
    <m/>
    <m/>
    <n v="44"/>
  </r>
  <r>
    <n v="39426"/>
    <n v="134435"/>
    <s v="Hand Enterprise Solutions Co., Ltd"/>
    <s v="www.hand-china.com"/>
    <d v="2007-06-01T00:00:00"/>
    <x v="1"/>
    <x v="1"/>
    <s v="3.00 USD"/>
    <x v="134"/>
    <n v="2.2200000000000002"/>
    <s v="OWW Capital Partners"/>
    <d v="2013-07-01T00:00:00"/>
    <n v="2013"/>
    <s v="Private Placement"/>
    <s v="28.70 USD"/>
    <n v="28.7"/>
    <n v="22.38"/>
    <m/>
    <s v="Business Services"/>
    <s v="Business Services"/>
    <s v="Consulting Services"/>
    <m/>
    <s v="China"/>
    <s v="Greater China"/>
    <s v="No"/>
    <n v="9.5"/>
    <m/>
    <m/>
    <m/>
    <n v="73"/>
  </r>
  <r>
    <n v="45139"/>
    <n v="156086"/>
    <s v="Hangzhou Cable Co., Ltd"/>
    <s v="www.hzcables.com"/>
    <d v="2011-04-27T00:00:00"/>
    <x v="10"/>
    <x v="1"/>
    <s v="80.00 CNY"/>
    <x v="135"/>
    <n v="8.4600000000000009"/>
    <s v="Ping An Caizhi Investment Management"/>
    <d v="2015-02-17T00:00:00"/>
    <n v="2015"/>
    <s v="IPO"/>
    <s v="621.50 CNY"/>
    <n v="101.1"/>
    <n v="88.81"/>
    <m/>
    <s v="Telecoms &amp; Media"/>
    <s v="Telecoms"/>
    <s v="Manufacturing, Telecoms Equipment"/>
    <m/>
    <s v="China"/>
    <s v="Greater China"/>
    <s v="Yes"/>
    <m/>
    <m/>
    <m/>
    <m/>
    <n v="46"/>
  </r>
  <r>
    <n v="14854"/>
    <n v="47908"/>
    <s v="Hanwha Solarone"/>
    <s v="www.hanwha-solarone.com"/>
    <d v="2006-06-01T00:00:00"/>
    <x v="3"/>
    <x v="1"/>
    <s v="53.00 USD"/>
    <x v="136"/>
    <n v="41.47"/>
    <s v="Citi Venture Capital International, Good Energies Inc., Hony Capital, Legend Capital"/>
    <d v="2010-08-03T00:00:00"/>
    <n v="2010"/>
    <s v="Trade Sale"/>
    <s v="370.00 USD"/>
    <n v="370"/>
    <n v="285.05"/>
    <s v="Hanwha Chemical"/>
    <s v="Clean Technology"/>
    <s v="Clean Technology"/>
    <m/>
    <m/>
    <s v="China"/>
    <s v="Greater China"/>
    <s v="No"/>
    <m/>
    <m/>
    <s v="Linan Zhu, Xihong Deng"/>
    <s v="Xihong Deng"/>
    <n v="50"/>
  </r>
  <r>
    <n v="44833"/>
    <n v="155143"/>
    <s v="Harbin Coslight Storage Battery Co., Ltd"/>
    <s v="www.cncoslight.com"/>
    <d v="2007-04-01T00:00:00"/>
    <x v="1"/>
    <x v="1"/>
    <s v="27.89 CNY"/>
    <x v="137"/>
    <n v="2.7"/>
    <s v="JD Capital"/>
    <d v="2010-11-01T00:00:00"/>
    <n v="2010"/>
    <s v="Private Placement"/>
    <s v="37.48 CNY"/>
    <n v="5.65"/>
    <n v="4.1100000000000003"/>
    <m/>
    <s v="Information Technology"/>
    <s v="Electronics"/>
    <s v="Electronics, Manufacturing, Telecoms Equipment"/>
    <m/>
    <s v="China"/>
    <s v="Greater China"/>
    <s v="No"/>
    <m/>
    <m/>
    <m/>
    <m/>
    <n v="43"/>
  </r>
  <r>
    <n v="57829"/>
    <n v="216986"/>
    <s v="Harmonicare Medical Holdings"/>
    <s v="www.hemeiyl.com"/>
    <d v="2008-06-01T00:00:00"/>
    <x v="2"/>
    <x v="1"/>
    <s v="282.00 CNY"/>
    <x v="138"/>
    <n v="26.11"/>
    <s v="CDH Investments"/>
    <d v="2015-07-02T00:00:00"/>
    <n v="2015"/>
    <s v="IPO"/>
    <s v="1590.00 HKD"/>
    <n v="205.11"/>
    <n v="185.25"/>
    <m/>
    <s v="Healthcare"/>
    <s v="Healthcare"/>
    <s v="Hospitals"/>
    <m/>
    <s v="China"/>
    <s v="Greater China"/>
    <s v="Yes"/>
    <m/>
    <m/>
    <m/>
    <m/>
    <n v="85"/>
  </r>
  <r>
    <n v="57829"/>
    <n v="216986"/>
    <s v="Harmonicare Medical Holdings"/>
    <s v="www.hemeiyl.com"/>
    <d v="2008-06-01T00:00:00"/>
    <x v="2"/>
    <x v="1"/>
    <s v="282.00 CNY"/>
    <x v="138"/>
    <n v="26.11"/>
    <s v="CDH Investments"/>
    <d v="2016-11-18T00:00:00"/>
    <n v="2016"/>
    <s v="Private Placement"/>
    <s v="514.00 HKD"/>
    <n v="66.260000000000005"/>
    <n v="61.97"/>
    <s v="Taikang Life"/>
    <s v="Healthcare"/>
    <s v="Healthcare"/>
    <s v="Hospitals"/>
    <m/>
    <s v="China"/>
    <s v="Greater China"/>
    <s v="No"/>
    <m/>
    <m/>
    <m/>
    <m/>
    <n v="101"/>
  </r>
  <r>
    <n v="57830"/>
    <n v="216986"/>
    <s v="Harmonicare Medical Holdings"/>
    <s v="www.hemeiyl.com"/>
    <d v="2010-06-01T00:00:00"/>
    <x v="4"/>
    <x v="1"/>
    <s v="237.10 CNY"/>
    <x v="139"/>
    <n v="27.95"/>
    <s v="CCB International Asset Management"/>
    <d v="2016-11-18T00:00:00"/>
    <n v="2016"/>
    <s v="Private Placement"/>
    <s v="300.84 HKD"/>
    <n v="38.78"/>
    <n v="36.270000000000003"/>
    <s v="Taikang Life"/>
    <s v="Healthcare"/>
    <s v="Healthcare"/>
    <s v="Hospitals"/>
    <m/>
    <s v="China"/>
    <s v="Greater China"/>
    <s v="No"/>
    <m/>
    <m/>
    <m/>
    <m/>
    <n v="77"/>
  </r>
  <r>
    <n v="29856"/>
    <n v="75370"/>
    <s v="HCP Holdings"/>
    <s v="www.hcpackaging.co.uk"/>
    <d v="2012-07-26T00:00:00"/>
    <x v="5"/>
    <x v="2"/>
    <s v="500.00 USD"/>
    <x v="140"/>
    <n v="407.9"/>
    <s v="TPG"/>
    <d v="2015-12-16T00:00:00"/>
    <n v="2015"/>
    <s v="Sale to GP"/>
    <s v="775.00 USD"/>
    <n v="775"/>
    <n v="714.32"/>
    <s v="Baring Private Equity Asia"/>
    <s v="Consumer &amp; Retail"/>
    <s v="Consumer Products"/>
    <s v="Packaging, Perfumes, Cosmetics &amp; Toiletries, Personal Care Products Manufacturing"/>
    <m/>
    <s v="China"/>
    <s v="Greater China"/>
    <s v="No"/>
    <m/>
    <m/>
    <s v="Stephen Peel"/>
    <m/>
    <n v="41"/>
  </r>
  <r>
    <n v="40967"/>
    <n v="140790"/>
    <s v="Henan Mingtai Aluminium Industrial Co., Ltd"/>
    <s v="www.hngymt.com"/>
    <d v="2009-12-18T00:00:00"/>
    <x v="7"/>
    <x v="1"/>
    <s v="93.60 CNY"/>
    <x v="141"/>
    <n v="9.15"/>
    <s v="Ailikesi Investment, Hengrui Venture Capital, Shenzhen Capital Group"/>
    <d v="2011-09-19T00:00:00"/>
    <n v="2011"/>
    <s v="IPO"/>
    <s v="1200.00 CNY"/>
    <n v="186.78"/>
    <n v="136.94999999999999"/>
    <m/>
    <s v="Industrials"/>
    <s v="Manufacturing"/>
    <s v="Steel &amp; Metal Manufacturing, Steel &amp; Metals"/>
    <m/>
    <s v="China"/>
    <s v="Greater China"/>
    <s v="Yes"/>
    <m/>
    <m/>
    <m/>
    <m/>
    <n v="21"/>
  </r>
  <r>
    <n v="47616"/>
    <n v="165633"/>
    <s v="Henan Xindaxin Materials Co., Ltd"/>
    <s v="www.xindaxin.cn"/>
    <d v="2007-11-29T00:00:00"/>
    <x v="1"/>
    <x v="1"/>
    <s v="20.00 CNY"/>
    <x v="142"/>
    <n v="1.88"/>
    <s v="Cowin Capital"/>
    <d v="2010-06-25T00:00:00"/>
    <n v="2010"/>
    <s v="IPO"/>
    <s v="1519.00 CNY"/>
    <n v="223.99"/>
    <n v="178.05"/>
    <m/>
    <s v="Materials"/>
    <s v="Materials"/>
    <s v="Materials, Semiconductors"/>
    <m/>
    <s v="China"/>
    <s v="Greater China"/>
    <s v="Yes"/>
    <m/>
    <m/>
    <m/>
    <m/>
    <n v="31"/>
  </r>
  <r>
    <n v="36670"/>
    <n v="125206"/>
    <s v="Henan Zhongyuan Chemical Co., Ltd"/>
    <s v="www.zyhx.cc"/>
    <d v="2011-06-24T00:00:00"/>
    <x v="10"/>
    <x v="1"/>
    <s v="90.00 CNY"/>
    <x v="143"/>
    <n v="9.61"/>
    <s v="Trustbridge Partners"/>
    <d v="2013-07-18T00:00:00"/>
    <n v="2013"/>
    <s v="Trade Sale"/>
    <s v="630.00 CNY"/>
    <n v="101.74"/>
    <n v="79.33"/>
    <s v="Inner Mongolia Berun Group"/>
    <s v="Materials"/>
    <s v="Chemicals"/>
    <s v="Chemicals"/>
    <m/>
    <s v="China"/>
    <s v="Greater China"/>
    <s v="No"/>
    <m/>
    <m/>
    <m/>
    <m/>
    <n v="25"/>
  </r>
  <r>
    <n v="40775"/>
    <n v="125206"/>
    <s v="Henan Zhongyuan Chemical Co., Ltd"/>
    <s v="www.zyhx.cc"/>
    <d v="2008-04-28T00:00:00"/>
    <x v="2"/>
    <x v="1"/>
    <s v="90.14 CNY"/>
    <x v="144"/>
    <n v="8.1199999999999992"/>
    <s v="Kunlun Fund"/>
    <d v="2008-05-15T00:00:00"/>
    <n v="2008"/>
    <s v="Unspecified Exit"/>
    <s v="90.14 CNY"/>
    <n v="12.86"/>
    <n v="8.1199999999999992"/>
    <m/>
    <s v="Materials"/>
    <s v="Chemicals"/>
    <s v="Chemicals"/>
    <m/>
    <s v="China"/>
    <s v="Greater China"/>
    <s v="No"/>
    <m/>
    <m/>
    <m/>
    <m/>
    <n v="1"/>
  </r>
  <r>
    <n v="4504"/>
    <n v="33844"/>
    <s v="Hidili Industry International Development Ltd."/>
    <s v="www.hidili.com.cn"/>
    <d v="2006-09-01T00:00:00"/>
    <x v="3"/>
    <x v="1"/>
    <s v="50.00 USD"/>
    <x v="145"/>
    <n v="39.409999999999997"/>
    <s v="Baring Private Equity Asia"/>
    <d v="2007-09-21T00:00:00"/>
    <n v="2007"/>
    <s v="IPO"/>
    <s v="528.00 USD"/>
    <n v="528"/>
    <n v="371.33"/>
    <m/>
    <s v="Materials"/>
    <s v="Mining"/>
    <s v="Coal &amp; Lignite Mining"/>
    <m/>
    <s v="China"/>
    <s v="Greater China"/>
    <s v="Yes"/>
    <m/>
    <m/>
    <m/>
    <m/>
    <n v="12"/>
  </r>
  <r>
    <n v="4504"/>
    <n v="33844"/>
    <s v="Hidili Industry International Development Ltd."/>
    <s v="www.hidili.com.cn"/>
    <d v="2006-09-01T00:00:00"/>
    <x v="3"/>
    <x v="1"/>
    <s v="50.00 USD"/>
    <x v="145"/>
    <n v="39.409999999999997"/>
    <s v="Baring Private Equity Asia"/>
    <d v="2007-10-01T00:00:00"/>
    <n v="2007"/>
    <s v="Private Placement"/>
    <s v="3150.00 HKD"/>
    <n v="405.46"/>
    <n v="285.16000000000003"/>
    <m/>
    <s v="Materials"/>
    <s v="Mining"/>
    <s v="Coal &amp; Lignite Mining"/>
    <m/>
    <s v="China"/>
    <s v="Greater China"/>
    <s v="No"/>
    <m/>
    <m/>
    <m/>
    <m/>
    <n v="13"/>
  </r>
  <r>
    <n v="8844"/>
    <n v="40107"/>
    <s v="Hill &amp; Associates"/>
    <s v="www.hill-assoc.com"/>
    <d v="2005-05-17T00:00:00"/>
    <x v="11"/>
    <x v="3"/>
    <m/>
    <x v="1"/>
    <m/>
    <s v="Navis Capital Partners"/>
    <d v="2008-02-20T00:00:00"/>
    <n v="2008"/>
    <s v="Trade Sale"/>
    <m/>
    <m/>
    <m/>
    <s v="Consilio"/>
    <s v="Business Services"/>
    <s v="Business Services"/>
    <s v="Business Services"/>
    <m/>
    <s v="Hong Kong"/>
    <s v="Greater China"/>
    <s v="Yes"/>
    <m/>
    <m/>
    <s v="Nicholas Bloy, Rodney Muse"/>
    <m/>
    <n v="33"/>
  </r>
  <r>
    <n v="8844"/>
    <n v="40107"/>
    <s v="Hill &amp; Associates"/>
    <s v="www.hill-assoc.com"/>
    <d v="2005-05-17T00:00:00"/>
    <x v="11"/>
    <x v="3"/>
    <m/>
    <x v="1"/>
    <m/>
    <s v="Navis Capital Partners"/>
    <d v="2009-11-30T00:00:00"/>
    <n v="2009"/>
    <s v="Trade Sale"/>
    <s v="8.00 USD"/>
    <n v="8"/>
    <n v="5.34"/>
    <s v="G4S Plc"/>
    <s v="Business Services"/>
    <s v="Business Services"/>
    <s v="Business Services"/>
    <m/>
    <s v="Hong Kong"/>
    <s v="Greater China"/>
    <s v="No"/>
    <m/>
    <m/>
    <s v="Nicholas Bloy, Rodney Muse"/>
    <m/>
    <n v="54"/>
  </r>
  <r>
    <n v="42796"/>
    <n v="147354"/>
    <s v="Hisoar Pharmaceutical"/>
    <s v="www.hisoar.com"/>
    <d v="2003-12-25T00:00:00"/>
    <x v="12"/>
    <x v="1"/>
    <s v="27.00 CNY"/>
    <x v="146"/>
    <n v="2.59"/>
    <s v="Principle Capital"/>
    <d v="2008-01-12T00:00:00"/>
    <n v="2008"/>
    <s v="Private Placement"/>
    <m/>
    <m/>
    <m/>
    <m/>
    <s v="Healthcare"/>
    <s v="Pharmaceuticals"/>
    <s v="Pharmaceuticals"/>
    <m/>
    <s v="China"/>
    <s v="Greater China"/>
    <s v="Yes"/>
    <m/>
    <m/>
    <m/>
    <m/>
    <n v="49"/>
  </r>
  <r>
    <n v="42796"/>
    <n v="147354"/>
    <s v="Hisoar Pharmaceutical"/>
    <s v="www.hisoar.com"/>
    <d v="2003-12-25T00:00:00"/>
    <x v="12"/>
    <x v="1"/>
    <s v="27.00 CNY"/>
    <x v="146"/>
    <n v="2.59"/>
    <s v="Principle Capital"/>
    <d v="2010-11-09T00:00:00"/>
    <n v="2010"/>
    <s v="Private Placement"/>
    <m/>
    <m/>
    <m/>
    <m/>
    <s v="Healthcare"/>
    <s v="Pharmaceuticals"/>
    <s v="Pharmaceuticals"/>
    <m/>
    <s v="China"/>
    <s v="Greater China"/>
    <s v="Yes"/>
    <m/>
    <m/>
    <m/>
    <m/>
    <n v="83"/>
  </r>
  <r>
    <n v="42796"/>
    <n v="147354"/>
    <s v="Hisoar Pharmaceutical"/>
    <s v="www.hisoar.com"/>
    <d v="2003-12-25T00:00:00"/>
    <x v="12"/>
    <x v="1"/>
    <s v="27.00 CNY"/>
    <x v="146"/>
    <n v="2.59"/>
    <s v="Principle Capital"/>
    <d v="2012-06-01T00:00:00"/>
    <n v="2012"/>
    <s v="Private Placement"/>
    <m/>
    <m/>
    <m/>
    <m/>
    <s v="Healthcare"/>
    <s v="Pharmaceuticals"/>
    <s v="Pharmaceuticals"/>
    <m/>
    <s v="China"/>
    <s v="Greater China"/>
    <s v="No"/>
    <m/>
    <m/>
    <m/>
    <m/>
    <n v="102"/>
  </r>
  <r>
    <n v="32955"/>
    <n v="108574"/>
    <s v="HMV Hong Kong and Singapore"/>
    <s v="www.hmv.com.hk"/>
    <d v="2013-02-28T00:00:00"/>
    <x v="0"/>
    <x v="2"/>
    <m/>
    <x v="1"/>
    <m/>
    <s v="AID Partners"/>
    <d v="2016-03-01T00:00:00"/>
    <n v="2016"/>
    <s v="Sale to GP"/>
    <s v="9.00 USD"/>
    <n v="9"/>
    <n v="8.2899999999999991"/>
    <s v="World Innovation Lab"/>
    <s v="Consumer &amp; Retail"/>
    <s v="Retail"/>
    <s v="Music &amp; Entertainment Stores"/>
    <m/>
    <s v="Hong Kong"/>
    <s v="Greater China"/>
    <s v="Yes"/>
    <m/>
    <m/>
    <m/>
    <m/>
    <n v="37"/>
  </r>
  <r>
    <n v="32955"/>
    <n v="108574"/>
    <s v="HMV Hong Kong and Singapore"/>
    <s v="www.hmv.com.hk"/>
    <d v="2013-02-28T00:00:00"/>
    <x v="0"/>
    <x v="2"/>
    <m/>
    <x v="1"/>
    <m/>
    <s v="AID Partners"/>
    <d v="2016-03-16T00:00:00"/>
    <n v="2016"/>
    <s v="Merger"/>
    <s v="408.10 HKD"/>
    <n v="52.6"/>
    <n v="46.68"/>
    <s v="China 3D Digital Entertainment"/>
    <s v="Consumer &amp; Retail"/>
    <s v="Retail"/>
    <s v="Music &amp; Entertainment Stores"/>
    <m/>
    <s v="Hong Kong"/>
    <s v="Greater China"/>
    <s v="Yes"/>
    <m/>
    <m/>
    <m/>
    <m/>
    <n v="37"/>
  </r>
  <r>
    <n v="14962"/>
    <n v="48082"/>
    <s v="HNA Airport Holding"/>
    <s v="www.hnagroup.com"/>
    <d v="2007-12-13T00:00:00"/>
    <x v="1"/>
    <x v="2"/>
    <s v="70.00 USD"/>
    <x v="32"/>
    <n v="47.94"/>
    <s v="ARC Capital Partners, PAG Asia Capital"/>
    <d v="2011-04-13T00:00:00"/>
    <n v="2011"/>
    <s v="Trade Sale"/>
    <m/>
    <m/>
    <m/>
    <m/>
    <s v="Industrials"/>
    <s v="Industrial"/>
    <s v="Airlines and Air Travel"/>
    <m/>
    <s v="China"/>
    <s v="Greater China"/>
    <s v="No"/>
    <m/>
    <m/>
    <m/>
    <m/>
    <n v="40"/>
  </r>
  <r>
    <n v="28603"/>
    <n v="85571"/>
    <s v="Hong Kong Broadband Network"/>
    <s v="www.ctihk.com"/>
    <d v="2012-04-11T00:00:00"/>
    <x v="5"/>
    <x v="0"/>
    <s v="5100.00 HKD"/>
    <x v="147"/>
    <n v="499.67"/>
    <s v="CVC Capital Partners"/>
    <d v="2012-08-01T00:00:00"/>
    <n v="2012"/>
    <s v="Sale to GP"/>
    <s v="69.00 USD"/>
    <n v="69"/>
    <n v="56.16"/>
    <s v="AlpInvest Partners, GIC"/>
    <s v="Telecoms &amp; Media"/>
    <s v="Telecoms"/>
    <s v="Telecoms Services"/>
    <m/>
    <s v="Hong Kong"/>
    <s v="Greater China"/>
    <s v="Yes"/>
    <m/>
    <m/>
    <s v="Roy Kuan"/>
    <m/>
    <n v="4"/>
  </r>
  <r>
    <n v="28603"/>
    <n v="85571"/>
    <s v="Hong Kong Broadband Network"/>
    <s v="www.ctihk.com"/>
    <d v="2012-04-11T00:00:00"/>
    <x v="5"/>
    <x v="0"/>
    <s v="5100.00 HKD"/>
    <x v="147"/>
    <n v="499.67"/>
    <s v="CVC Capital Partners"/>
    <d v="2015-03-05T00:00:00"/>
    <n v="2015"/>
    <s v="IPO"/>
    <s v="5800.00 HKD"/>
    <n v="747.11"/>
    <n v="702.74"/>
    <m/>
    <s v="Telecoms &amp; Media"/>
    <s v="Telecoms"/>
    <s v="Telecoms Services"/>
    <m/>
    <s v="Hong Kong"/>
    <s v="Greater China"/>
    <s v="Yes"/>
    <m/>
    <m/>
    <s v="Roy Kuan"/>
    <m/>
    <n v="35"/>
  </r>
  <r>
    <n v="28603"/>
    <n v="85571"/>
    <s v="Hong Kong Broadband Network"/>
    <s v="www.ctihk.com"/>
    <d v="2012-04-11T00:00:00"/>
    <x v="5"/>
    <x v="0"/>
    <s v="5100.00 HKD"/>
    <x v="147"/>
    <n v="499.67"/>
    <s v="CVC Capital Partners"/>
    <d v="2015-09-24T00:00:00"/>
    <n v="2015"/>
    <s v="Private Placement"/>
    <s v="679.00 HKD"/>
    <n v="87.61"/>
    <n v="78.13"/>
    <m/>
    <s v="Telecoms &amp; Media"/>
    <s v="Telecoms"/>
    <s v="Telecoms Services"/>
    <m/>
    <s v="Hong Kong"/>
    <s v="Greater China"/>
    <s v="No"/>
    <n v="3.5"/>
    <m/>
    <s v="Roy Kuan"/>
    <m/>
    <n v="41"/>
  </r>
  <r>
    <n v="23555"/>
    <n v="60318"/>
    <s v="HongHua Co. Ltd."/>
    <s v="www.hhcp.com.cn"/>
    <d v="2006-12-01T00:00:00"/>
    <x v="3"/>
    <x v="1"/>
    <s v="23.50 USD"/>
    <x v="148"/>
    <n v="17.809999999999999"/>
    <s v="Carlyle Group, iD TechVentures, Riverstone Holdings"/>
    <d v="2008-03-07T00:00:00"/>
    <n v="2008"/>
    <s v="IPO"/>
    <s v="3200.00 HKD"/>
    <n v="411.21"/>
    <n v="260.18"/>
    <m/>
    <s v="Industrials"/>
    <s v="Manufacturing"/>
    <s v="Machine Tool Manufacture, Oil and Gas Field Services"/>
    <m/>
    <s v="China"/>
    <s v="Greater China"/>
    <s v="Yes"/>
    <m/>
    <m/>
    <m/>
    <m/>
    <n v="15"/>
  </r>
  <r>
    <n v="46686"/>
    <n v="161873"/>
    <s v="Hongtu Logistics"/>
    <s v="www.hongtu56.com"/>
    <d v="2012-06-01T00:00:00"/>
    <x v="5"/>
    <x v="1"/>
    <m/>
    <x v="1"/>
    <m/>
    <s v="JD Capital"/>
    <d v="2015-01-05T00:00:00"/>
    <n v="2015"/>
    <s v="IPO"/>
    <m/>
    <m/>
    <m/>
    <m/>
    <s v="Information Technology"/>
    <s v="Software"/>
    <s v="Logistics Software"/>
    <m/>
    <s v="China"/>
    <s v="Greater China"/>
    <s v="Yes"/>
    <m/>
    <m/>
    <m/>
    <m/>
    <n v="31"/>
  </r>
  <r>
    <n v="12490"/>
    <n v="44851"/>
    <s v="Hongwei Technologies"/>
    <s v="www.hongweikj.com"/>
    <d v="2007-04-28T00:00:00"/>
    <x v="1"/>
    <x v="4"/>
    <s v="2.40 USD"/>
    <x v="149"/>
    <n v="1.79"/>
    <s v="Tembusu Partners"/>
    <d v="2014-03-30T00:00:00"/>
    <n v="2014"/>
    <s v="Trade Sale"/>
    <m/>
    <m/>
    <m/>
    <s v="Singapore Cancer Centre Pte. Ltd."/>
    <s v="Industrials"/>
    <s v="Industrial"/>
    <s v="Consumer Products, Industrial, Technology, Textiles"/>
    <m/>
    <s v="China"/>
    <s v="Greater China"/>
    <s v="No"/>
    <m/>
    <m/>
    <s v="Andy Lim"/>
    <m/>
    <n v="83"/>
  </r>
  <r>
    <n v="3723"/>
    <n v="32584"/>
    <s v="Honiton Energy Group"/>
    <s v="www.honitonenergy.com"/>
    <d v="2008-07-07T00:00:00"/>
    <x v="2"/>
    <x v="2"/>
    <m/>
    <x v="1"/>
    <m/>
    <s v="Arcapita Investment Management"/>
    <d v="2015-05-07T00:00:00"/>
    <n v="2015"/>
    <s v="Trade Sale"/>
    <m/>
    <m/>
    <m/>
    <s v="SunEdison LLC"/>
    <s v="Clean Technology"/>
    <s v="Renewable Energy"/>
    <s v="Wind Power"/>
    <m/>
    <s v="China"/>
    <s v="Greater China"/>
    <s v="Yes"/>
    <m/>
    <m/>
    <s v="Asim Zafar, Atif Abdulmalik"/>
    <m/>
    <n v="82"/>
  </r>
  <r>
    <n v="3727"/>
    <n v="32588"/>
    <s v="Hsu Fu Chi"/>
    <s v="www.hsufuchifoods.com"/>
    <d v="2009-11-02T00:00:00"/>
    <x v="7"/>
    <x v="4"/>
    <s v="135.00 USD"/>
    <x v="150"/>
    <n v="90.69"/>
    <s v="Baring Private Equity Asia"/>
    <d v="2011-07-11T00:00:00"/>
    <n v="2011"/>
    <s v="Trade Sale"/>
    <s v="577.50 SGD"/>
    <n v="471.7"/>
    <n v="334.01"/>
    <s v="Nestlé S.A."/>
    <s v="Food &amp; Agriculture"/>
    <s v="Food"/>
    <s v="Bakery Products, Snack Foods"/>
    <m/>
    <s v="China"/>
    <s v="Greater China"/>
    <s v="No"/>
    <m/>
    <m/>
    <m/>
    <m/>
    <n v="20"/>
  </r>
  <r>
    <n v="45035"/>
    <n v="155786"/>
    <s v="HuaDian Heavy Industries Co., Ltd."/>
    <s v="www.hhi.com.cn"/>
    <d v="2011-04-21T00:00:00"/>
    <x v="10"/>
    <x v="1"/>
    <s v="258.30 CNY"/>
    <x v="151"/>
    <n v="27.3"/>
    <s v="CITIC Private Equity Funds Management"/>
    <d v="2014-12-11T00:00:00"/>
    <n v="2014"/>
    <s v="IPO"/>
    <s v="1500.00 CNY"/>
    <n v="244.87"/>
    <n v="196.56"/>
    <m/>
    <s v="Industrials"/>
    <s v="Engineering"/>
    <s v="Engineering, Industrial, Software, Technology"/>
    <m/>
    <s v="China"/>
    <s v="Greater China"/>
    <s v="Yes"/>
    <m/>
    <m/>
    <m/>
    <m/>
    <n v="44"/>
  </r>
  <r>
    <n v="43398"/>
    <n v="149823"/>
    <s v="Huaneng Renewables Corporation Limited"/>
    <s v="www.hnr.com.cn"/>
    <d v="2011-05-23T00:00:00"/>
    <x v="10"/>
    <x v="4"/>
    <s v="275.00 USD"/>
    <x v="152"/>
    <n v="191.73"/>
    <s v="Bank of China Group Investment, China Chengtong Holdings Group Ltd, CSR Corp, GE Capital, Equity, Standard Chartered Private Equity, State Grid Corporation of China, Temasek Holdings, WL Ross &amp; Co"/>
    <d v="2013-07-18T00:00:00"/>
    <n v="2013"/>
    <s v="Private Placement"/>
    <s v="435.40 HKD"/>
    <n v="56.14"/>
    <n v="43.78"/>
    <m/>
    <s v="Clean Technology"/>
    <s v="Renewable Energy"/>
    <s v="Solar Power, Wind Power"/>
    <m/>
    <s v="China"/>
    <s v="Greater China"/>
    <s v="Yes"/>
    <m/>
    <m/>
    <m/>
    <m/>
    <n v="26"/>
  </r>
  <r>
    <n v="40968"/>
    <n v="140793"/>
    <s v="Hubei Dinglong Chemical"/>
    <s v="www.dinglongchem.com"/>
    <d v="2007-12-31T00:00:00"/>
    <x v="1"/>
    <x v="1"/>
    <m/>
    <x v="1"/>
    <m/>
    <s v="China BaoAn Group, China Venture Capital, Hubei Provincial High Technology Industry Investment, Shenzhen Capital Group, Wuhan Technology Venture Capital"/>
    <d v="2010-02-11T00:00:00"/>
    <n v="2010"/>
    <s v="IPO"/>
    <s v="458.25 CNY"/>
    <n v="67.040000000000006"/>
    <n v="49.2"/>
    <m/>
    <s v="Materials"/>
    <s v="Chemicals"/>
    <s v="Chemicals"/>
    <m/>
    <s v="China"/>
    <s v="Greater China"/>
    <s v="Yes"/>
    <m/>
    <m/>
    <s v="Min Liu, Nian Sheng Lee, Zheng Xia"/>
    <s v="Min Liu, Nian Sheng Lee, Zheng Xia"/>
    <n v="26"/>
  </r>
  <r>
    <n v="40968"/>
    <n v="140793"/>
    <s v="Hubei Dinglong Chemical"/>
    <s v="www.dinglongchem.com"/>
    <d v="2007-12-31T00:00:00"/>
    <x v="1"/>
    <x v="1"/>
    <m/>
    <x v="1"/>
    <m/>
    <s v="China BaoAn Group, China Venture Capital, Hubei Provincial High Technology Industry Investment, Shenzhen Capital Group, Wuhan Technology Venture Capital"/>
    <d v="2011-03-14T00:00:00"/>
    <n v="2011"/>
    <s v="Private Placement"/>
    <s v="11.60 CNY"/>
    <n v="1.76"/>
    <n v="1.26"/>
    <m/>
    <s v="Materials"/>
    <s v="Chemicals"/>
    <s v="Chemicals"/>
    <m/>
    <s v="China"/>
    <s v="Greater China"/>
    <s v="Yes"/>
    <m/>
    <m/>
    <s v="Min Liu, Nian Sheng Lee, Zheng Xia"/>
    <s v="Min Liu, Nian Sheng Lee, Zheng Xia"/>
    <n v="39"/>
  </r>
  <r>
    <n v="40968"/>
    <n v="140793"/>
    <s v="Hubei Dinglong Chemical"/>
    <s v="www.dinglongchem.com"/>
    <d v="2007-12-31T00:00:00"/>
    <x v="1"/>
    <x v="1"/>
    <m/>
    <x v="1"/>
    <m/>
    <s v="China BaoAn Group, China Venture Capital, Hubei Provincial High Technology Industry Investment, Shenzhen Capital Group, Wuhan Technology Venture Capital"/>
    <d v="2011-06-09T00:00:00"/>
    <n v="2011"/>
    <s v="Private Placement"/>
    <s v="41.67 CNY"/>
    <n v="6.42"/>
    <n v="4.45"/>
    <m/>
    <s v="Materials"/>
    <s v="Chemicals"/>
    <s v="Chemicals"/>
    <m/>
    <s v="China"/>
    <s v="Greater China"/>
    <s v="Yes"/>
    <m/>
    <m/>
    <s v="Min Liu, Nian Sheng Lee, Zheng Xia"/>
    <s v="Min Liu, Nian Sheng Lee, Zheng Xia"/>
    <n v="42"/>
  </r>
  <r>
    <n v="40968"/>
    <n v="140793"/>
    <s v="Hubei Dinglong Chemical"/>
    <s v="www.dinglongchem.com"/>
    <d v="2007-12-31T00:00:00"/>
    <x v="1"/>
    <x v="1"/>
    <m/>
    <x v="1"/>
    <m/>
    <s v="China BaoAn Group, China Venture Capital, Hubei Provincial High Technology Industry Investment, Shenzhen Capital Group, Wuhan Technology Venture Capital"/>
    <d v="2012-09-20T00:00:00"/>
    <n v="2012"/>
    <s v="Private Placement"/>
    <m/>
    <m/>
    <m/>
    <m/>
    <s v="Materials"/>
    <s v="Chemicals"/>
    <s v="Chemicals"/>
    <m/>
    <s v="China"/>
    <s v="Greater China"/>
    <s v="Yes"/>
    <m/>
    <m/>
    <s v="Min Liu, Nian Sheng Lee, Zheng Xia"/>
    <s v="Min Liu, Nian Sheng Lee, Zheng Xia"/>
    <n v="57"/>
  </r>
  <r>
    <n v="40969"/>
    <n v="140793"/>
    <s v="Hubei Dinglong Chemical"/>
    <s v="www.dinglongchem.com"/>
    <d v="2011-06-15T00:00:00"/>
    <x v="10"/>
    <x v="4"/>
    <m/>
    <x v="1"/>
    <m/>
    <s v="Hubei Provincial High Technology Industry Investment"/>
    <d v="2012-09-20T00:00:00"/>
    <n v="2012"/>
    <s v="Private Placement"/>
    <s v="7.89 CNY"/>
    <n v="1.24"/>
    <n v="0.97"/>
    <m/>
    <s v="Materials"/>
    <s v="Chemicals"/>
    <s v="Chemicals"/>
    <m/>
    <s v="China"/>
    <s v="Greater China"/>
    <s v="Yes"/>
    <m/>
    <m/>
    <m/>
    <m/>
    <n v="15"/>
  </r>
  <r>
    <n v="8960"/>
    <n v="40256"/>
    <s v="Hui Lau Shan"/>
    <s v="www.hkhls.com"/>
    <d v="2007-07-01T00:00:00"/>
    <x v="1"/>
    <x v="2"/>
    <s v="26.20 USD"/>
    <x v="153"/>
    <n v="19.38"/>
    <s v="Navis Capital Partners"/>
    <d v="2015-06-01T00:00:00"/>
    <n v="2015"/>
    <s v="Trade Sale"/>
    <m/>
    <m/>
    <m/>
    <s v="Huang Ji Huang"/>
    <s v="Consumer &amp; Retail"/>
    <s v="Restaurants"/>
    <s v="Coffee Shops, Food, Restaurants"/>
    <m/>
    <s v="Hong Kong"/>
    <s v="Greater China"/>
    <s v="No"/>
    <m/>
    <m/>
    <m/>
    <m/>
    <n v="95"/>
  </r>
  <r>
    <n v="14965"/>
    <n v="48085"/>
    <s v="Huiyin"/>
    <s v="www.hyjd.com"/>
    <d v="2007-11-23T00:00:00"/>
    <x v="1"/>
    <x v="2"/>
    <m/>
    <x v="1"/>
    <m/>
    <s v="ARC Capital Partners"/>
    <d v="2013-01-03T00:00:00"/>
    <n v="2013"/>
    <s v="Unspecified Exit"/>
    <s v="8.30 USD"/>
    <n v="8.3000000000000007"/>
    <n v="6.22"/>
    <m/>
    <s v="Consumer &amp; Retail"/>
    <s v="Consumer Products"/>
    <s v="Consumer Electronics Stores, Consumer Services, Household Appliances"/>
    <m/>
    <s v="China"/>
    <s v="Greater China"/>
    <s v="No"/>
    <m/>
    <m/>
    <m/>
    <m/>
    <n v="62"/>
  </r>
  <r>
    <n v="2755"/>
    <n v="31143"/>
    <s v="Huiyuan Juice"/>
    <s v="www.huiyuan.com.cn"/>
    <d v="2006-06-06T00:00:00"/>
    <x v="3"/>
    <x v="1"/>
    <s v="65.00 USD"/>
    <x v="82"/>
    <n v="50.86"/>
    <s v="Warburg Pincus"/>
    <d v="2009-06-11T00:00:00"/>
    <n v="2009"/>
    <s v="Private Placement"/>
    <m/>
    <m/>
    <m/>
    <m/>
    <s v="Food &amp; Agriculture"/>
    <s v="Beverages"/>
    <s v="Beverage Manufacture and Bottling"/>
    <m/>
    <s v="China"/>
    <s v="Greater China"/>
    <s v="No"/>
    <m/>
    <m/>
    <m/>
    <m/>
    <n v="36"/>
  </r>
  <r>
    <n v="14207"/>
    <n v="31143"/>
    <s v="Huiyuan Juice"/>
    <s v="www.huiyuan.com.cn"/>
    <d v="2010-07-28T00:00:00"/>
    <x v="4"/>
    <x v="4"/>
    <s v="258.00 HKD"/>
    <x v="154"/>
    <n v="26.38"/>
    <s v="SAIF Partners"/>
    <d v="2014-03-24T00:00:00"/>
    <n v="2014"/>
    <s v="Private Placement"/>
    <s v="150.00 HKD"/>
    <n v="19.309999999999999"/>
    <n v="13.89"/>
    <s v="Temasek Holdings"/>
    <s v="Food &amp; Agriculture"/>
    <s v="Beverages"/>
    <s v="Beverage Manufacture and Bottling"/>
    <m/>
    <s v="China"/>
    <s v="Greater China"/>
    <s v="Yes"/>
    <m/>
    <m/>
    <s v="Andrew Yan, Daniel Yang, Kenneth Lee, Scott Cai"/>
    <m/>
    <n v="44"/>
  </r>
  <r>
    <n v="46590"/>
    <n v="161480"/>
    <s v="Hunan Aihua Group Co., Ltd"/>
    <s v="www.aihuaglobal.com"/>
    <d v="2010-10-20T00:00:00"/>
    <x v="4"/>
    <x v="1"/>
    <s v="50.00 CNY"/>
    <x v="155"/>
    <n v="5.38"/>
    <s v="Ping An Caizhi Investment Management"/>
    <d v="2015-05-15T00:00:00"/>
    <n v="2015"/>
    <s v="IPO"/>
    <s v="1037.00 CNY"/>
    <n v="169.68"/>
    <n v="149.06"/>
    <m/>
    <s v="Industrials"/>
    <s v="Manufacturing"/>
    <s v="Household Appliance Manufacture, Steel &amp; Metal Manufacturing"/>
    <m/>
    <s v="China"/>
    <s v="Greater China"/>
    <s v="Yes"/>
    <m/>
    <m/>
    <m/>
    <m/>
    <n v="55"/>
  </r>
  <r>
    <n v="48528"/>
    <n v="169167"/>
    <s v="Hunan Tianrun Chemical Development"/>
    <m/>
    <d v="2001-06-01T00:00:00"/>
    <x v="13"/>
    <x v="1"/>
    <m/>
    <x v="1"/>
    <m/>
    <s v="Richland Equities"/>
    <d v="2008-02-01T00:00:00"/>
    <n v="2008"/>
    <s v="Unspecified Exit"/>
    <m/>
    <m/>
    <m/>
    <m/>
    <s v="Materials"/>
    <s v="Chemicals"/>
    <s v="Agricultural Chemicals"/>
    <m/>
    <s v="China"/>
    <s v="Greater China"/>
    <s v="No"/>
    <m/>
    <m/>
    <m/>
    <m/>
    <n v="80"/>
  </r>
  <r>
    <n v="2216"/>
    <n v="30266"/>
    <s v="Hung Hing Printing Group"/>
    <s v="www.hhop.com.hk"/>
    <d v="2008-07-08T00:00:00"/>
    <x v="2"/>
    <x v="4"/>
    <s v="873.50 HKD"/>
    <x v="156"/>
    <n v="71.14"/>
    <s v="CVC Capital Partners"/>
    <d v="2011-04-18T00:00:00"/>
    <n v="2011"/>
    <s v="Trade Sale"/>
    <s v="1430.00 HKD"/>
    <n v="184.06"/>
    <n v="127.37"/>
    <s v="Rengo Co."/>
    <s v="Industrials"/>
    <s v="Industrial"/>
    <s v="Packaging"/>
    <m/>
    <s v="Hong Kong"/>
    <s v="Greater China"/>
    <s v="Yes"/>
    <m/>
    <m/>
    <m/>
    <m/>
    <n v="33"/>
  </r>
  <r>
    <n v="36711"/>
    <n v="125306"/>
    <s v="Hydoo"/>
    <s v="www.hydoo.com.cn"/>
    <d v="2011-07-05T00:00:00"/>
    <x v="10"/>
    <x v="1"/>
    <s v="80.00 USD"/>
    <x v="157"/>
    <n v="56.65"/>
    <s v="Hony Capital"/>
    <d v="2013-10-31T00:00:00"/>
    <n v="2013"/>
    <s v="IPO"/>
    <s v="1651.20 HKD"/>
    <n v="212.98"/>
    <n v="159.16"/>
    <m/>
    <s v="Real Estate"/>
    <s v="Property"/>
    <s v="Logistics, Property"/>
    <m/>
    <s v="China"/>
    <s v="Greater China"/>
    <s v="Yes"/>
    <m/>
    <m/>
    <m/>
    <m/>
    <n v="27"/>
  </r>
  <r>
    <n v="40279"/>
    <n v="137976"/>
    <s v="IMAX's China Unit"/>
    <s v="www.imax.cn"/>
    <d v="2014-04-08T00:00:00"/>
    <x v="6"/>
    <x v="2"/>
    <s v="80.00 USD"/>
    <x v="157"/>
    <n v="57.62"/>
    <s v="China Media Capital, FountainVest Partners"/>
    <d v="2015-10-01T00:00:00"/>
    <n v="2015"/>
    <s v="IPO"/>
    <s v="1920.00 HKD"/>
    <n v="247.73"/>
    <n v="220.92"/>
    <m/>
    <s v="Consumer &amp; Retail"/>
    <s v="Entertainment"/>
    <s v="Cinemas"/>
    <m/>
    <s v="China"/>
    <s v="Greater China"/>
    <s v="Yes"/>
    <m/>
    <m/>
    <s v="Li Rui Gang"/>
    <s v="Li Rui Gang"/>
    <n v="18"/>
  </r>
  <r>
    <n v="40279"/>
    <n v="137976"/>
    <s v="IMAX's China Unit"/>
    <s v="www.imax.cn"/>
    <d v="2014-04-08T00:00:00"/>
    <x v="6"/>
    <x v="2"/>
    <s v="80.00 USD"/>
    <x v="157"/>
    <n v="57.62"/>
    <s v="China Media Capital, FountainVest Partners"/>
    <d v="2016-03-23T00:00:00"/>
    <n v="2016"/>
    <s v="Private Placement"/>
    <s v="1000.00 HKD"/>
    <n v="128.88"/>
    <n v="115.37"/>
    <m/>
    <s v="Consumer &amp; Retail"/>
    <s v="Entertainment"/>
    <s v="Cinemas"/>
    <m/>
    <s v="China"/>
    <s v="Greater China"/>
    <s v="Yes"/>
    <m/>
    <m/>
    <s v="Li Rui Gang"/>
    <s v="Li Rui Gang"/>
    <n v="23"/>
  </r>
  <r>
    <n v="40279"/>
    <n v="137976"/>
    <s v="IMAX's China Unit"/>
    <s v="www.imax.cn"/>
    <d v="2014-04-08T00:00:00"/>
    <x v="6"/>
    <x v="2"/>
    <s v="80.00 USD"/>
    <x v="157"/>
    <n v="57.62"/>
    <s v="China Media Capital, FountainVest Partners"/>
    <d v="2017-04-06T00:00:00"/>
    <n v="2017"/>
    <s v="Private Placement"/>
    <s v="836.00 HKD"/>
    <n v="107.61"/>
    <n v="101.37"/>
    <m/>
    <s v="Consumer &amp; Retail"/>
    <s v="Entertainment"/>
    <s v="Cinemas"/>
    <m/>
    <s v="China"/>
    <s v="Greater China"/>
    <s v="No"/>
    <m/>
    <m/>
    <s v="Li Rui Gang"/>
    <s v="Li Rui Gang"/>
    <n v="36"/>
  </r>
  <r>
    <n v="27001"/>
    <n v="75817"/>
    <s v="Industrial &amp; Commercial Bank of China"/>
    <s v="www.icbc.com.cn"/>
    <d v="2006-04-01T00:00:00"/>
    <x v="3"/>
    <x v="2"/>
    <s v="20905.00 CNY"/>
    <x v="158"/>
    <n v="2148.1799999999998"/>
    <s v="Goldman Sachs, Goldman Sachs Merchant Banking Division"/>
    <d v="2009-06-01T00:00:00"/>
    <n v="2009"/>
    <s v="Private Placement"/>
    <s v="2000.00 USD"/>
    <n v="2000"/>
    <n v="1427.4"/>
    <m/>
    <s v="Business Services"/>
    <s v="Financial Services"/>
    <s v="Banks"/>
    <m/>
    <s v="China"/>
    <s v="Greater China"/>
    <s v="Yes"/>
    <m/>
    <m/>
    <m/>
    <m/>
    <n v="38"/>
  </r>
  <r>
    <n v="27001"/>
    <n v="75817"/>
    <s v="Industrial &amp; Commercial Bank of China"/>
    <s v="www.icbc.com.cn"/>
    <d v="2006-04-01T00:00:00"/>
    <x v="3"/>
    <x v="2"/>
    <s v="20905.00 CNY"/>
    <x v="158"/>
    <n v="2148.1799999999998"/>
    <s v="Goldman Sachs, Goldman Sachs Merchant Banking Division"/>
    <d v="2010-09-01T00:00:00"/>
    <n v="2010"/>
    <s v="Private Placement"/>
    <s v="2250.00 USD"/>
    <n v="2250"/>
    <n v="1753.2"/>
    <m/>
    <s v="Business Services"/>
    <s v="Financial Services"/>
    <s v="Banks"/>
    <m/>
    <s v="China"/>
    <s v="Greater China"/>
    <s v="Yes"/>
    <m/>
    <m/>
    <m/>
    <m/>
    <n v="53"/>
  </r>
  <r>
    <n v="27001"/>
    <n v="75817"/>
    <s v="Industrial &amp; Commercial Bank of China"/>
    <s v="www.icbc.com.cn"/>
    <d v="2006-04-01T00:00:00"/>
    <x v="3"/>
    <x v="2"/>
    <s v="20905.00 CNY"/>
    <x v="158"/>
    <n v="2148.1799999999998"/>
    <s v="Goldman Sachs, Goldman Sachs Merchant Banking Division"/>
    <d v="2011-11-10T00:00:00"/>
    <n v="2011"/>
    <s v="Private Placement"/>
    <s v="1100.00 USD"/>
    <n v="1100"/>
    <n v="799.92"/>
    <m/>
    <s v="Business Services"/>
    <s v="Financial Services"/>
    <s v="Banks"/>
    <m/>
    <s v="China"/>
    <s v="Greater China"/>
    <s v="Yes"/>
    <m/>
    <m/>
    <m/>
    <m/>
    <n v="67"/>
  </r>
  <r>
    <n v="27001"/>
    <n v="75817"/>
    <s v="Industrial &amp; Commercial Bank of China"/>
    <s v="www.icbc.com.cn"/>
    <d v="2006-04-01T00:00:00"/>
    <x v="3"/>
    <x v="2"/>
    <s v="20905.00 CNY"/>
    <x v="158"/>
    <n v="2148.1799999999998"/>
    <s v="Goldman Sachs, Goldman Sachs Merchant Banking Division"/>
    <d v="2012-04-16T00:00:00"/>
    <n v="2012"/>
    <s v="Private Placement"/>
    <s v="2500.00 USD"/>
    <n v="2500"/>
    <n v="1901.75"/>
    <s v="Temasek Holdings"/>
    <s v="Business Services"/>
    <s v="Financial Services"/>
    <s v="Banks"/>
    <m/>
    <s v="China"/>
    <s v="Greater China"/>
    <s v="Yes"/>
    <m/>
    <m/>
    <m/>
    <m/>
    <n v="72"/>
  </r>
  <r>
    <n v="27001"/>
    <n v="75817"/>
    <s v="Industrial &amp; Commercial Bank of China"/>
    <s v="www.icbc.com.cn"/>
    <d v="2006-04-01T00:00:00"/>
    <x v="3"/>
    <x v="2"/>
    <s v="20905.00 CNY"/>
    <x v="158"/>
    <n v="2148.1799999999998"/>
    <s v="Goldman Sachs, Goldman Sachs Merchant Banking Division"/>
    <d v="2013-01-28T00:00:00"/>
    <n v="2013"/>
    <s v="Private Placement"/>
    <s v="1000.00 USD"/>
    <n v="1000"/>
    <n v="749.6"/>
    <m/>
    <s v="Business Services"/>
    <s v="Financial Services"/>
    <s v="Banks"/>
    <m/>
    <s v="China"/>
    <s v="Greater China"/>
    <s v="Yes"/>
    <m/>
    <m/>
    <m/>
    <m/>
    <n v="81"/>
  </r>
  <r>
    <n v="27001"/>
    <n v="75817"/>
    <s v="Industrial &amp; Commercial Bank of China"/>
    <s v="www.icbc.com.cn"/>
    <d v="2006-04-01T00:00:00"/>
    <x v="3"/>
    <x v="2"/>
    <s v="20905.00 CNY"/>
    <x v="158"/>
    <n v="2148.1799999999998"/>
    <s v="Goldman Sachs, Goldman Sachs Merchant Banking Division"/>
    <d v="2013-05-21T00:00:00"/>
    <n v="2013"/>
    <s v="Private Placement"/>
    <s v="8690.00 HKD"/>
    <n v="1119.5899999999999"/>
    <n v="862.19"/>
    <m/>
    <s v="Business Services"/>
    <s v="Financial Services"/>
    <s v="Banks"/>
    <m/>
    <s v="China"/>
    <s v="Greater China"/>
    <s v="No"/>
    <m/>
    <m/>
    <m/>
    <m/>
    <n v="85"/>
  </r>
  <r>
    <n v="55780"/>
    <n v="202814"/>
    <s v="InfoCon"/>
    <s v="www.infecon.cn"/>
    <d v="2014-01-01T00:00:00"/>
    <x v="6"/>
    <x v="1"/>
    <s v="12.00 CNY"/>
    <x v="159"/>
    <n v="1.44"/>
    <s v="Grand Yangtze Capital"/>
    <d v="2016-04-07T00:00:00"/>
    <n v="2016"/>
    <s v="IPO"/>
    <m/>
    <m/>
    <m/>
    <m/>
    <s v="Information Technology"/>
    <s v="Software"/>
    <s v="Healthcare IT, Medical Software"/>
    <m/>
    <s v="China"/>
    <s v="Greater China"/>
    <s v="No"/>
    <m/>
    <m/>
    <m/>
    <m/>
    <n v="27"/>
  </r>
  <r>
    <n v="894"/>
    <n v="26868"/>
    <s v="Inpac International"/>
    <s v="www.inpac.com.cn"/>
    <d v="2006-10-12T00:00:00"/>
    <x v="3"/>
    <x v="1"/>
    <s v="17.71 USD"/>
    <x v="160"/>
    <n v="13.96"/>
    <s v="Actis"/>
    <d v="2011-07-28T00:00:00"/>
    <n v="2011"/>
    <s v="Trade Sale"/>
    <m/>
    <m/>
    <m/>
    <s v="Stora Enso"/>
    <s v="Industrials"/>
    <s v="Logistics"/>
    <s v="Packaging"/>
    <m/>
    <s v="China"/>
    <s v="Greater China"/>
    <s v="No"/>
    <m/>
    <m/>
    <m/>
    <m/>
    <n v="57"/>
  </r>
  <r>
    <n v="338"/>
    <n v="25963"/>
    <s v="International Mining Machinery Limited"/>
    <m/>
    <d v="2006-06-13T00:00:00"/>
    <x v="3"/>
    <x v="2"/>
    <m/>
    <x v="1"/>
    <m/>
    <s v="The Jordan Company"/>
    <d v="2010-02-08T00:00:00"/>
    <n v="2010"/>
    <s v="IPO"/>
    <s v="2540.00 HKD"/>
    <n v="326.83"/>
    <n v="239.86"/>
    <m/>
    <s v="Materials"/>
    <s v="Mining"/>
    <s v="Coal &amp; Lignite Mining"/>
    <m/>
    <s v="China"/>
    <s v="Greater China"/>
    <s v="Yes"/>
    <m/>
    <m/>
    <s v="Thomas Quinn"/>
    <m/>
    <n v="44"/>
  </r>
  <r>
    <n v="338"/>
    <n v="25963"/>
    <s v="International Mining Machinery Limited"/>
    <m/>
    <d v="2006-06-13T00:00:00"/>
    <x v="3"/>
    <x v="2"/>
    <m/>
    <x v="1"/>
    <m/>
    <s v="The Jordan Company"/>
    <d v="2010-10-18T00:00:00"/>
    <n v="2010"/>
    <s v="Private Placement"/>
    <s v="151.00 USD"/>
    <n v="151"/>
    <n v="108.45"/>
    <m/>
    <s v="Materials"/>
    <s v="Mining"/>
    <s v="Coal &amp; Lignite Mining"/>
    <m/>
    <s v="China"/>
    <s v="Greater China"/>
    <s v="Yes"/>
    <m/>
    <m/>
    <s v="Thomas Quinn"/>
    <m/>
    <n v="52"/>
  </r>
  <r>
    <n v="338"/>
    <n v="25963"/>
    <s v="International Mining Machinery Limited"/>
    <m/>
    <d v="2006-06-13T00:00:00"/>
    <x v="3"/>
    <x v="2"/>
    <m/>
    <x v="1"/>
    <m/>
    <s v="The Jordan Company"/>
    <d v="2011-07-15T00:00:00"/>
    <n v="2011"/>
    <s v="Trade Sale"/>
    <s v="4545.80 HKD"/>
    <n v="583.9"/>
    <n v="413.46"/>
    <s v="Joy Global"/>
    <s v="Materials"/>
    <s v="Mining"/>
    <s v="Coal &amp; Lignite Mining"/>
    <m/>
    <s v="China"/>
    <s v="Greater China"/>
    <s v="No"/>
    <m/>
    <m/>
    <s v="Thomas Quinn"/>
    <m/>
    <n v="61"/>
  </r>
  <r>
    <n v="7557"/>
    <n v="38338"/>
    <s v="Intime"/>
    <s v="www.intime.com.cn"/>
    <d v="2005-06-01T00:00:00"/>
    <x v="11"/>
    <x v="1"/>
    <m/>
    <x v="1"/>
    <m/>
    <s v="Warburg Pincus"/>
    <d v="2010-08-25T00:00:00"/>
    <n v="2010"/>
    <s v="Private Placement"/>
    <s v="113.00 USD"/>
    <n v="113"/>
    <n v="87.06"/>
    <m/>
    <s v="Consumer &amp; Retail"/>
    <s v="Retail"/>
    <s v="Department Stores"/>
    <m/>
    <s v="China"/>
    <s v="Greater China"/>
    <s v="Yes"/>
    <m/>
    <m/>
    <m/>
    <m/>
    <n v="62"/>
  </r>
  <r>
    <n v="7557"/>
    <n v="38338"/>
    <s v="Intime"/>
    <s v="www.intime.com.cn"/>
    <d v="2005-06-01T00:00:00"/>
    <x v="11"/>
    <x v="1"/>
    <m/>
    <x v="1"/>
    <m/>
    <s v="Warburg Pincus"/>
    <d v="2012-12-31T00:00:00"/>
    <n v="2012"/>
    <s v="Private Placement"/>
    <m/>
    <m/>
    <m/>
    <m/>
    <s v="Consumer &amp; Retail"/>
    <s v="Retail"/>
    <s v="Department Stores"/>
    <m/>
    <s v="China"/>
    <s v="Greater China"/>
    <s v="No"/>
    <m/>
    <m/>
    <m/>
    <m/>
    <n v="90"/>
  </r>
  <r>
    <n v="44962"/>
    <n v="155546"/>
    <s v="Jangho Group Co., Ltd."/>
    <s v="www.jangho.com"/>
    <d v="2009-07-20T00:00:00"/>
    <x v="7"/>
    <x v="1"/>
    <s v="240.00 CNY"/>
    <x v="161"/>
    <n v="25.1"/>
    <s v="CITIC Private Equity Funds Management"/>
    <d v="2011-08-18T00:00:00"/>
    <n v="2011"/>
    <s v="IPO"/>
    <m/>
    <m/>
    <m/>
    <m/>
    <s v="Industrials"/>
    <s v="Manufacturing"/>
    <s v="Construction, Manufacturing"/>
    <m/>
    <s v="China"/>
    <s v="Greater China"/>
    <s v="Yes"/>
    <m/>
    <m/>
    <m/>
    <m/>
    <n v="25"/>
  </r>
  <r>
    <n v="44962"/>
    <n v="155546"/>
    <s v="Jangho Group Co., Ltd."/>
    <s v="www.jangho.com"/>
    <d v="2009-07-20T00:00:00"/>
    <x v="7"/>
    <x v="1"/>
    <s v="240.00 CNY"/>
    <x v="161"/>
    <n v="25.1"/>
    <s v="CITIC Private Equity Funds Management"/>
    <d v="2012-09-10T00:00:00"/>
    <n v="2012"/>
    <s v="Private Placement"/>
    <m/>
    <m/>
    <m/>
    <m/>
    <s v="Industrials"/>
    <s v="Manufacturing"/>
    <s v="Construction, Manufacturing"/>
    <m/>
    <s v="China"/>
    <s v="Greater China"/>
    <s v="Yes"/>
    <m/>
    <m/>
    <m/>
    <m/>
    <n v="38"/>
  </r>
  <r>
    <n v="44962"/>
    <n v="155546"/>
    <s v="Jangho Group Co., Ltd."/>
    <s v="www.jangho.com"/>
    <d v="2009-07-20T00:00:00"/>
    <x v="7"/>
    <x v="1"/>
    <s v="240.00 CNY"/>
    <x v="161"/>
    <n v="25.1"/>
    <s v="CITIC Private Equity Funds Management"/>
    <d v="2013-12-03T00:00:00"/>
    <n v="2013"/>
    <s v="Private Placement"/>
    <m/>
    <m/>
    <m/>
    <m/>
    <s v="Industrials"/>
    <s v="Manufacturing"/>
    <s v="Construction, Manufacturing"/>
    <m/>
    <s v="China"/>
    <s v="Greater China"/>
    <s v="Yes"/>
    <m/>
    <m/>
    <m/>
    <m/>
    <n v="53"/>
  </r>
  <r>
    <n v="8149"/>
    <n v="39125"/>
    <s v="Japan Home Centre"/>
    <s v="www.japanhome.com.hk"/>
    <d v="2010-03-22T00:00:00"/>
    <x v="4"/>
    <x v="2"/>
    <s v="224.00 HKD"/>
    <x v="162"/>
    <n v="21.34"/>
    <s v="EQT"/>
    <d v="2013-09-27T00:00:00"/>
    <n v="2013"/>
    <s v="IPO"/>
    <s v="2020.00 HKD"/>
    <n v="260.5"/>
    <n v="195.79"/>
    <m/>
    <s v="Consumer &amp; Retail"/>
    <s v="Retail"/>
    <s v="Consumer Products, Retail"/>
    <m/>
    <s v="Hong Kong"/>
    <s v="Greater China"/>
    <s v="Yes"/>
    <m/>
    <m/>
    <s v="Fredrik Åtting"/>
    <m/>
    <n v="42"/>
  </r>
  <r>
    <n v="8149"/>
    <n v="39125"/>
    <s v="Japan Home Centre"/>
    <s v="www.japanhome.com.hk"/>
    <d v="2010-03-22T00:00:00"/>
    <x v="4"/>
    <x v="2"/>
    <s v="224.00 HKD"/>
    <x v="162"/>
    <n v="21.34"/>
    <s v="EQT"/>
    <d v="2014-06-01T00:00:00"/>
    <n v="2014"/>
    <s v="Private Placement"/>
    <m/>
    <m/>
    <m/>
    <m/>
    <s v="Consumer &amp; Retail"/>
    <s v="Retail"/>
    <s v="Consumer Products, Retail"/>
    <m/>
    <s v="Hong Kong"/>
    <s v="Greater China"/>
    <s v="Yes"/>
    <m/>
    <m/>
    <s v="Fredrik Åtting"/>
    <m/>
    <n v="51"/>
  </r>
  <r>
    <n v="8149"/>
    <n v="39125"/>
    <s v="Japan Home Centre"/>
    <s v="www.japanhome.com.hk"/>
    <d v="2010-03-22T00:00:00"/>
    <x v="4"/>
    <x v="2"/>
    <s v="224.00 HKD"/>
    <x v="162"/>
    <n v="21.34"/>
    <s v="EQT"/>
    <d v="2016-12-01T00:00:00"/>
    <n v="2016"/>
    <s v="Unspecified Exit"/>
    <m/>
    <m/>
    <m/>
    <m/>
    <s v="Consumer &amp; Retail"/>
    <s v="Retail"/>
    <s v="Consumer Products, Retail"/>
    <m/>
    <s v="Hong Kong"/>
    <s v="Greater China"/>
    <s v="No"/>
    <m/>
    <m/>
    <s v="Fredrik Åtting"/>
    <m/>
    <n v="81"/>
  </r>
  <r>
    <n v="12569"/>
    <n v="44952"/>
    <s v="Jiadeli Supermarket Company"/>
    <m/>
    <d v="2007-02-14T00:00:00"/>
    <x v="1"/>
    <x v="2"/>
    <s v="62.20 USD"/>
    <x v="163"/>
    <n v="47.13"/>
    <s v="ARC Capital Partners"/>
    <d v="2010-10-11T00:00:00"/>
    <n v="2010"/>
    <s v="Trade Sale"/>
    <s v="159.10 USD"/>
    <n v="159.1"/>
    <n v="114.27"/>
    <m/>
    <s v="Consumer &amp; Retail"/>
    <s v="Retail"/>
    <s v="Supermarkets &amp; Grocery Stores"/>
    <m/>
    <s v="China"/>
    <s v="Greater China"/>
    <s v="No"/>
    <n v="1.9"/>
    <n v="25.7"/>
    <m/>
    <m/>
    <n v="44"/>
  </r>
  <r>
    <n v="53500"/>
    <n v="189173"/>
    <s v="Jiajia Food Group Co., Ltd"/>
    <s v="www.jiajiagroup.com"/>
    <d v="2010-08-24T00:00:00"/>
    <x v="4"/>
    <x v="1"/>
    <s v="182.16 CNY"/>
    <x v="164"/>
    <n v="20.69"/>
    <s v="Harvest Capital"/>
    <d v="2012-01-06T00:00:00"/>
    <n v="2012"/>
    <s v="IPO"/>
    <m/>
    <m/>
    <m/>
    <m/>
    <s v="Food &amp; Agriculture"/>
    <s v="Food"/>
    <s v="Food"/>
    <m/>
    <s v="China"/>
    <s v="Greater China"/>
    <s v="Yes"/>
    <m/>
    <m/>
    <m/>
    <m/>
    <n v="17"/>
  </r>
  <r>
    <n v="53500"/>
    <n v="189173"/>
    <s v="Jiajia Food Group Co., Ltd"/>
    <s v="www.jiajiagroup.com"/>
    <d v="2010-08-24T00:00:00"/>
    <x v="4"/>
    <x v="1"/>
    <s v="182.16 CNY"/>
    <x v="164"/>
    <n v="20.69"/>
    <s v="Harvest Capital"/>
    <d v="2014-10-13T00:00:00"/>
    <n v="2014"/>
    <s v="Private Placement"/>
    <s v="316.00 CNY"/>
    <n v="51.49"/>
    <n v="40.78"/>
    <m/>
    <s v="Food &amp; Agriculture"/>
    <s v="Food"/>
    <s v="Food"/>
    <m/>
    <s v="China"/>
    <s v="Greater China"/>
    <s v="Yes"/>
    <m/>
    <m/>
    <m/>
    <m/>
    <n v="50"/>
  </r>
  <r>
    <n v="48776"/>
    <n v="170331"/>
    <s v="Jian Zhuang Ye"/>
    <m/>
    <d v="2013-07-15T00:00:00"/>
    <x v="0"/>
    <x v="1"/>
    <s v="60.00 CNY"/>
    <x v="165"/>
    <n v="7.55"/>
    <s v="Shanghai Real Power Capital"/>
    <d v="2015-04-01T00:00:00"/>
    <n v="2015"/>
    <s v="IPO"/>
    <m/>
    <m/>
    <m/>
    <m/>
    <s v="Industrials"/>
    <s v="Construction"/>
    <s v="Construction"/>
    <m/>
    <s v="China"/>
    <s v="Greater China"/>
    <s v="Yes"/>
    <m/>
    <m/>
    <m/>
    <m/>
    <n v="21"/>
  </r>
  <r>
    <n v="5677"/>
    <n v="35452"/>
    <s v="Jiangsi Shunda Group"/>
    <s v="www.shundasolar.com"/>
    <d v="2007-05-08T00:00:00"/>
    <x v="1"/>
    <x v="1"/>
    <s v="40.00 USD"/>
    <x v="49"/>
    <n v="29.91"/>
    <s v="Actis"/>
    <d v="2008-05-01T00:00:00"/>
    <n v="2008"/>
    <s v="Trade Sale"/>
    <m/>
    <m/>
    <m/>
    <s v="Suntech Power"/>
    <s v="Clean Technology"/>
    <s v="Renewable Energy"/>
    <s v="Renewable Energy, Technology"/>
    <m/>
    <s v="China"/>
    <s v="Greater China"/>
    <s v="No"/>
    <m/>
    <m/>
    <s v="Benjamin Cheng"/>
    <m/>
    <n v="12"/>
  </r>
  <r>
    <n v="49917"/>
    <n v="174321"/>
    <s v="Jiangsu Flag Chemical Industry Co., Ltd"/>
    <s v="www.flagchem.com"/>
    <d v="2010-07-28T00:00:00"/>
    <x v="4"/>
    <x v="1"/>
    <s v="36.00 CNY"/>
    <x v="166"/>
    <n v="4.22"/>
    <s v="JD Capital"/>
    <d v="2014-10-28T00:00:00"/>
    <n v="2014"/>
    <s v="IPO"/>
    <m/>
    <m/>
    <m/>
    <m/>
    <s v="Materials"/>
    <s v="Chemicals"/>
    <s v="Agricultural Chemicals"/>
    <m/>
    <s v="China"/>
    <s v="Greater China"/>
    <s v="Yes"/>
    <m/>
    <m/>
    <m/>
    <m/>
    <n v="51"/>
  </r>
  <r>
    <n v="49917"/>
    <n v="174321"/>
    <s v="Jiangsu Flag Chemical Industry Co., Ltd"/>
    <s v="www.flagchem.com"/>
    <d v="2010-07-28T00:00:00"/>
    <x v="4"/>
    <x v="1"/>
    <s v="36.00 CNY"/>
    <x v="166"/>
    <n v="4.22"/>
    <s v="JD Capital"/>
    <d v="2016-08-22T00:00:00"/>
    <n v="2016"/>
    <s v="IPO"/>
    <m/>
    <m/>
    <m/>
    <m/>
    <s v="Materials"/>
    <s v="Chemicals"/>
    <s v="Agricultural Chemicals"/>
    <m/>
    <s v="China"/>
    <s v="Greater China"/>
    <s v="No"/>
    <m/>
    <m/>
    <m/>
    <m/>
    <n v="73"/>
  </r>
  <r>
    <n v="48540"/>
    <n v="169198"/>
    <s v="Jiangsu New Yuancheng Cable"/>
    <s v="www.yccable.cn"/>
    <d v="2010-09-23T00:00:00"/>
    <x v="4"/>
    <x v="1"/>
    <s v="25.90 CNY"/>
    <x v="167"/>
    <n v="2.98"/>
    <s v="Richland Equities"/>
    <d v="2012-08-08T00:00:00"/>
    <n v="2012"/>
    <s v="IPO"/>
    <s v="680.00 CNY"/>
    <n v="107.31"/>
    <n v="87.34"/>
    <m/>
    <s v="Industrials"/>
    <s v="Manufacturing"/>
    <s v="Manufacturing, Power"/>
    <m/>
    <s v="China"/>
    <s v="Greater China"/>
    <s v="Yes"/>
    <m/>
    <m/>
    <m/>
    <m/>
    <n v="23"/>
  </r>
  <r>
    <n v="46404"/>
    <n v="160823"/>
    <s v="Jiangsu Pacific Quartz Co., Ltd."/>
    <s v="www.quartzpacific.com"/>
    <d v="2010-12-16T00:00:00"/>
    <x v="4"/>
    <x v="1"/>
    <m/>
    <x v="1"/>
    <m/>
    <s v="DHR Investment, Goldstone Investment"/>
    <d v="2014-10-31T00:00:00"/>
    <n v="2014"/>
    <s v="IPO"/>
    <s v="360.90 CNY"/>
    <n v="58.72"/>
    <n v="47.24"/>
    <m/>
    <s v="Materials"/>
    <s v="Mining"/>
    <s v="Mining &amp; Quarrying of Nonmetallic Minerals"/>
    <m/>
    <s v="China"/>
    <s v="Greater China"/>
    <s v="Yes"/>
    <m/>
    <m/>
    <m/>
    <m/>
    <n v="46"/>
  </r>
  <r>
    <n v="4704"/>
    <n v="34077"/>
    <s v="Jiangsu Sinorgchem"/>
    <s v="www.sinorgchem.com"/>
    <d v="2008-07-07T00:00:00"/>
    <x v="2"/>
    <x v="1"/>
    <s v="87.00 USD"/>
    <x v="168"/>
    <n v="55.25"/>
    <s v="Carlyle Group"/>
    <d v="2012-07-04T00:00:00"/>
    <n v="2012"/>
    <s v="Trade Sale"/>
    <m/>
    <m/>
    <m/>
    <s v="Sinochem International"/>
    <s v="Industrials"/>
    <s v="Manufacturing"/>
    <s v="Manufacturing, Rubber &amp; Plastics"/>
    <m/>
    <s v="China"/>
    <s v="Greater China"/>
    <s v="No"/>
    <m/>
    <m/>
    <s v="Robert Coxon, Yi Luo"/>
    <m/>
    <n v="48"/>
  </r>
  <r>
    <n v="36631"/>
    <n v="125067"/>
    <s v="Jiangsu Sunrain Solar Energy"/>
    <s v="www.sunrain.com"/>
    <d v="2010-06-30T00:00:00"/>
    <x v="4"/>
    <x v="1"/>
    <s v="385.00 CNY"/>
    <x v="169"/>
    <n v="45.13"/>
    <s v="China Science &amp; Merchants Capital Management, GF Xinde Investment Management, Principle Capital"/>
    <d v="2012-05-21T00:00:00"/>
    <n v="2012"/>
    <s v="IPO"/>
    <s v="2150.00 CNY"/>
    <n v="339.22"/>
    <n v="262.69"/>
    <m/>
    <s v="Energy &amp; Utilities"/>
    <s v="Energy"/>
    <s v="Heating Equipment &amp; Products, Solar Power, Solar Thermal"/>
    <m/>
    <s v="China"/>
    <s v="Greater China"/>
    <s v="Yes"/>
    <m/>
    <m/>
    <m/>
    <m/>
    <n v="23"/>
  </r>
  <r>
    <n v="47904"/>
    <n v="166873"/>
    <s v="Jiangsu T.Y. Environmental Energy Co., Ltd"/>
    <s v="www.tyhbny.com"/>
    <d v="2013-03-01T00:00:00"/>
    <x v="0"/>
    <x v="1"/>
    <s v="335.00 CNY"/>
    <x v="170"/>
    <n v="41.02"/>
    <s v="ABC Capital"/>
    <d v="2014-05-05T00:00:00"/>
    <n v="2014"/>
    <s v="Trade Sale"/>
    <m/>
    <m/>
    <m/>
    <m/>
    <s v="Clean Technology"/>
    <s v="Clean Technology"/>
    <s v="Clean Technology, Environmental Services"/>
    <m/>
    <s v="China"/>
    <s v="Greater China"/>
    <s v="No"/>
    <m/>
    <m/>
    <m/>
    <m/>
    <n v="14"/>
  </r>
  <r>
    <n v="46367"/>
    <n v="160712"/>
    <s v="Jiangxi Fushine Pharmaceutical Co., Ltd"/>
    <s v="www.fuxiangpharm.com"/>
    <d v="2012-11-13T00:00:00"/>
    <x v="5"/>
    <x v="1"/>
    <s v="24.00 CNY"/>
    <x v="171"/>
    <n v="3"/>
    <s v="JD Capital"/>
    <d v="2015-12-22T00:00:00"/>
    <n v="2015"/>
    <s v="IPO"/>
    <m/>
    <m/>
    <m/>
    <m/>
    <s v="Healthcare"/>
    <s v="Pharmaceuticals"/>
    <s v="Pharmaceutical Development, Pharmaceutical Manufacturing"/>
    <m/>
    <s v="China"/>
    <s v="Greater China"/>
    <s v="Yes"/>
    <m/>
    <m/>
    <m/>
    <m/>
    <n v="37"/>
  </r>
  <r>
    <n v="36679"/>
    <n v="125240"/>
    <s v="Jiangxi Hengda Hi-Tech Co., Ltd"/>
    <s v="www.heng-da.com"/>
    <d v="2010-03-29T00:00:00"/>
    <x v="4"/>
    <x v="1"/>
    <s v="36.75 CNY"/>
    <x v="172"/>
    <n v="3.97"/>
    <s v="China Science &amp; Merchants Capital Management, Fortune Venture Capital, Shenzhen Hetai Growth Venture Capital"/>
    <d v="2011-06-21T00:00:00"/>
    <n v="2011"/>
    <s v="IPO"/>
    <s v="400.00 CNY"/>
    <n v="61.65"/>
    <n v="42.69"/>
    <m/>
    <s v="Materials"/>
    <s v="Materials"/>
    <m/>
    <m/>
    <s v="China"/>
    <s v="Greater China"/>
    <s v="Yes"/>
    <m/>
    <m/>
    <m/>
    <m/>
    <n v="15"/>
  </r>
  <r>
    <n v="46355"/>
    <n v="160637"/>
    <s v="Jiangyin Tianjiang Pharmaceutical Co.,"/>
    <s v="www.tianjiang.com"/>
    <d v="2011-09-01T00:00:00"/>
    <x v="10"/>
    <x v="2"/>
    <s v="613.20 CNY"/>
    <x v="173"/>
    <n v="69.98"/>
    <s v="China International Capital Corporation Private Equity"/>
    <d v="2015-01-29T00:00:00"/>
    <n v="2015"/>
    <s v="Trade Sale"/>
    <s v="1340.00 USD"/>
    <n v="1340"/>
    <n v="1137.53"/>
    <s v="China Traditional Chinese Medicine"/>
    <s v="Healthcare"/>
    <s v="Pharmaceuticals"/>
    <s v="Medical Research, Pharmaceutical Development, Pharmaceutical Manufacturing"/>
    <m/>
    <s v="China"/>
    <s v="Greater China"/>
    <s v="No"/>
    <m/>
    <m/>
    <m/>
    <m/>
    <n v="40"/>
  </r>
  <r>
    <n v="41199"/>
    <n v="141648"/>
    <s v="Jinan Worldwide Auto-Accessory Limited"/>
    <s v="www.jaaw.com"/>
    <d v="2005-06-15T00:00:00"/>
    <x v="11"/>
    <x v="2"/>
    <m/>
    <x v="1"/>
    <m/>
    <s v="Hony Capital"/>
    <d v="2009-11-01T00:00:00"/>
    <n v="2009"/>
    <s v="Unspecified Exit"/>
    <m/>
    <m/>
    <m/>
    <m/>
    <s v="Industrials"/>
    <s v="Manufacturing"/>
    <s v="Automobile and Parts Manufacturing, Manufacturing"/>
    <m/>
    <s v="China"/>
    <s v="Greater China"/>
    <s v="No"/>
    <m/>
    <m/>
    <m/>
    <m/>
    <n v="53"/>
  </r>
  <r>
    <n v="26025"/>
    <n v="70691"/>
    <s v="Jingyuntong Technology"/>
    <s v="www.jingyuntong.com"/>
    <d v="2009-03-01T00:00:00"/>
    <x v="7"/>
    <x v="1"/>
    <s v="100.00 CNY"/>
    <x v="174"/>
    <n v="11.36"/>
    <s v="Prax Capital"/>
    <d v="2011-09-08T00:00:00"/>
    <n v="2011"/>
    <s v="IPO"/>
    <m/>
    <m/>
    <m/>
    <m/>
    <s v="Industrials"/>
    <s v="Industrial"/>
    <s v="Industrial Machinery Manufacturing, Machine Tool Manufacture, Solar Power"/>
    <m/>
    <s v="China"/>
    <s v="Greater China"/>
    <s v="Yes"/>
    <m/>
    <m/>
    <m/>
    <m/>
    <n v="30"/>
  </r>
  <r>
    <n v="26025"/>
    <n v="70691"/>
    <s v="Jingyuntong Technology"/>
    <s v="www.jingyuntong.com"/>
    <d v="2009-03-01T00:00:00"/>
    <x v="7"/>
    <x v="1"/>
    <s v="100.00 CNY"/>
    <x v="174"/>
    <n v="11.36"/>
    <s v="Prax Capital"/>
    <d v="2013-03-01T00:00:00"/>
    <n v="2013"/>
    <s v="Private Placement"/>
    <m/>
    <m/>
    <m/>
    <m/>
    <s v="Industrials"/>
    <s v="Industrial"/>
    <s v="Industrial Machinery Manufacturing, Machine Tool Manufacture, Solar Power"/>
    <m/>
    <s v="China"/>
    <s v="Greater China"/>
    <s v="Yes"/>
    <m/>
    <m/>
    <m/>
    <m/>
    <n v="48"/>
  </r>
  <r>
    <n v="51249"/>
    <n v="160974"/>
    <s v="Jinhong Energy"/>
    <s v="www.spjhe.com"/>
    <d v="2007-06-27T00:00:00"/>
    <x v="1"/>
    <x v="1"/>
    <s v="14.90 USD"/>
    <x v="175"/>
    <n v="11.02"/>
    <s v="Cathay Capital Group"/>
    <d v="2012-12-14T00:00:00"/>
    <n v="2012"/>
    <s v="Trade Sale"/>
    <m/>
    <m/>
    <m/>
    <m/>
    <s v="Energy &amp; Utilities"/>
    <s v="Oil &amp; Gas"/>
    <s v="Natural Gas Production and Distribution, Oil and Gas Field Services, Renewable Energy"/>
    <m/>
    <s v="China"/>
    <s v="Greater China"/>
    <s v="No"/>
    <m/>
    <m/>
    <m/>
    <m/>
    <n v="66"/>
  </r>
  <r>
    <n v="37212"/>
    <n v="126894"/>
    <s v="Jintian Pharmaceutical Group"/>
    <s v="www.jtyyjt.com"/>
    <d v="2011-09-09T00:00:00"/>
    <x v="10"/>
    <x v="1"/>
    <s v="84.10 USD"/>
    <x v="176"/>
    <n v="61.66"/>
    <s v="CVC Capital Partners"/>
    <d v="2014-10-08T00:00:00"/>
    <n v="2014"/>
    <s v="Private Placement"/>
    <s v="620.00 HKD"/>
    <n v="79.900000000000006"/>
    <n v="63.28"/>
    <m/>
    <s v="Healthcare"/>
    <s v="Pharmaceuticals"/>
    <s v="Healthcare, Pharmaceutical Development"/>
    <m/>
    <s v="China"/>
    <s v="Greater China"/>
    <s v="Yes"/>
    <m/>
    <m/>
    <m/>
    <m/>
    <n v="37"/>
  </r>
  <r>
    <n v="37408"/>
    <n v="126894"/>
    <s v="Jintian Pharmaceutical Group"/>
    <s v="www.jtyyjt.com"/>
    <d v="2011-02-27T00:00:00"/>
    <x v="10"/>
    <x v="1"/>
    <s v="15.00 USD"/>
    <x v="177"/>
    <n v="10.96"/>
    <s v="SEAVI Advent"/>
    <d v="2013-12-12T00:00:00"/>
    <n v="2013"/>
    <s v="IPO"/>
    <s v="1104.00 HKD"/>
    <n v="142.38"/>
    <n v="103.39"/>
    <m/>
    <s v="Healthcare"/>
    <s v="Pharmaceuticals"/>
    <s v="Healthcare, Pharmaceutical Development"/>
    <m/>
    <s v="China"/>
    <s v="Greater China"/>
    <s v="Yes"/>
    <m/>
    <m/>
    <m/>
    <m/>
    <n v="34"/>
  </r>
  <r>
    <n v="44502"/>
    <n v="153899"/>
    <s v="Joeone Co., Ltd"/>
    <s v="www.jiumuwang.com"/>
    <d v="2010-03-23T00:00:00"/>
    <x v="4"/>
    <x v="1"/>
    <s v="25.00 CNY"/>
    <x v="178"/>
    <n v="2.7"/>
    <s v="Goldstone Investment"/>
    <d v="2011-05-30T00:00:00"/>
    <n v="2011"/>
    <s v="IPO"/>
    <m/>
    <m/>
    <m/>
    <m/>
    <s v="Consumer &amp; Retail"/>
    <s v="Retail"/>
    <s v="Clothes Manufacturing, Clothing Stores"/>
    <m/>
    <s v="China"/>
    <s v="Greater China"/>
    <s v="No"/>
    <m/>
    <m/>
    <m/>
    <m/>
    <n v="14"/>
  </r>
  <r>
    <n v="1631"/>
    <n v="29262"/>
    <s v="John Hardy"/>
    <s v="www.johnhardy.com"/>
    <d v="2007-10-25T00:00:00"/>
    <x v="1"/>
    <x v="1"/>
    <s v="30.00 USD"/>
    <x v="179"/>
    <n v="21.1"/>
    <s v="3i"/>
    <d v="2014-07-31T00:00:00"/>
    <n v="2014"/>
    <s v="Sale to GP"/>
    <s v="26.00 GBP"/>
    <n v="43.63"/>
    <n v="32.58"/>
    <s v="L Catterton"/>
    <s v="Consumer &amp; Retail"/>
    <s v="Consumer Products"/>
    <s v="Consumer Products, Distribution, Manufacturing"/>
    <m/>
    <s v="Hong Kong"/>
    <s v="Greater China"/>
    <s v="No"/>
    <n v="1.9"/>
    <m/>
    <s v="Anna Cheung"/>
    <m/>
    <n v="81"/>
  </r>
  <r>
    <n v="5240"/>
    <n v="34837"/>
    <s v="Joyon Real Estate"/>
    <s v="www.joyon.cn"/>
    <d v="2007-05-01T00:00:00"/>
    <x v="1"/>
    <x v="1"/>
    <s v="50.00 USD"/>
    <x v="145"/>
    <n v="37.39"/>
    <s v="3i"/>
    <d v="2013-09-16T00:00:00"/>
    <n v="2013"/>
    <s v="Trade Sale"/>
    <m/>
    <m/>
    <m/>
    <s v="Zhejiang Joyon Real Estate Co. Ltd."/>
    <s v="Real Estate"/>
    <s v="Property"/>
    <s v="Hotels and Offices, Property"/>
    <m/>
    <s v="China"/>
    <s v="Greater China"/>
    <s v="No"/>
    <n v="1.9"/>
    <m/>
    <m/>
    <m/>
    <n v="76"/>
  </r>
  <r>
    <n v="48126"/>
    <n v="167563"/>
    <s v="Juneyao Airlines"/>
    <s v="www.juneyaoair.com"/>
    <d v="2011-08-15T00:00:00"/>
    <x v="10"/>
    <x v="1"/>
    <s v="400.00 CNY"/>
    <x v="180"/>
    <n v="44.04"/>
    <s v="Stone Capital"/>
    <d v="2015-05-27T00:00:00"/>
    <n v="2015"/>
    <s v="IPO"/>
    <s v="760.24 CNY"/>
    <n v="124.08"/>
    <n v="113.67"/>
    <m/>
    <s v="Industrials"/>
    <s v="Transportation"/>
    <s v="Airlines and Air Travel"/>
    <m/>
    <s v="China"/>
    <s v="Greater China"/>
    <s v="Yes"/>
    <m/>
    <m/>
    <m/>
    <m/>
    <n v="45"/>
  </r>
  <r>
    <n v="12509"/>
    <n v="44866"/>
    <s v="Jushi Group"/>
    <s v="www.jushi.com"/>
    <d v="2007-01-09T00:00:00"/>
    <x v="1"/>
    <x v="2"/>
    <m/>
    <x v="1"/>
    <m/>
    <s v="Hony Capital"/>
    <d v="2010-04-07T00:00:00"/>
    <n v="2010"/>
    <s v="Trade Sale"/>
    <s v="400.00 USD"/>
    <n v="400"/>
    <n v="298.39999999999998"/>
    <s v="China Fiberglass Company"/>
    <s v="Industrials"/>
    <s v="Manufacturing"/>
    <s v="Glass &amp; Fibre Optic Manufacturing"/>
    <m/>
    <s v="China"/>
    <s v="Greater China"/>
    <s v="No"/>
    <m/>
    <m/>
    <m/>
    <m/>
    <n v="39"/>
  </r>
  <r>
    <n v="46681"/>
    <n v="161867"/>
    <s v="Kamtat Lighting"/>
    <s v="www.kamtatlighting.com"/>
    <d v="2013-06-01T00:00:00"/>
    <x v="0"/>
    <x v="1"/>
    <m/>
    <x v="1"/>
    <m/>
    <s v="JD Capital"/>
    <d v="2014-11-12T00:00:00"/>
    <n v="2014"/>
    <s v="IPO"/>
    <m/>
    <m/>
    <m/>
    <m/>
    <s v="Information Technology"/>
    <s v="Electronics"/>
    <s v="Electronics, Household Appliances"/>
    <m/>
    <s v="China"/>
    <s v="Greater China"/>
    <s v="Yes"/>
    <m/>
    <m/>
    <m/>
    <m/>
    <n v="17"/>
  </r>
  <r>
    <n v="42896"/>
    <n v="147784"/>
    <s v="Kangda International Environment"/>
    <s v="www.kangdaep.com"/>
    <d v="2012-06-01T00:00:00"/>
    <x v="5"/>
    <x v="1"/>
    <s v="95.00 USD"/>
    <x v="181"/>
    <n v="75.52"/>
    <s v="Baring Private Equity Asia"/>
    <d v="2014-06-16T00:00:00"/>
    <n v="2014"/>
    <s v="IPO"/>
    <s v="1400.00 HKD"/>
    <n v="180.6"/>
    <n v="133.43"/>
    <m/>
    <s v="Clean Technology"/>
    <s v="Clean Technology"/>
    <s v="Waste Management, Water Purification and Recycling"/>
    <m/>
    <s v="China"/>
    <s v="Greater China"/>
    <s v="Yes"/>
    <m/>
    <m/>
    <m/>
    <m/>
    <n v="24"/>
  </r>
  <r>
    <n v="3979"/>
    <n v="32940"/>
    <s v="Kbro Co"/>
    <s v="ww.kbro.com.tw"/>
    <d v="2006-07-01T00:00:00"/>
    <x v="3"/>
    <x v="2"/>
    <s v="1300.00 USD"/>
    <x v="182"/>
    <n v="1017.29"/>
    <s v="Carlyle Group"/>
    <d v="2010-11-18T00:00:00"/>
    <n v="2010"/>
    <s v="Trade Sale"/>
    <s v="1300.00 USD"/>
    <n v="1300"/>
    <n v="946.27"/>
    <m/>
    <s v="Telecoms &amp; Media"/>
    <s v="Media"/>
    <s v="Television Broadcasting and Programming"/>
    <m/>
    <s v="Taiwan"/>
    <s v="Greater China"/>
    <s v="No"/>
    <m/>
    <m/>
    <s v="Alex Ying, Gregory Zeluck"/>
    <m/>
    <n v="52"/>
  </r>
  <r>
    <n v="14852"/>
    <n v="47903"/>
    <s v="Kebao Boloni Group"/>
    <s v="www.boloniglobal.com"/>
    <d v="2005-03-01T00:00:00"/>
    <x v="11"/>
    <x v="1"/>
    <s v="6.50 USD"/>
    <x v="183"/>
    <n v="5.01"/>
    <s v="Hony Capital, Legend Capital"/>
    <d v="2007-12-26T00:00:00"/>
    <n v="2007"/>
    <s v="Trade Sale"/>
    <s v="18.00 USD"/>
    <n v="18"/>
    <n v="12.33"/>
    <s v="Morgan Stanley"/>
    <s v="Consumer &amp; Retail"/>
    <s v="Consumer Products"/>
    <s v="Household Appliances"/>
    <m/>
    <s v="China"/>
    <s v="Greater China"/>
    <s v="Yes"/>
    <m/>
    <m/>
    <s v="John Zhao, Nengguang Wang"/>
    <m/>
    <n v="33"/>
  </r>
  <r>
    <n v="51232"/>
    <n v="94780"/>
    <s v="Kelti Daily Product Co. Ltd."/>
    <s v="www.kelti.com.cn"/>
    <d v="2007-09-24T00:00:00"/>
    <x v="1"/>
    <x v="1"/>
    <s v="20.00 USD"/>
    <x v="36"/>
    <n v="14.07"/>
    <s v="Prax Capital"/>
    <d v="2013-11-27T00:00:00"/>
    <n v="2013"/>
    <s v="IPO"/>
    <m/>
    <m/>
    <m/>
    <m/>
    <s v="Consumer &amp; Retail"/>
    <s v="Consumer Services"/>
    <s v="Consumer Services"/>
    <m/>
    <s v="China"/>
    <s v="Greater China"/>
    <s v="Yes"/>
    <m/>
    <m/>
    <m/>
    <m/>
    <n v="74"/>
  </r>
  <r>
    <n v="51232"/>
    <n v="94780"/>
    <s v="Kelti Daily Product Co. Ltd."/>
    <s v="www.kelti.com.cn"/>
    <d v="2007-09-24T00:00:00"/>
    <x v="1"/>
    <x v="1"/>
    <s v="20.00 USD"/>
    <x v="36"/>
    <n v="14.07"/>
    <s v="Prax Capital"/>
    <d v="2015-10-01T00:00:00"/>
    <n v="2015"/>
    <s v="Private Placement"/>
    <m/>
    <m/>
    <m/>
    <m/>
    <s v="Consumer &amp; Retail"/>
    <s v="Consumer Services"/>
    <s v="Consumer Services"/>
    <m/>
    <s v="China"/>
    <s v="Greater China"/>
    <s v="No"/>
    <n v="3"/>
    <m/>
    <m/>
    <m/>
    <n v="97"/>
  </r>
  <r>
    <n v="43140"/>
    <n v="148644"/>
    <s v="King Koil Shanghai Sleep System Co., Ltd"/>
    <s v="www.kingkoil.com.cn"/>
    <d v="2014-06-01T00:00:00"/>
    <x v="6"/>
    <x v="2"/>
    <m/>
    <x v="1"/>
    <m/>
    <s v="CITIC Capital"/>
    <d v="2016-11-01T00:00:00"/>
    <n v="2016"/>
    <s v="Sale to GP"/>
    <m/>
    <m/>
    <m/>
    <s v="Advent International"/>
    <s v="Industrials"/>
    <s v="Manufacturing"/>
    <s v="Consumer Products, Furniture Manufacturing, Home Centres and Hardware Stores"/>
    <m/>
    <s v="China"/>
    <s v="Greater China"/>
    <s v="No"/>
    <m/>
    <m/>
    <s v="Yichen Zhang"/>
    <m/>
    <n v="29"/>
  </r>
  <r>
    <n v="59442"/>
    <n v="170632"/>
    <s v="Kingston Financial Group"/>
    <s v="www.kfg.kingston.com.hk"/>
    <d v="2012-11-26T00:00:00"/>
    <x v="5"/>
    <x v="4"/>
    <m/>
    <x v="1"/>
    <m/>
    <s v="SBI Ven Capital"/>
    <d v="2013-06-28T00:00:00"/>
    <n v="2013"/>
    <s v="Unspecified Exit"/>
    <m/>
    <m/>
    <m/>
    <m/>
    <s v="Business Services"/>
    <s v="Financial Services"/>
    <s v="Finance and Insurance Sector, Gambling, Hotels, Investment Banking, Securities Brokers"/>
    <m/>
    <s v="Hong Kong"/>
    <s v="Greater China"/>
    <s v="Yes"/>
    <m/>
    <m/>
    <m/>
    <m/>
    <n v="7"/>
  </r>
  <r>
    <n v="44958"/>
    <n v="155539"/>
    <s v="Kuaijishan Shaoxing Rice Wine Co., Ltd."/>
    <s v="www.kuaijishanwine.com"/>
    <d v="2009-06-24T00:00:00"/>
    <x v="7"/>
    <x v="1"/>
    <s v="180.00 CNY"/>
    <x v="184"/>
    <n v="18.77"/>
    <s v="CITIC Private Equity Funds Management"/>
    <d v="2014-08-25T00:00:00"/>
    <n v="2014"/>
    <s v="IPO"/>
    <s v="443.00 CNY"/>
    <n v="71.959999999999994"/>
    <n v="53.73"/>
    <m/>
    <s v="Food &amp; Agriculture"/>
    <s v="Beverages"/>
    <s v="Alcohol Distributors, Alcohol Production"/>
    <m/>
    <s v="China"/>
    <s v="Greater China"/>
    <s v="Yes"/>
    <m/>
    <m/>
    <m/>
    <m/>
    <n v="62"/>
  </r>
  <r>
    <n v="34865"/>
    <n v="117255"/>
    <s v="Kungfu Catering Management Co., Ltd"/>
    <s v="www.zkungfu.com"/>
    <d v="2007-10-27T00:00:00"/>
    <x v="1"/>
    <x v="1"/>
    <s v="40.05 USD"/>
    <x v="185"/>
    <n v="28.17"/>
    <s v="Capital Today"/>
    <d v="2012-06-01T00:00:00"/>
    <n v="2012"/>
    <s v="Unspecified Exit"/>
    <s v="16.05 USD"/>
    <n v="16.05"/>
    <n v="12.76"/>
    <m/>
    <s v="Consumer &amp; Retail"/>
    <s v="Restaurants"/>
    <s v="Restaurants"/>
    <m/>
    <s v="China"/>
    <s v="Greater China"/>
    <s v="No"/>
    <n v="1.67"/>
    <m/>
    <m/>
    <m/>
    <n v="56"/>
  </r>
  <r>
    <n v="44815"/>
    <n v="155097"/>
    <s v="Lancy Co., Ltd"/>
    <s v="www.lancygroup.com"/>
    <d v="2010-07-23T00:00:00"/>
    <x v="4"/>
    <x v="1"/>
    <s v="140.00 CNY"/>
    <x v="186"/>
    <n v="16.41"/>
    <s v="JD Capital"/>
    <d v="2011-08-30T00:00:00"/>
    <n v="2011"/>
    <s v="IPO"/>
    <s v="1750.00 CNY"/>
    <n v="272.39"/>
    <n v="199.72"/>
    <m/>
    <s v="Consumer &amp; Retail"/>
    <s v="Retail"/>
    <s v="Clothes Manufacturing, Clothing Stores"/>
    <m/>
    <s v="China"/>
    <s v="Greater China"/>
    <s v="Yes"/>
    <m/>
    <m/>
    <m/>
    <m/>
    <n v="13"/>
  </r>
  <r>
    <n v="2870"/>
    <n v="31297"/>
    <s v="Landwind"/>
    <s v="www.landwindmedical.com"/>
    <d v="2007-06-01T00:00:00"/>
    <x v="1"/>
    <x v="2"/>
    <s v="127.00 SGD"/>
    <x v="187"/>
    <n v="61.4"/>
    <s v="Citi Venture Capital International"/>
    <d v="2009-10-21T00:00:00"/>
    <n v="2009"/>
    <s v="Trade Sale"/>
    <s v="100.00 USD"/>
    <n v="100"/>
    <n v="67.180000000000007"/>
    <s v="Avenue Capital Group"/>
    <s v="Healthcare"/>
    <s v="Medical Instruments"/>
    <s v="Medical Devices, Medical Equipment Distributors"/>
    <m/>
    <s v="China"/>
    <s v="Greater China"/>
    <s v="No"/>
    <m/>
    <m/>
    <m/>
    <m/>
    <n v="28"/>
  </r>
  <r>
    <n v="45172"/>
    <n v="156181"/>
    <s v="Lanzhou LS Heavy Equipment Co., Ltd."/>
    <s v="www.lshec.com"/>
    <d v="2009-11-20T00:00:00"/>
    <x v="7"/>
    <x v="1"/>
    <s v="105.51 CNY"/>
    <x v="188"/>
    <n v="10.31"/>
    <s v="Goldstone Investment"/>
    <d v="2014-10-09T00:00:00"/>
    <n v="2014"/>
    <s v="IPO"/>
    <s v="168.00 CNY"/>
    <n v="27.38"/>
    <n v="21.68"/>
    <m/>
    <s v="Industrials"/>
    <s v="Manufacturing"/>
    <s v="Industrial Machinery Manufacturing, Machine Tool Manufacture, Steel &amp; Metal Manufacturing"/>
    <m/>
    <s v="China"/>
    <s v="Greater China"/>
    <s v="Yes"/>
    <m/>
    <m/>
    <m/>
    <m/>
    <n v="59"/>
  </r>
  <r>
    <n v="5629"/>
    <n v="35357"/>
    <s v="LaoBaiXing"/>
    <s v="www.lbxdrugs.com"/>
    <d v="2008-09-30T00:00:00"/>
    <x v="2"/>
    <x v="2"/>
    <s v="80.00 USD"/>
    <x v="157"/>
    <n v="56.81"/>
    <s v="EQT"/>
    <d v="2015-04-23T00:00:00"/>
    <n v="2015"/>
    <s v="IPO"/>
    <s v="1010.00 CNY"/>
    <n v="164.98"/>
    <n v="153.51"/>
    <m/>
    <s v="Healthcare"/>
    <s v="Pharmaceuticals"/>
    <s v="Pharmaceuticals"/>
    <m/>
    <s v="China"/>
    <s v="Greater China"/>
    <s v="Yes"/>
    <m/>
    <m/>
    <s v="Winnie Fok"/>
    <m/>
    <n v="79"/>
  </r>
  <r>
    <n v="3984"/>
    <n v="32948"/>
    <s v="Lenovo Group"/>
    <s v="www.lenovo.com"/>
    <d v="2005-05-17T00:00:00"/>
    <x v="11"/>
    <x v="4"/>
    <s v="350.00 USD"/>
    <x v="189"/>
    <n v="289.3"/>
    <s v="General Atlantic, TPG"/>
    <d v="2007-11-12T00:00:00"/>
    <n v="2007"/>
    <s v="Private Placement"/>
    <s v="372.00 USD"/>
    <n v="372"/>
    <n v="261.62"/>
    <m/>
    <s v="Information Technology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30"/>
  </r>
  <r>
    <n v="3984"/>
    <n v="32948"/>
    <s v="Lenovo Group"/>
    <s v="www.lenovo.com"/>
    <d v="2005-05-17T00:00:00"/>
    <x v="11"/>
    <x v="4"/>
    <s v="350.00 USD"/>
    <x v="189"/>
    <n v="289.3"/>
    <s v="General Atlantic, TPG"/>
    <d v="2009-09-05T00:00:00"/>
    <n v="2009"/>
    <s v="Private Placement"/>
    <s v="133.00 USD"/>
    <n v="133"/>
    <n v="91.26"/>
    <m/>
    <s v="Information Technology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52"/>
  </r>
  <r>
    <n v="3984"/>
    <n v="32948"/>
    <s v="Lenovo Group"/>
    <s v="www.lenovo.com"/>
    <d v="2005-05-17T00:00:00"/>
    <x v="11"/>
    <x v="4"/>
    <s v="350.00 USD"/>
    <x v="189"/>
    <n v="289.3"/>
    <s v="General Atlantic, TPG"/>
    <d v="2010-11-16T00:00:00"/>
    <n v="2010"/>
    <s v="Private Placement"/>
    <s v="1538.80 HKD"/>
    <n v="198.52"/>
    <n v="144.5"/>
    <m/>
    <s v="Information Technology"/>
    <s v="IT"/>
    <s v="Distribution, IT, Manufacturing"/>
    <m/>
    <s v="Hong Kong"/>
    <s v="Greater China"/>
    <s v="No"/>
    <m/>
    <m/>
    <s v="James Coulter, Weijian Shan, William Grabe"/>
    <s v="James Coulter, Weijian Shan, William Grabe"/>
    <n v="66"/>
  </r>
  <r>
    <n v="3880"/>
    <n v="32798"/>
    <s v="Lenovo Mobile"/>
    <s v="www.lenovomobile.com"/>
    <d v="2008-06-01T00:00:00"/>
    <x v="2"/>
    <x v="2"/>
    <s v="45.00 USD"/>
    <x v="190"/>
    <n v="28.58"/>
    <s v="Hony Capital"/>
    <d v="2009-12-02T00:00:00"/>
    <n v="2009"/>
    <s v="Trade Sale"/>
    <s v="200.00 USD"/>
    <n v="200"/>
    <n v="133.46"/>
    <m/>
    <s v="Information Technology"/>
    <s v="Technology"/>
    <s v="Technology"/>
    <m/>
    <s v="China"/>
    <s v="Greater China"/>
    <s v="No"/>
    <m/>
    <m/>
    <m/>
    <m/>
    <n v="18"/>
  </r>
  <r>
    <n v="45564"/>
    <n v="38452"/>
    <s v="Lepu"/>
    <s v="www.lepumedical.com"/>
    <d v="2006-11-01T00:00:00"/>
    <x v="3"/>
    <x v="1"/>
    <s v="86.90 CNY"/>
    <x v="191"/>
    <n v="8.67"/>
    <s v="Warburg Pincus"/>
    <d v="2009-10-30T00:00:00"/>
    <n v="2009"/>
    <s v="IPO"/>
    <s v="1189.00 CNY"/>
    <n v="173.96"/>
    <n v="116.86"/>
    <m/>
    <s v="Healthcare"/>
    <s v="Healthcare"/>
    <s v="Medical Equipment Distributors"/>
    <m/>
    <s v="China"/>
    <s v="Greater China"/>
    <s v="Yes"/>
    <m/>
    <m/>
    <m/>
    <m/>
    <n v="35"/>
  </r>
  <r>
    <n v="55763"/>
    <n v="99248"/>
    <s v="Leshi Internet Information and Technology Corp., Beijing"/>
    <s v="www.letv.com"/>
    <d v="2015-10-30T00:00:00"/>
    <x v="15"/>
    <x v="4"/>
    <s v="3200.00 CNY"/>
    <x v="192"/>
    <n v="459.22"/>
    <s v="China Bridge Capital"/>
    <d v="2017-03-09T00:00:00"/>
    <n v="2017"/>
    <s v="Private Placement"/>
    <s v="639.00 CNY"/>
    <n v="92.47"/>
    <n v="86.67"/>
    <m/>
    <s v="Information Technology"/>
    <s v="Internet"/>
    <s v="Automobile and Parts Manufacturing, Entertainment, Household Appliance Manufacture, Internet, Television Broadcasting and Programming"/>
    <m/>
    <s v="China"/>
    <s v="Greater China"/>
    <s v="Yes"/>
    <m/>
    <m/>
    <m/>
    <m/>
    <n v="17"/>
  </r>
  <r>
    <n v="45577"/>
    <n v="157713"/>
    <s v="Liaoning Oxiranchem Inc."/>
    <s v="www.oxiranchem.com"/>
    <d v="2009-06-01T00:00:00"/>
    <x v="7"/>
    <x v="1"/>
    <s v="55.52 CNY"/>
    <x v="193"/>
    <n v="5.79"/>
    <s v="Cowin Capital"/>
    <d v="2010-05-20T00:00:00"/>
    <n v="2010"/>
    <s v="IPO"/>
    <s v="2295.00 CNY"/>
    <n v="336.05"/>
    <n v="270.58999999999997"/>
    <m/>
    <s v="Materials"/>
    <s v="Chemicals"/>
    <s v="Chemicals"/>
    <m/>
    <s v="China"/>
    <s v="Greater China"/>
    <s v="Yes"/>
    <m/>
    <m/>
    <m/>
    <m/>
    <n v="11"/>
  </r>
  <r>
    <n v="2235"/>
    <n v="30302"/>
    <s v="Little Sheep Group"/>
    <s v="www.littlesheep.com"/>
    <d v="2006-06-01T00:00:00"/>
    <x v="3"/>
    <x v="1"/>
    <m/>
    <x v="1"/>
    <m/>
    <s v="3i, Prax Capital"/>
    <d v="2008-06-12T00:00:00"/>
    <n v="2008"/>
    <s v="IPO"/>
    <s v="779.70 HKD"/>
    <n v="100"/>
    <n v="63.5"/>
    <m/>
    <s v="Consumer &amp; Retail"/>
    <s v="Restaurants"/>
    <s v="Restaurants"/>
    <m/>
    <s v="China"/>
    <s v="Greater China"/>
    <s v="Yes"/>
    <m/>
    <m/>
    <s v="Justin Maltz"/>
    <m/>
    <n v="24"/>
  </r>
  <r>
    <n v="2235"/>
    <n v="30302"/>
    <s v="Little Sheep Group"/>
    <s v="www.littlesheep.com"/>
    <d v="2006-06-01T00:00:00"/>
    <x v="3"/>
    <x v="1"/>
    <m/>
    <x v="1"/>
    <m/>
    <s v="3i, Prax Capital"/>
    <d v="2009-03-25T00:00:00"/>
    <n v="2009"/>
    <s v="Trade Sale"/>
    <s v="63.00 USD"/>
    <n v="63"/>
    <n v="48.74"/>
    <s v="Yum! Brands, Inc."/>
    <s v="Consumer &amp; Retail"/>
    <s v="Restaurants"/>
    <s v="Restaurants"/>
    <m/>
    <s v="China"/>
    <s v="Greater China"/>
    <s v="No"/>
    <m/>
    <m/>
    <s v="Justin Maltz"/>
    <m/>
    <n v="33"/>
  </r>
  <r>
    <n v="8589"/>
    <n v="39773"/>
    <s v="Luye Pharma Group"/>
    <s v="www.luye.cn"/>
    <d v="2008-04-01T00:00:00"/>
    <x v="2"/>
    <x v="2"/>
    <m/>
    <x v="1"/>
    <m/>
    <s v="MBK Partners"/>
    <d v="2012-02-28T00:00:00"/>
    <n v="2012"/>
    <s v="Sale to GP"/>
    <s v="140.00 USD"/>
    <n v="140"/>
    <n v="106.72"/>
    <s v="CDH Investments, CITIC Private Equity Funds Management, New Horizon Capital"/>
    <s v="Healthcare"/>
    <s v="Pharmaceuticals"/>
    <s v="Medical Research, Pharmaceutical Development, Pharmaceutical Manufacturing"/>
    <m/>
    <s v="China"/>
    <s v="Greater China"/>
    <s v="No"/>
    <m/>
    <m/>
    <s v="Kuo-Chuan Kung"/>
    <s v="Kuo-Chuan Kung"/>
    <n v="46"/>
  </r>
  <r>
    <n v="28157"/>
    <n v="39773"/>
    <s v="Luye Pharma Group"/>
    <s v="www.luye.cn"/>
    <d v="2012-01-28T00:00:00"/>
    <x v="5"/>
    <x v="0"/>
    <s v="328.70 USD"/>
    <x v="194"/>
    <n v="258.16000000000003"/>
    <s v="Ardian, CDH Investments, CITIC Private Equity Funds Management, New Horizon Capital"/>
    <d v="2014-07-03T00:00:00"/>
    <n v="2014"/>
    <s v="IPO"/>
    <s v="5921.67 HKD"/>
    <n v="764.07"/>
    <n v="561.66999999999996"/>
    <m/>
    <s v="Healthcare"/>
    <s v="Pharmaceuticals"/>
    <s v="Medical Research, Pharmaceutical Development, Pharmaceutical Manufacturing"/>
    <m/>
    <s v="China"/>
    <s v="Greater China"/>
    <s v="Yes"/>
    <m/>
    <m/>
    <m/>
    <m/>
    <n v="30"/>
  </r>
  <r>
    <n v="28157"/>
    <n v="39773"/>
    <s v="Luye Pharma Group"/>
    <s v="www.luye.cn"/>
    <d v="2012-01-28T00:00:00"/>
    <x v="5"/>
    <x v="0"/>
    <s v="328.70 USD"/>
    <x v="194"/>
    <n v="258.16000000000003"/>
    <s v="Ardian, CDH Investments, CITIC Private Equity Funds Management, New Horizon Capital"/>
    <d v="2015-01-15T00:00:00"/>
    <n v="2015"/>
    <s v="Private Placement"/>
    <s v="775.80 HKD"/>
    <n v="100.05"/>
    <n v="84.93"/>
    <m/>
    <s v="Healthcare"/>
    <s v="Pharmaceuticals"/>
    <s v="Medical Research, Pharmaceutical Development, Pharmaceutical Manufacturing"/>
    <m/>
    <s v="China"/>
    <s v="Greater China"/>
    <s v="Yes"/>
    <m/>
    <m/>
    <m/>
    <m/>
    <n v="36"/>
  </r>
  <r>
    <n v="28157"/>
    <n v="39773"/>
    <s v="Luye Pharma Group"/>
    <s v="www.luye.cn"/>
    <d v="2012-01-28T00:00:00"/>
    <x v="5"/>
    <x v="0"/>
    <s v="328.70 USD"/>
    <x v="194"/>
    <n v="258.16000000000003"/>
    <s v="Ardian, CDH Investments, CITIC Private Equity Funds Management, New Horizon Capital"/>
    <d v="2016-05-13T00:00:00"/>
    <n v="2016"/>
    <s v="Private Placement"/>
    <s v="709.00 HKD"/>
    <n v="91.37"/>
    <n v="80.11"/>
    <m/>
    <s v="Healthcare"/>
    <s v="Pharmaceuticals"/>
    <s v="Medical Research, Pharmaceutical Development, Pharmaceutical Manufacturing"/>
    <m/>
    <s v="China"/>
    <s v="Greater China"/>
    <s v="Yes"/>
    <m/>
    <m/>
    <m/>
    <m/>
    <n v="52"/>
  </r>
  <r>
    <n v="4542"/>
    <n v="28576"/>
    <s v="Ma Anshan Modern Farming"/>
    <s v="www.xiandaimuye.com"/>
    <d v="2008-12-01T00:00:00"/>
    <x v="2"/>
    <x v="1"/>
    <s v="150.00 USD"/>
    <x v="14"/>
    <n v="112.1"/>
    <s v="KKR"/>
    <d v="2010-11-22T00:00:00"/>
    <n v="2010"/>
    <s v="IPO"/>
    <s v="3500.00 HKD"/>
    <n v="451.53"/>
    <n v="328.67"/>
    <m/>
    <s v="Food &amp; Agriculture"/>
    <s v="Agriculture"/>
    <s v="Agriculture Livestock Production"/>
    <m/>
    <s v="China"/>
    <s v="Greater China"/>
    <s v="Yes"/>
    <m/>
    <m/>
    <s v="David Liu"/>
    <m/>
    <n v="23"/>
  </r>
  <r>
    <n v="4542"/>
    <n v="28576"/>
    <s v="Ma Anshan Modern Farming"/>
    <s v="www.xiandaimuye.com"/>
    <d v="2008-12-01T00:00:00"/>
    <x v="2"/>
    <x v="1"/>
    <s v="150.00 USD"/>
    <x v="14"/>
    <n v="112.1"/>
    <s v="KKR"/>
    <d v="2013-05-08T00:00:00"/>
    <n v="2013"/>
    <s v="Trade Sale"/>
    <s v="409.00 USD"/>
    <n v="409"/>
    <n v="314.97000000000003"/>
    <s v="China Mengniu Dairy Company Limited"/>
    <s v="Food &amp; Agriculture"/>
    <s v="Agriculture"/>
    <s v="Agriculture Livestock Production"/>
    <m/>
    <s v="China"/>
    <s v="Greater China"/>
    <s v="No"/>
    <m/>
    <m/>
    <s v="David Liu"/>
    <m/>
    <n v="53"/>
  </r>
  <r>
    <n v="27883"/>
    <n v="81266"/>
    <s v="Magic Holdings International Limited"/>
    <s v="www.magicholdings.co"/>
    <d v="2012-01-20T00:00:00"/>
    <x v="5"/>
    <x v="4"/>
    <s v="451.00 HKD"/>
    <x v="195"/>
    <n v="45.6"/>
    <s v="Baring Private Equity Asia"/>
    <d v="2013-08-16T00:00:00"/>
    <n v="2013"/>
    <s v="Trade Sale"/>
    <s v="1307.74 HKD"/>
    <n v="168.61"/>
    <n v="126.42"/>
    <s v="L'Oreal"/>
    <s v="Consumer &amp; Retail"/>
    <s v="Consumer Products"/>
    <s v="Perfumes, Cosmetics &amp; Toiletries, Personal Care Products Manufacturing"/>
    <m/>
    <s v="China"/>
    <s v="Greater China"/>
    <s v="No"/>
    <m/>
    <m/>
    <m/>
    <m/>
    <n v="19"/>
  </r>
  <r>
    <n v="43297"/>
    <n v="149285"/>
    <s v="Maiquer Group Co., Ltd"/>
    <s v="www.maiquer.com"/>
    <d v="2011-06-30T00:00:00"/>
    <x v="10"/>
    <x v="1"/>
    <s v="41.23 CNY"/>
    <x v="196"/>
    <n v="4.51"/>
    <s v="Huarong Yufu Capital"/>
    <d v="2014-01-28T00:00:00"/>
    <n v="2014"/>
    <s v="IPO"/>
    <s v="581.20 CNY"/>
    <n v="95.34"/>
    <n v="69.75"/>
    <m/>
    <s v="Food &amp; Agriculture"/>
    <s v="Food"/>
    <s v="Bakery Products, Dairy Products"/>
    <m/>
    <s v="China"/>
    <s v="Greater China"/>
    <s v="Yes"/>
    <m/>
    <m/>
    <m/>
    <m/>
    <n v="31"/>
  </r>
  <r>
    <n v="29799"/>
    <n v="92761"/>
    <s v="Mandarin Hotel Holdings"/>
    <m/>
    <d v="2012-07-05T00:00:00"/>
    <x v="5"/>
    <x v="2"/>
    <m/>
    <x v="1"/>
    <m/>
    <s v="Carlyle Group"/>
    <d v="2017-02-28T00:00:00"/>
    <n v="2017"/>
    <s v="Trade Sale"/>
    <s v="531.00 USD"/>
    <n v="531"/>
    <n v="502.94"/>
    <s v="Hanting Hotels"/>
    <s v="Consumer &amp; Retail"/>
    <s v="Leisure"/>
    <s v="Hotels"/>
    <m/>
    <s v="China"/>
    <s v="Greater China"/>
    <s v="No"/>
    <m/>
    <m/>
    <s v="Eric Zhang"/>
    <m/>
    <n v="55"/>
  </r>
  <r>
    <n v="7009"/>
    <n v="37617"/>
    <s v="Mecox Lane International Mail Order"/>
    <s v="www.m18.com"/>
    <d v="2008-03-03T00:00:00"/>
    <x v="2"/>
    <x v="2"/>
    <s v="80.00 USD"/>
    <x v="157"/>
    <n v="50.62"/>
    <s v="Sequoia Capital"/>
    <d v="2010-10-26T00:00:00"/>
    <n v="2010"/>
    <s v="IPO"/>
    <s v="129.00 USD"/>
    <n v="129"/>
    <n v="92.65"/>
    <m/>
    <s v="Information Technology"/>
    <s v="Internet"/>
    <s v="Clothing Stores, e-Commerce, Toy &amp; Hobby Stores"/>
    <m/>
    <s v="China"/>
    <s v="Greater China"/>
    <s v="Yes"/>
    <m/>
    <m/>
    <s v="Neil Shen"/>
    <s v="Neil Shen"/>
    <n v="31"/>
  </r>
  <r>
    <n v="7009"/>
    <n v="37617"/>
    <s v="Mecox Lane International Mail Order"/>
    <s v="www.m18.com"/>
    <d v="2008-03-03T00:00:00"/>
    <x v="2"/>
    <x v="2"/>
    <s v="80.00 USD"/>
    <x v="157"/>
    <n v="50.62"/>
    <s v="Sequoia Capital"/>
    <d v="2011-03-09T00:00:00"/>
    <n v="2011"/>
    <s v="Private Placement"/>
    <m/>
    <m/>
    <m/>
    <s v="China Dongxiang, SINA Corporation"/>
    <s v="Information Technology"/>
    <s v="Internet"/>
    <s v="Clothing Stores, e-Commerce, Toy &amp; Hobby Stores"/>
    <m/>
    <s v="China"/>
    <s v="Greater China"/>
    <s v="No"/>
    <m/>
    <m/>
    <s v="Neil Shen"/>
    <s v="Neil Shen"/>
    <n v="36"/>
  </r>
  <r>
    <n v="7025"/>
    <n v="37626"/>
    <s v="Meihua Monosodium Glutamate Group"/>
    <s v="www.meihuagrp.com"/>
    <d v="2008-03-18T00:00:00"/>
    <x v="2"/>
    <x v="1"/>
    <s v="195.00 USD"/>
    <x v="197"/>
    <n v="123.38"/>
    <s v="CDH Investments, New Horizon Capital"/>
    <d v="2010-12-24T00:00:00"/>
    <n v="2010"/>
    <s v="Trade Sale"/>
    <m/>
    <m/>
    <m/>
    <s v="Wuzhou Minovo"/>
    <s v="Food &amp; Agriculture"/>
    <s v="Agriculture"/>
    <s v="Agriculture Crop Production, Food"/>
    <m/>
    <s v="China"/>
    <s v="Greater China"/>
    <s v="No"/>
    <m/>
    <m/>
    <m/>
    <m/>
    <n v="33"/>
  </r>
  <r>
    <n v="30346"/>
    <n v="95884"/>
    <s v="Meinian Onehealth"/>
    <m/>
    <d v="2012-08-15T00:00:00"/>
    <x v="5"/>
    <x v="2"/>
    <s v="230.00 CNY"/>
    <x v="198"/>
    <n v="29.54"/>
    <s v="Carlyle Group"/>
    <d v="2015-03-30T00:00:00"/>
    <n v="2015"/>
    <s v="Merger"/>
    <m/>
    <m/>
    <m/>
    <s v="Jiangsu Sanyou Group Co., Ltd."/>
    <s v="Healthcare"/>
    <s v="Healthcare"/>
    <s v="Disease Diagnosis, Health &amp; Wellbeing Centres, Hospitals"/>
    <m/>
    <s v="China"/>
    <s v="Greater China"/>
    <s v="Yes"/>
    <m/>
    <m/>
    <s v="Janine Feng"/>
    <m/>
    <n v="31"/>
  </r>
  <r>
    <n v="47413"/>
    <n v="164836"/>
    <s v="MI Energy"/>
    <s v="www.mienergy.com.cn"/>
    <d v="2009-07-09T00:00:00"/>
    <x v="7"/>
    <x v="1"/>
    <s v="50.00 USD"/>
    <x v="145"/>
    <n v="35.78"/>
    <s v="TPG"/>
    <d v="2010-12-07T00:00:00"/>
    <n v="2010"/>
    <s v="IPO"/>
    <s v="1300.00 HKD"/>
    <n v="167.15"/>
    <n v="126.05"/>
    <m/>
    <s v="Energy &amp; Utilities"/>
    <s v="Oil &amp; Gas"/>
    <s v="Oil and Gas Exploration and Production"/>
    <m/>
    <s v="China"/>
    <s v="Greater China"/>
    <s v="Yes"/>
    <m/>
    <m/>
    <m/>
    <m/>
    <n v="17"/>
  </r>
  <r>
    <n v="32089"/>
    <n v="105093"/>
    <s v="Micro-tech (Nanjing) Co., Ltd"/>
    <s v="www.micro-tech.cn"/>
    <d v="2012-09-01T00:00:00"/>
    <x v="5"/>
    <x v="1"/>
    <s v="17.00 USD"/>
    <x v="56"/>
    <n v="13.28"/>
    <s v="Actis"/>
    <d v="2016-12-07T00:00:00"/>
    <n v="2016"/>
    <s v="Sale to GP"/>
    <m/>
    <m/>
    <m/>
    <m/>
    <s v="Healthcare"/>
    <s v="Healthcare"/>
    <s v="Healthcare, Medical Devices, Medical Equipment Distributors, Medical Technologies"/>
    <m/>
    <s v="China"/>
    <s v="Greater China"/>
    <s v="No"/>
    <m/>
    <m/>
    <s v="Meng Ann Lim"/>
    <m/>
    <n v="51"/>
  </r>
  <r>
    <n v="48306"/>
    <n v="129952"/>
    <s v="Microport Scientific Corporation"/>
    <s v="www.microport.com.cn"/>
    <d v="2007-06-01T00:00:00"/>
    <x v="1"/>
    <x v="2"/>
    <m/>
    <x v="1"/>
    <m/>
    <s v="Essex Woodlands"/>
    <d v="2010-09-24T00:00:00"/>
    <n v="2010"/>
    <s v="IPO"/>
    <m/>
    <m/>
    <m/>
    <m/>
    <s v="Healthcare"/>
    <s v="Medical Devices"/>
    <s v="Medical Devices, Medical Equipment Distributors"/>
    <m/>
    <s v="China"/>
    <s v="Greater China"/>
    <s v="No"/>
    <m/>
    <m/>
    <m/>
    <m/>
    <n v="39"/>
  </r>
  <r>
    <n v="46718"/>
    <n v="161948"/>
    <s v="MLS Co., Ltd"/>
    <s v="www.zsmls.com"/>
    <d v="2010-09-26T00:00:00"/>
    <x v="4"/>
    <x v="1"/>
    <s v="101.00 CNY"/>
    <x v="199"/>
    <n v="11.62"/>
    <s v="Ping An Caizhi Investment Management"/>
    <d v="2015-02-17T00:00:00"/>
    <n v="2015"/>
    <s v="IPO"/>
    <s v="956.75 CNY"/>
    <n v="155.63999999999999"/>
    <n v="136.71"/>
    <m/>
    <s v="Information Technology"/>
    <s v="Electronics"/>
    <s v="Electronic Components"/>
    <m/>
    <s v="China"/>
    <s v="Greater China"/>
    <s v="Yes"/>
    <m/>
    <m/>
    <m/>
    <m/>
    <n v="53"/>
  </r>
  <r>
    <n v="19471"/>
    <n v="54306"/>
    <s v="Modern Metal &amp; Precision Holdings"/>
    <m/>
    <d v="2010-12-06T00:00:00"/>
    <x v="4"/>
    <x v="1"/>
    <m/>
    <x v="1"/>
    <m/>
    <s v="EQT"/>
    <d v="2016-06-06T00:00:00"/>
    <n v="2016"/>
    <s v="Sale to GP"/>
    <m/>
    <m/>
    <m/>
    <s v="JD Capital"/>
    <s v="Industrials"/>
    <s v="Manufacturing"/>
    <s v="Industrial, Steel &amp; Metal Manufacturing"/>
    <m/>
    <s v="China"/>
    <s v="Greater China"/>
    <s v="No"/>
    <m/>
    <m/>
    <s v="Martin Mok"/>
    <m/>
    <n v="66"/>
  </r>
  <r>
    <n v="43298"/>
    <n v="149289"/>
    <s v="Muyuan Foodstuff Co., Ltd"/>
    <s v="www.muyuanfoods.com"/>
    <d v="2010-08-12T00:00:00"/>
    <x v="4"/>
    <x v="1"/>
    <s v="65.04 CNY"/>
    <x v="200"/>
    <n v="7.39"/>
    <s v="IFC Asset Management Company"/>
    <d v="2014-01-28T00:00:00"/>
    <n v="2014"/>
    <s v="IPO"/>
    <s v="1456.00 CNY"/>
    <n v="238.84"/>
    <n v="174.73"/>
    <m/>
    <s v="Food &amp; Agriculture"/>
    <s v="Agriculture"/>
    <s v="Agriculture Livestock Production"/>
    <m/>
    <s v="China"/>
    <s v="Greater China"/>
    <s v="Yes"/>
    <m/>
    <m/>
    <m/>
    <m/>
    <n v="41"/>
  </r>
  <r>
    <n v="42846"/>
    <n v="147536"/>
    <s v="Mysteel.com"/>
    <s v="www.mysteel.cn"/>
    <d v="2007-06-01T00:00:00"/>
    <x v="1"/>
    <x v="2"/>
    <s v="36.90 CNY"/>
    <x v="201"/>
    <n v="3.59"/>
    <s v="Principle Capital"/>
    <d v="2011-06-08T00:00:00"/>
    <n v="2011"/>
    <s v="IPO"/>
    <s v="230.00 CNY"/>
    <n v="35.450000000000003"/>
    <n v="24.55"/>
    <m/>
    <s v="Information Technology"/>
    <s v="Internet"/>
    <s v="Information Services, Internet, Software, Steel &amp; Metals"/>
    <m/>
    <s v="China"/>
    <s v="Greater China"/>
    <s v="Yes"/>
    <m/>
    <m/>
    <m/>
    <m/>
    <n v="48"/>
  </r>
  <r>
    <n v="33784"/>
    <n v="112387"/>
    <s v="Nanjing Aotecar"/>
    <s v="www.aotecar.com"/>
    <d v="2007-12-01T00:00:00"/>
    <x v="1"/>
    <x v="2"/>
    <s v="68.00 USD"/>
    <x v="202"/>
    <n v="46.57"/>
    <s v="CDH Investments, CITIC Capital"/>
    <d v="2013-04-26T00:00:00"/>
    <n v="2013"/>
    <s v="Trade Sale"/>
    <m/>
    <m/>
    <m/>
    <m/>
    <s v="Industrials"/>
    <s v="Transportation"/>
    <s v="Automobile and Parts Manufacturing"/>
    <m/>
    <s v="China"/>
    <s v="Greater China"/>
    <s v="No"/>
    <n v="4"/>
    <m/>
    <m/>
    <m/>
    <n v="64"/>
  </r>
  <r>
    <n v="47098"/>
    <n v="156285"/>
    <s v="Nanjing Sinolife United Company Limited"/>
    <s v="www.zs-united.com"/>
    <d v="2013-03-31T00:00:00"/>
    <x v="0"/>
    <x v="1"/>
    <s v="50.00 CNY"/>
    <x v="46"/>
    <n v="6.11"/>
    <s v="Fosun Capital"/>
    <d v="2014-01-08T00:00:00"/>
    <n v="2014"/>
    <s v="IPO"/>
    <s v="380.50 HKD"/>
    <n v="49.07"/>
    <n v="35.9"/>
    <m/>
    <s v="Food &amp; Agriculture"/>
    <s v="Food"/>
    <s v="Manufacturing, Nutritional Supplements"/>
    <m/>
    <s v="China"/>
    <s v="Greater China"/>
    <s v="Yes"/>
    <m/>
    <m/>
    <s v="Chuntao Xu"/>
    <s v="Chuntao Xu"/>
    <n v="10"/>
  </r>
  <r>
    <n v="52889"/>
    <n v="186667"/>
    <s v="Nano Resources"/>
    <m/>
    <d v="2012-06-01T00:00:00"/>
    <x v="5"/>
    <x v="2"/>
    <s v="31.80 USD"/>
    <x v="203"/>
    <n v="25.28"/>
    <s v="Ascendent Capital Partners"/>
    <d v="2015-06-01T00:00:00"/>
    <n v="2015"/>
    <s v="Trade Sale"/>
    <s v="3300.00 CNY"/>
    <n v="538.62"/>
    <n v="493.43"/>
    <s v="Guangdong Kaiping Chunhui"/>
    <s v="Industrials"/>
    <s v="Manufacturing"/>
    <s v="Machine Tool Manufacture, Railroads"/>
    <m/>
    <s v="China"/>
    <s v="Greater China"/>
    <s v="No"/>
    <n v="5"/>
    <m/>
    <m/>
    <m/>
    <n v="36"/>
  </r>
  <r>
    <n v="4048"/>
    <n v="33129"/>
    <s v="Nantong Rainbow Heavy Industries Co., Ltd."/>
    <s v="www.nantongrhm.com"/>
    <d v="2009-09-01T00:00:00"/>
    <x v="7"/>
    <x v="1"/>
    <m/>
    <x v="1"/>
    <m/>
    <s v="Carlyle Group"/>
    <d v="2011-07-28T00:00:00"/>
    <n v="2011"/>
    <s v="Trade Sale"/>
    <s v="30.00 EUR"/>
    <n v="42.61"/>
    <n v="30"/>
    <s v="Cargotec"/>
    <s v="Industrials"/>
    <s v="Industrial"/>
    <s v="Distribution, Industrial Machinery Manufacturing, Manufacturing"/>
    <m/>
    <s v="China"/>
    <s v="Greater China"/>
    <s v="Yes"/>
    <m/>
    <m/>
    <s v="Wayne Tsou"/>
    <m/>
    <n v="22"/>
  </r>
  <r>
    <n v="4048"/>
    <n v="33129"/>
    <s v="Nantong Rainbow Heavy Industries Co., Ltd."/>
    <s v="www.nantongrhm.com"/>
    <d v="2009-09-01T00:00:00"/>
    <x v="7"/>
    <x v="1"/>
    <m/>
    <x v="1"/>
    <m/>
    <s v="Carlyle Group"/>
    <d v="2015-03-31T00:00:00"/>
    <n v="2015"/>
    <s v="Trade Sale"/>
    <m/>
    <m/>
    <m/>
    <s v="Cargotec"/>
    <s v="Industrials"/>
    <s v="Industrial"/>
    <s v="Distribution, Industrial Machinery Manufacturing, Manufacturing"/>
    <m/>
    <s v="China"/>
    <s v="Greater China"/>
    <s v="No"/>
    <m/>
    <m/>
    <s v="Wayne Tsou"/>
    <m/>
    <n v="66"/>
  </r>
  <r>
    <n v="45346"/>
    <n v="156798"/>
    <s v="Natural Beauty Bio-Technology Limited"/>
    <s v="www.nblife.com"/>
    <d v="2009-10-19T00:00:00"/>
    <x v="7"/>
    <x v="4"/>
    <s v="820.00 HKD"/>
    <x v="204"/>
    <n v="71.08"/>
    <s v="Carlyle Group"/>
    <d v="2015-10-23T00:00:00"/>
    <n v="2015"/>
    <s v="Sale to Management"/>
    <s v="565.60 HKD"/>
    <n v="72.98"/>
    <n v="64.78"/>
    <m/>
    <s v="Consumer &amp; Retail"/>
    <s v="Consumer Services"/>
    <s v="Consumer Products, Consumer Services"/>
    <m/>
    <s v="China"/>
    <s v="Greater China"/>
    <s v="No"/>
    <m/>
    <m/>
    <m/>
    <m/>
    <n v="72"/>
  </r>
  <r>
    <n v="25636"/>
    <n v="68520"/>
    <s v="New China Life Insurance Co., Ltd"/>
    <s v="www.newchinalife.com"/>
    <d v="2010-11-30T00:00:00"/>
    <x v="4"/>
    <x v="1"/>
    <m/>
    <x v="1"/>
    <m/>
    <s v="Hony Capital, Standard Chartered Private Equity, Temasek Holdings"/>
    <d v="2011-12-07T00:00:00"/>
    <n v="2011"/>
    <s v="IPO"/>
    <s v="1890.00 USD"/>
    <n v="1890"/>
    <n v="1412.59"/>
    <m/>
    <s v="Business Services"/>
    <s v="Insurance"/>
    <s v="Finance and Insurance Sector, Insurance Agencies, Insurance Carriers"/>
    <m/>
    <s v="China"/>
    <s v="Greater China"/>
    <s v="Yes"/>
    <m/>
    <m/>
    <s v="John Zhao"/>
    <s v="John Zhao"/>
    <n v="13"/>
  </r>
  <r>
    <n v="27076"/>
    <n v="68520"/>
    <s v="New China Life Insurance Co., Ltd"/>
    <s v="www.newchinalife.com"/>
    <d v="2011-11-28T00:00:00"/>
    <x v="10"/>
    <x v="1"/>
    <s v="100.00 USD"/>
    <x v="51"/>
    <n v="72.72"/>
    <s v="MBK Partners"/>
    <d v="2011-12-07T00:00:00"/>
    <n v="2011"/>
    <s v="Trade Sale"/>
    <s v="1890.00 USD"/>
    <n v="1890"/>
    <n v="1412.59"/>
    <m/>
    <s v="Business Services"/>
    <s v="Insurance"/>
    <s v="Finance and Insurance Sector, Insurance Agencies, Insurance Carriers"/>
    <m/>
    <s v="China"/>
    <s v="Greater China"/>
    <s v="Yes"/>
    <m/>
    <m/>
    <m/>
    <m/>
    <n v="1"/>
  </r>
  <r>
    <n v="54639"/>
    <n v="68520"/>
    <s v="New China Life Insurance Co., Ltd"/>
    <s v="www.newchinalife.com"/>
    <d v="2006-06-01T00:00:00"/>
    <x v="3"/>
    <x v="1"/>
    <s v="78.00 USD"/>
    <x v="205"/>
    <n v="61.04"/>
    <s v="Primus Financial Holdings"/>
    <d v="2011-06-01T00:00:00"/>
    <n v="2011"/>
    <s v="Unspecified Exit"/>
    <s v="640.00 USD"/>
    <n v="640"/>
    <n v="443.2"/>
    <m/>
    <s v="Business Services"/>
    <s v="Insurance"/>
    <s v="Finance and Insurance Sector, Insurance Agencies, Insurance Carriers"/>
    <m/>
    <s v="China"/>
    <s v="Greater China"/>
    <s v="No"/>
    <m/>
    <m/>
    <m/>
    <m/>
    <n v="60"/>
  </r>
  <r>
    <n v="42175"/>
    <n v="116311"/>
    <s v="New Focus Auto Tech Holdings Limited"/>
    <s v="www.nfa360.com"/>
    <d v="2011-06-01T00:00:00"/>
    <x v="10"/>
    <x v="4"/>
    <s v="38.20 USD"/>
    <x v="206"/>
    <n v="26.45"/>
    <s v="STIC Investments"/>
    <d v="2013-06-28T00:00:00"/>
    <n v="2013"/>
    <s v="Sale to Management"/>
    <s v="40.00 USD"/>
    <n v="40"/>
    <n v="31.19"/>
    <m/>
    <s v="Industrials"/>
    <s v="Transportation"/>
    <s v="Automobile and Parts Manufacturing, Automobile Repair, Electronic Components, Electronic Components &amp; Semiconductor Wholesalers, Electronic Connectors, Retail"/>
    <m/>
    <s v="China"/>
    <s v="Greater China"/>
    <s v="No"/>
    <m/>
    <m/>
    <m/>
    <m/>
    <n v="24"/>
  </r>
  <r>
    <n v="45407"/>
    <n v="157032"/>
    <s v="Ningbo Team Pharm Co., Ltd"/>
    <s v="www.teampharm.com"/>
    <d v="2012-02-01T00:00:00"/>
    <x v="5"/>
    <x v="1"/>
    <s v="28.24 CNY"/>
    <x v="207"/>
    <n v="3.39"/>
    <s v="JD Capital"/>
    <d v="2014-11-05T00:00:00"/>
    <n v="2014"/>
    <s v="Trade Sale"/>
    <s v="570.00 CNY"/>
    <n v="92.75"/>
    <n v="74.61"/>
    <s v="Fuan Pharmaceutical"/>
    <s v="Healthcare"/>
    <s v="Pharmaceuticals"/>
    <s v="Pharmaceuticals"/>
    <m/>
    <s v="China"/>
    <s v="Greater China"/>
    <s v="No"/>
    <m/>
    <m/>
    <m/>
    <m/>
    <n v="33"/>
  </r>
  <r>
    <n v="14973"/>
    <n v="48092"/>
    <s v="Ningxia Xiajin Dairy"/>
    <s v="www.xiajinmilk.com"/>
    <d v="2007-01-11T00:00:00"/>
    <x v="1"/>
    <x v="1"/>
    <s v="18.10 USD"/>
    <x v="208"/>
    <n v="13.72"/>
    <s v="ARC Capital Partners, Wumart Stores Inc., YinChuan XinHua Department Store Co. Ltd."/>
    <d v="2014-01-20T00:00:00"/>
    <n v="2014"/>
    <s v="Trade Sale"/>
    <s v="30.00 USD"/>
    <n v="30"/>
    <n v="21.95"/>
    <s v="Prospect Link Limited"/>
    <s v="Consumer &amp; Retail"/>
    <s v="Consumer Services"/>
    <s v="Consumer Products, Consumer Services"/>
    <m/>
    <s v="China"/>
    <s v="Greater China"/>
    <s v="No"/>
    <n v="1.3"/>
    <m/>
    <m/>
    <m/>
    <n v="84"/>
  </r>
  <r>
    <n v="36335"/>
    <n v="123926"/>
    <s v="Noah Technology Holdings Limited"/>
    <s v="www.noaheducation.com"/>
    <d v="2004-07-19T00:00:00"/>
    <x v="9"/>
    <x v="1"/>
    <s v="15.00 USD"/>
    <x v="177"/>
    <n v="12.32"/>
    <s v="Baring Private Equity Asia"/>
    <d v="2007-10-19T00:00:00"/>
    <n v="2007"/>
    <s v="IPO"/>
    <s v="137.86 USD"/>
    <n v="137.86000000000001"/>
    <n v="96.95"/>
    <m/>
    <s v="Consumer &amp; Retail"/>
    <s v="Education / Training"/>
    <s v="Education &amp; Training Software, Education and Training Services"/>
    <m/>
    <s v="China"/>
    <s v="Greater China"/>
    <s v="Yes"/>
    <m/>
    <m/>
    <s v="Jean Eric Salata"/>
    <m/>
    <n v="39"/>
  </r>
  <r>
    <n v="44210"/>
    <n v="152921"/>
    <s v="Noble Agri"/>
    <s v="www.nobleagri.com"/>
    <d v="2014-09-30T00:00:00"/>
    <x v="6"/>
    <x v="2"/>
    <s v="1500.00 USD"/>
    <x v="209"/>
    <n v="1187.8499999999999"/>
    <s v="China National Cereals, Oils &amp; Foodstuffs Import and Export Corp, Hopu Investment Management, IFC Asset Management Company, Noble Group, Standard Chartered Private Equity, Temasek Holdings"/>
    <d v="2015-12-22T00:00:00"/>
    <n v="2015"/>
    <s v="Trade Sale"/>
    <s v="750.00 USD"/>
    <n v="750"/>
    <n v="691.28"/>
    <s v="China National Cereals, Oils &amp; Foodstuffs Import and Export Corp"/>
    <s v="Food &amp; Agriculture"/>
    <s v="Agriculture"/>
    <s v="Agribusiness"/>
    <m/>
    <s v="Hong Kong"/>
    <s v="Greater China"/>
    <s v="Yes"/>
    <m/>
    <m/>
    <m/>
    <m/>
    <n v="15"/>
  </r>
  <r>
    <n v="4491"/>
    <n v="33832"/>
    <s v="Nord Anglia Education"/>
    <s v="www.nordangliaeducation.com"/>
    <d v="2008-09-01T00:00:00"/>
    <x v="2"/>
    <x v="0"/>
    <s v="190.00 GBP"/>
    <x v="210"/>
    <n v="240.24"/>
    <s v="Baring Private Equity Asia"/>
    <d v="2014-03-26T00:00:00"/>
    <n v="2014"/>
    <s v="IPO"/>
    <s v="304.00 USD"/>
    <n v="304"/>
    <n v="218.61"/>
    <m/>
    <s v="Consumer &amp; Retail"/>
    <s v="Education / Training"/>
    <s v="Education and Training Services, Schools"/>
    <m/>
    <s v="Hong Kong"/>
    <s v="Greater China"/>
    <s v="Yes"/>
    <m/>
    <m/>
    <m/>
    <m/>
    <n v="66"/>
  </r>
  <r>
    <n v="4491"/>
    <n v="33832"/>
    <s v="Nord Anglia Education"/>
    <s v="www.nordangliaeducation.com"/>
    <d v="2008-09-01T00:00:00"/>
    <x v="2"/>
    <x v="0"/>
    <s v="190.00 GBP"/>
    <x v="210"/>
    <n v="240.24"/>
    <s v="Baring Private Equity Asia"/>
    <d v="2015-06-16T00:00:00"/>
    <n v="2015"/>
    <s v="Private Placement"/>
    <s v="160.80 USD"/>
    <n v="160.80000000000001"/>
    <n v="141.38"/>
    <m/>
    <s v="Consumer &amp; Retail"/>
    <s v="Education / Training"/>
    <s v="Education and Training Services, Schools"/>
    <m/>
    <s v="Hong Kong"/>
    <s v="Greater China"/>
    <s v="Yes"/>
    <m/>
    <m/>
    <m/>
    <m/>
    <n v="81"/>
  </r>
  <r>
    <n v="4491"/>
    <n v="33832"/>
    <s v="Nord Anglia Education"/>
    <s v="www.nordangliaeducation.com"/>
    <d v="2008-09-01T00:00:00"/>
    <x v="2"/>
    <x v="0"/>
    <s v="190.00 GBP"/>
    <x v="210"/>
    <n v="240.24"/>
    <s v="Baring Private Equity Asia"/>
    <d v="2017-04-25T00:00:00"/>
    <n v="2017"/>
    <s v="Sale to GP"/>
    <m/>
    <m/>
    <m/>
    <s v="Baring Private Equity Asia, CPP Investment Board"/>
    <s v="Consumer &amp; Retail"/>
    <s v="Education / Training"/>
    <s v="Education and Training Services, Schools"/>
    <m/>
    <s v="Hong Kong"/>
    <s v="Greater China"/>
    <s v="Yes"/>
    <m/>
    <m/>
    <m/>
    <m/>
    <n v="103"/>
  </r>
  <r>
    <n v="21805"/>
    <n v="33832"/>
    <s v="Nord Anglia Education"/>
    <s v="www.nordangliaeducation.com"/>
    <d v="2011-02-03T00:00:00"/>
    <x v="10"/>
    <x v="1"/>
    <m/>
    <x v="1"/>
    <m/>
    <s v="Baring Private Equity Asia, Partners Group"/>
    <d v="2015-06-11T00:00:00"/>
    <n v="2015"/>
    <s v="Private Placement"/>
    <s v="160.80 USD"/>
    <n v="160.80000000000001"/>
    <n v="142.65"/>
    <m/>
    <s v="Consumer &amp; Retail"/>
    <s v="Education / Training"/>
    <s v="Education and Training Services, Schools"/>
    <m/>
    <s v="Hong Kong"/>
    <s v="Greater China"/>
    <s v="Yes"/>
    <m/>
    <m/>
    <m/>
    <m/>
    <n v="52"/>
  </r>
  <r>
    <n v="20276"/>
    <n v="55473"/>
    <s v="Offshore Incorporations HK Ltd."/>
    <s v="www.offshore-inc.com"/>
    <d v="2004-08-01T00:00:00"/>
    <x v="9"/>
    <x v="2"/>
    <m/>
    <x v="1"/>
    <m/>
    <s v="Carlyle Group"/>
    <d v="2011-03-24T00:00:00"/>
    <n v="2011"/>
    <s v="Sale to GP"/>
    <m/>
    <m/>
    <m/>
    <s v="IK Investment Partners"/>
    <s v="Business Services"/>
    <s v="Outsourcing"/>
    <s v="BPO Services"/>
    <m/>
    <s v="Hong Kong"/>
    <s v="Greater China"/>
    <s v="No"/>
    <m/>
    <m/>
    <m/>
    <m/>
    <n v="79"/>
  </r>
  <r>
    <n v="20277"/>
    <n v="55473"/>
    <s v="Offshore Incorporations HK Ltd."/>
    <s v="www.offshore-inc.com"/>
    <d v="2011-03-24T00:00:00"/>
    <x v="10"/>
    <x v="2"/>
    <s v="350.00 USD"/>
    <x v="189"/>
    <n v="250.57"/>
    <s v="IK Investment Partners"/>
    <d v="2011-03-24T00:00:00"/>
    <n v="2011"/>
    <s v="Merger"/>
    <m/>
    <m/>
    <m/>
    <s v="Vistra Group"/>
    <s v="Business Services"/>
    <s v="Outsourcing"/>
    <s v="BPO Services"/>
    <m/>
    <s v="Hong Kong"/>
    <s v="Greater China"/>
    <s v="No"/>
    <m/>
    <m/>
    <s v="Kristiaan Nieuwenburg"/>
    <m/>
    <n v="0"/>
  </r>
  <r>
    <n v="44287"/>
    <n v="153202"/>
    <s v="ORG Packaging Co., Ltd"/>
    <s v="www.orgpackaging.com"/>
    <d v="2007-12-24T00:00:00"/>
    <x v="1"/>
    <x v="1"/>
    <s v="40.00 USD"/>
    <x v="49"/>
    <n v="27.39"/>
    <s v="CDIB Capital, Lehman Brothers"/>
    <d v="2010-09-14T00:00:00"/>
    <n v="2010"/>
    <s v="Sale to Management"/>
    <s v="29.50 USD"/>
    <n v="29.5"/>
    <n v="22.99"/>
    <m/>
    <s v="Industrials"/>
    <s v="Manufacturing"/>
    <s v="Steel &amp; Metal Manufacturing, Steel &amp; Metals"/>
    <m/>
    <s v="China"/>
    <s v="Greater China"/>
    <s v="Yes"/>
    <m/>
    <m/>
    <m/>
    <m/>
    <n v="33"/>
  </r>
  <r>
    <n v="44287"/>
    <n v="153202"/>
    <s v="ORG Packaging Co., Ltd"/>
    <s v="www.orgpackaging.com"/>
    <d v="2007-12-24T00:00:00"/>
    <x v="1"/>
    <x v="1"/>
    <s v="40.00 USD"/>
    <x v="49"/>
    <n v="27.39"/>
    <s v="CDIB Capital, Lehman Brothers"/>
    <d v="2011-10-11T00:00:00"/>
    <n v="2011"/>
    <s v="IPO"/>
    <s v="1656.00 CNY"/>
    <n v="259.58"/>
    <n v="189.26"/>
    <m/>
    <s v="Industrials"/>
    <s v="Manufacturing"/>
    <s v="Steel &amp; Metal Manufacturing, Steel &amp; Metals"/>
    <m/>
    <s v="China"/>
    <s v="Greater China"/>
    <s v="Yes"/>
    <m/>
    <m/>
    <m/>
    <m/>
    <n v="46"/>
  </r>
  <r>
    <n v="44287"/>
    <n v="153202"/>
    <s v="ORG Packaging Co., Ltd"/>
    <s v="www.orgpackaging.com"/>
    <d v="2007-12-24T00:00:00"/>
    <x v="1"/>
    <x v="1"/>
    <s v="40.00 USD"/>
    <x v="49"/>
    <n v="27.39"/>
    <s v="CDIB Capital, Lehman Brothers"/>
    <d v="2013-10-31T00:00:00"/>
    <n v="2013"/>
    <s v="Private Placement"/>
    <s v="181.70 CNY"/>
    <n v="29.62"/>
    <n v="22.14"/>
    <m/>
    <s v="Industrials"/>
    <s v="Manufacturing"/>
    <s v="Steel &amp; Metal Manufacturing, Steel &amp; Metals"/>
    <m/>
    <s v="China"/>
    <s v="Greater China"/>
    <s v="Yes"/>
    <m/>
    <m/>
    <m/>
    <m/>
    <n v="70"/>
  </r>
  <r>
    <n v="44484"/>
    <n v="153202"/>
    <s v="ORG Packaging Co., Ltd"/>
    <s v="www.orgpackaging.com"/>
    <d v="2010-09-15T00:00:00"/>
    <x v="4"/>
    <x v="1"/>
    <s v="12.89 USD"/>
    <x v="211"/>
    <n v="10.039999999999999"/>
    <s v="Harvest Capital"/>
    <d v="2013-10-14T00:00:00"/>
    <n v="2013"/>
    <s v="Private Placement"/>
    <s v="57.76 CNY"/>
    <n v="9.41"/>
    <n v="6.95"/>
    <m/>
    <s v="Industrials"/>
    <s v="Manufacturing"/>
    <s v="Steel &amp; Metal Manufacturing, Steel &amp; Metals"/>
    <m/>
    <s v="China"/>
    <s v="Greater China"/>
    <s v="Yes"/>
    <m/>
    <m/>
    <m/>
    <m/>
    <n v="37"/>
  </r>
  <r>
    <n v="45275"/>
    <n v="156525"/>
    <s v="Orient Home Industrial Co., Ltd"/>
    <s v="www.comagic.com.cn"/>
    <d v="2010-12-01T00:00:00"/>
    <x v="4"/>
    <x v="2"/>
    <s v="480.00 CNY"/>
    <x v="212"/>
    <n v="54.22"/>
    <s v="ARC Capital Partners"/>
    <d v="2011-12-30T00:00:00"/>
    <n v="2011"/>
    <s v="Trade Sale"/>
    <m/>
    <m/>
    <m/>
    <m/>
    <s v="Consumer &amp; Retail"/>
    <s v="Retail"/>
    <s v="Home Centres and Hardware Stores"/>
    <m/>
    <s v="China"/>
    <s v="Greater China"/>
    <s v="No"/>
    <m/>
    <m/>
    <m/>
    <m/>
    <n v="12"/>
  </r>
  <r>
    <n v="34067"/>
    <n v="95623"/>
    <s v="Pactera Technology"/>
    <s v="www.hisoft.com"/>
    <d v="2013-10-17T00:00:00"/>
    <x v="0"/>
    <x v="0"/>
    <s v="625.00 USD"/>
    <x v="213"/>
    <n v="461.75"/>
    <s v="Blackstone Group, GGV Capital"/>
    <d v="2016-08-29T00:00:00"/>
    <n v="2016"/>
    <s v="Trade Sale"/>
    <s v="675.00 USD"/>
    <n v="675"/>
    <n v="598.59"/>
    <s v="HNA Group Company Limited"/>
    <s v="Business Services"/>
    <s v="Outsourcing"/>
    <s v="BPO Services, IT, Offshore IT Services/IT Outsourcing"/>
    <m/>
    <s v="China"/>
    <s v="Greater China"/>
    <s v="No"/>
    <m/>
    <m/>
    <s v="Jeff Richards, Jenny Lee, Ray Hu"/>
    <m/>
    <n v="34"/>
  </r>
  <r>
    <n v="44136"/>
    <n v="29311"/>
    <s v="PCD Stores"/>
    <s v="www.pcds.com.cn"/>
    <d v="2005-06-01T00:00:00"/>
    <x v="11"/>
    <x v="1"/>
    <m/>
    <x v="1"/>
    <m/>
    <s v="United Capital Partners"/>
    <d v="2009-12-15T00:00:00"/>
    <n v="2009"/>
    <s v="IPO"/>
    <s v="377.00 USD"/>
    <n v="377"/>
    <n v="251.57"/>
    <m/>
    <s v="Consumer &amp; Retail"/>
    <s v="Retail"/>
    <s v="Department Stores"/>
    <m/>
    <s v="China"/>
    <s v="Greater China"/>
    <s v="Yes"/>
    <m/>
    <m/>
    <m/>
    <m/>
    <n v="54"/>
  </r>
  <r>
    <n v="46266"/>
    <n v="160217"/>
    <s v="People.cn Co., Ltd"/>
    <s v="www.people.com.cn"/>
    <d v="2010-12-01T00:00:00"/>
    <x v="4"/>
    <x v="1"/>
    <s v="75.00 CNY"/>
    <x v="78"/>
    <n v="8.4700000000000006"/>
    <s v="BOCGI Zheshang Investment Fund Management, Goldstone Investment"/>
    <d v="2012-04-27T00:00:00"/>
    <n v="2012"/>
    <s v="IPO"/>
    <s v="1382.20 CNY"/>
    <n v="218.56"/>
    <n v="166.26"/>
    <m/>
    <s v="Telecoms &amp; Media"/>
    <s v="Digital Media"/>
    <s v="Digital Media, Internet"/>
    <m/>
    <s v="China"/>
    <s v="Greater China"/>
    <s v="Yes"/>
    <m/>
    <m/>
    <m/>
    <m/>
    <n v="16"/>
  </r>
  <r>
    <n v="27140"/>
    <n v="76946"/>
    <s v="Phoenix Media"/>
    <s v="www.ppm.cn/htm/eng"/>
    <d v="2008-05-26T00:00:00"/>
    <x v="2"/>
    <x v="1"/>
    <s v="481.46 CNY"/>
    <x v="214"/>
    <n v="44.57"/>
    <s v="Hony Capital"/>
    <d v="2011-11-23T00:00:00"/>
    <n v="2011"/>
    <s v="IPO"/>
    <m/>
    <m/>
    <m/>
    <m/>
    <s v="Consumer &amp; Retail"/>
    <s v="Publishing"/>
    <s v="Book Publishers, Media, Newspapers and News Organisations"/>
    <m/>
    <s v="China"/>
    <s v="Greater China"/>
    <s v="Yes"/>
    <m/>
    <m/>
    <m/>
    <m/>
    <n v="42"/>
  </r>
  <r>
    <n v="27140"/>
    <n v="76946"/>
    <s v="Phoenix Media"/>
    <s v="www.ppm.cn/htm/eng"/>
    <d v="2008-05-26T00:00:00"/>
    <x v="2"/>
    <x v="1"/>
    <s v="481.46 CNY"/>
    <x v="214"/>
    <n v="44.57"/>
    <s v="Hony Capital"/>
    <d v="2013-05-27T00:00:00"/>
    <n v="2013"/>
    <s v="Private Placement"/>
    <s v="200.00 CNY"/>
    <n v="32.200000000000003"/>
    <n v="24.8"/>
    <m/>
    <s v="Consumer &amp; Retail"/>
    <s v="Publishing"/>
    <s v="Book Publishers, Media, Newspapers and News Organisations"/>
    <m/>
    <s v="China"/>
    <s v="Greater China"/>
    <s v="Yes"/>
    <m/>
    <m/>
    <m/>
    <m/>
    <n v="60"/>
  </r>
  <r>
    <n v="27140"/>
    <n v="76946"/>
    <s v="Phoenix Media"/>
    <s v="www.ppm.cn/htm/eng"/>
    <d v="2008-05-26T00:00:00"/>
    <x v="2"/>
    <x v="1"/>
    <s v="481.46 CNY"/>
    <x v="214"/>
    <n v="44.57"/>
    <s v="Hony Capital"/>
    <d v="2013-07-12T00:00:00"/>
    <n v="2013"/>
    <s v="Private Placement"/>
    <m/>
    <m/>
    <m/>
    <m/>
    <s v="Consumer &amp; Retail"/>
    <s v="Publishing"/>
    <s v="Book Publishers, Media, Newspapers and News Organisations"/>
    <m/>
    <s v="China"/>
    <s v="Greater China"/>
    <s v="No"/>
    <m/>
    <m/>
    <m/>
    <m/>
    <n v="62"/>
  </r>
  <r>
    <n v="10699"/>
    <n v="42518"/>
    <s v="Ping An Insurance Group"/>
    <s v="www.pingan.com"/>
    <d v="2010-05-04T00:00:00"/>
    <x v="4"/>
    <x v="5"/>
    <m/>
    <x v="1"/>
    <m/>
    <s v="TPG"/>
    <d v="2010-05-14T00:00:00"/>
    <n v="2010"/>
    <s v="Private Placement"/>
    <s v="1250.00 USD"/>
    <n v="1250"/>
    <n v="1006.5"/>
    <m/>
    <s v="Business Services"/>
    <s v="Insurance"/>
    <s v="Insurance Carriers"/>
    <m/>
    <s v="China"/>
    <s v="Greater China"/>
    <s v="Yes"/>
    <m/>
    <m/>
    <m/>
    <m/>
    <n v="0"/>
  </r>
  <r>
    <n v="10699"/>
    <n v="42518"/>
    <s v="Ping An Insurance Group"/>
    <s v="www.pingan.com"/>
    <d v="2010-05-04T00:00:00"/>
    <x v="4"/>
    <x v="5"/>
    <m/>
    <x v="1"/>
    <m/>
    <s v="TPG"/>
    <d v="2010-09-03T00:00:00"/>
    <n v="2010"/>
    <s v="Private Placement"/>
    <s v="1160.00 USD"/>
    <n v="1160"/>
    <n v="903.87"/>
    <m/>
    <s v="Business Services"/>
    <s v="Insurance"/>
    <s v="Insurance Carriers"/>
    <m/>
    <s v="China"/>
    <s v="Greater China"/>
    <s v="No"/>
    <n v="16"/>
    <m/>
    <m/>
    <m/>
    <n v="4"/>
  </r>
  <r>
    <n v="51183"/>
    <n v="180172"/>
    <s v="Plastec Technologies, Ltd"/>
    <s v="www.plastec.com.hk"/>
    <d v="2005-06-01T00:00:00"/>
    <x v="11"/>
    <x v="1"/>
    <m/>
    <x v="1"/>
    <m/>
    <s v="Cathay Capital Group"/>
    <d v="2010-12-01T00:00:00"/>
    <n v="2010"/>
    <s v="Merger"/>
    <m/>
    <m/>
    <m/>
    <m/>
    <s v="Industrials"/>
    <s v="Manufacturing"/>
    <s v="Plastic and Rubber Manufacturing"/>
    <m/>
    <s v="Hong Kong"/>
    <s v="Greater China"/>
    <s v="No"/>
    <m/>
    <m/>
    <m/>
    <m/>
    <n v="66"/>
  </r>
  <r>
    <n v="812"/>
    <n v="26729"/>
    <s v="Plateno Hotel Group"/>
    <s v="www.7daysinn.cn"/>
    <d v="2008-10-16T00:00:00"/>
    <x v="2"/>
    <x v="1"/>
    <s v="65.00 USD"/>
    <x v="82"/>
    <n v="46.16"/>
    <s v="Actis, Warburg Pincus"/>
    <d v="2009-11-20T00:00:00"/>
    <n v="2009"/>
    <s v="IPO"/>
    <s v="111.10 USD"/>
    <n v="111.1"/>
    <n v="74.14"/>
    <m/>
    <s v="Consumer &amp; Retail"/>
    <s v="Leisure"/>
    <s v="e-Commerce, Hotels, Hotels and Offices"/>
    <m/>
    <s v="China"/>
    <s v="Greater China"/>
    <s v="Yes"/>
    <m/>
    <m/>
    <s v="Meng Ann Lim"/>
    <m/>
    <n v="13"/>
  </r>
  <r>
    <n v="812"/>
    <n v="26729"/>
    <s v="Plateno Hotel Group"/>
    <s v="www.7daysinn.cn"/>
    <d v="2008-10-16T00:00:00"/>
    <x v="2"/>
    <x v="1"/>
    <s v="65.00 USD"/>
    <x v="82"/>
    <n v="46.16"/>
    <s v="Actis, Warburg Pincus"/>
    <d v="2013-03-01T00:00:00"/>
    <n v="2013"/>
    <s v="Sale to GP"/>
    <s v="688.00 USD"/>
    <n v="688"/>
    <n v="529"/>
    <s v="Actis, Carlyle Group, Sequoia Capital"/>
    <s v="Consumer &amp; Retail"/>
    <s v="Leisure"/>
    <s v="e-Commerce, Hotels, Hotels and Offices"/>
    <m/>
    <s v="China"/>
    <s v="Greater China"/>
    <s v="No"/>
    <m/>
    <m/>
    <s v="Meng Ann Lim"/>
    <m/>
    <n v="53"/>
  </r>
  <r>
    <n v="30828"/>
    <n v="26729"/>
    <s v="Plateno Hotel Group"/>
    <s v="www.7daysinn.cn"/>
    <d v="2013-03-01T00:00:00"/>
    <x v="0"/>
    <x v="0"/>
    <s v="688.00 USD"/>
    <x v="215"/>
    <n v="529"/>
    <s v="Actis, Carlyle Group, Sequoia Capital"/>
    <d v="2015-09-22T00:00:00"/>
    <n v="2015"/>
    <s v="Trade Sale"/>
    <s v="8300.00 CNY"/>
    <n v="1298.48"/>
    <n v="1157.98"/>
    <s v="Shanghai Jin Jiang International Hotels"/>
    <s v="Consumer &amp; Retail"/>
    <s v="Leisure"/>
    <s v="e-Commerce, Hotels, Hotels and Offices"/>
    <m/>
    <s v="China"/>
    <s v="Greater China"/>
    <s v="No"/>
    <m/>
    <m/>
    <s v="Eric Zhang"/>
    <m/>
    <n v="30"/>
  </r>
  <r>
    <n v="10061"/>
    <n v="41646"/>
    <s v="Primax Electronics Ltd."/>
    <s v="www.primax.com.tw"/>
    <d v="2007-09-17T00:00:00"/>
    <x v="1"/>
    <x v="0"/>
    <s v="8600.00 TWD"/>
    <x v="216"/>
    <n v="185.13"/>
    <s v="Bank of America Merrill Lynch, FAT Capital Management, H&amp;Q Asia Pacific, NewQuest Capital Partners"/>
    <d v="2012-10-05T00:00:00"/>
    <n v="2012"/>
    <s v="IPO"/>
    <m/>
    <m/>
    <m/>
    <m/>
    <s v="Consumer &amp; Retail"/>
    <s v="Consumer Services"/>
    <s v="Communications, Computer and Office Equipment Distributors, Electronic Components, Electronic Components &amp; Semiconductor Wholesalers, Office Equipment"/>
    <m/>
    <s v="Taiwan"/>
    <s v="Greater China"/>
    <s v="Yes"/>
    <m/>
    <m/>
    <s v="Jarlon Tsang"/>
    <s v="Jarlon Tsang"/>
    <n v="61"/>
  </r>
  <r>
    <n v="10061"/>
    <n v="41646"/>
    <s v="Primax Electronics Ltd."/>
    <s v="www.primax.com.tw"/>
    <d v="2007-09-17T00:00:00"/>
    <x v="1"/>
    <x v="0"/>
    <s v="8600.00 TWD"/>
    <x v="216"/>
    <n v="185.13"/>
    <s v="Bank of America Merrill Lynch, FAT Capital Management, H&amp;Q Asia Pacific, NewQuest Capital Partners"/>
    <d v="2014-06-23T00:00:00"/>
    <n v="2014"/>
    <s v="Private Placement"/>
    <s v="4000.00 TWD"/>
    <n v="133.22999999999999"/>
    <n v="98.43"/>
    <m/>
    <s v="Consumer &amp; Retail"/>
    <s v="Consumer Services"/>
    <s v="Communications, Computer and Office Equipment Distributors, Electronic Components, Electronic Components &amp; Semiconductor Wholesalers, Office Equipment"/>
    <m/>
    <s v="Taiwan"/>
    <s v="Greater China"/>
    <s v="No"/>
    <m/>
    <m/>
    <s v="Jarlon Tsang"/>
    <s v="Jarlon Tsang"/>
    <n v="81"/>
  </r>
  <r>
    <n v="46484"/>
    <n v="161120"/>
    <s v="Qingdao Eastsoft Communication Technology Co., Ltd"/>
    <s v="www.eastsoft.com.cn"/>
    <d v="2009-12-28T00:00:00"/>
    <x v="7"/>
    <x v="1"/>
    <s v="75.00 CNY"/>
    <x v="217"/>
    <n v="7.33"/>
    <s v="Cowin Capital, Goldstone Investment"/>
    <d v="2011-02-22T00:00:00"/>
    <n v="2011"/>
    <s v="IPO"/>
    <s v="1036.25 CNY"/>
    <n v="157.6"/>
    <n v="115.11"/>
    <m/>
    <s v="Information Technology"/>
    <s v="Network"/>
    <s v="Communications, IT Infrastructure, Network, Software"/>
    <m/>
    <s v="China"/>
    <s v="Greater China"/>
    <s v="Yes"/>
    <m/>
    <m/>
    <m/>
    <m/>
    <n v="14"/>
  </r>
  <r>
    <n v="46484"/>
    <n v="161120"/>
    <s v="Qingdao Eastsoft Communication Technology Co., Ltd"/>
    <s v="www.eastsoft.com.cn"/>
    <d v="2009-12-28T00:00:00"/>
    <x v="7"/>
    <x v="1"/>
    <s v="75.00 CNY"/>
    <x v="217"/>
    <n v="7.33"/>
    <s v="Cowin Capital, Goldstone Investment"/>
    <d v="2015-01-12T00:00:00"/>
    <n v="2015"/>
    <s v="Private Placement"/>
    <s v="245.00 CNY"/>
    <n v="40"/>
    <n v="33.950000000000003"/>
    <m/>
    <s v="Information Technology"/>
    <s v="Network"/>
    <s v="Communications, IT Infrastructure, Network, Software"/>
    <m/>
    <s v="China"/>
    <s v="Greater China"/>
    <s v="Yes"/>
    <m/>
    <m/>
    <m/>
    <m/>
    <n v="61"/>
  </r>
  <r>
    <n v="46824"/>
    <n v="162380"/>
    <s v="Qingdao Wuxiao Group"/>
    <s v="www.wuxiao.cn"/>
    <d v="2010-06-01T00:00:00"/>
    <x v="4"/>
    <x v="2"/>
    <m/>
    <x v="1"/>
    <m/>
    <s v="TR Capital"/>
    <d v="2013-06-01T00:00:00"/>
    <n v="2013"/>
    <s v="Unspecified Exit"/>
    <m/>
    <m/>
    <m/>
    <m/>
    <s v="Industrials"/>
    <s v="Manufacturing"/>
    <s v="Industrial Machinery Manufacturing, Steel &amp; Metal Manufacturing, Telecoms Towers &amp; Infrastructure"/>
    <m/>
    <s v="China"/>
    <s v="Greater China"/>
    <s v="No"/>
    <m/>
    <m/>
    <m/>
    <m/>
    <n v="36"/>
  </r>
  <r>
    <n v="20107"/>
    <n v="55217"/>
    <s v="Qinyuan Bakery"/>
    <m/>
    <d v="2010-12-20T00:00:00"/>
    <x v="4"/>
    <x v="2"/>
    <m/>
    <x v="1"/>
    <m/>
    <s v="EQT"/>
    <d v="2014-12-09T00:00:00"/>
    <n v="2014"/>
    <s v="Trade Sale"/>
    <m/>
    <m/>
    <m/>
    <s v="Swire Pacific"/>
    <s v="Food &amp; Agriculture"/>
    <s v="Food"/>
    <s v="Bakery Products"/>
    <m/>
    <s v="China"/>
    <s v="Greater China"/>
    <s v="No"/>
    <m/>
    <m/>
    <s v="Martin Mok"/>
    <m/>
    <n v="48"/>
  </r>
  <r>
    <n v="45923"/>
    <n v="159015"/>
    <s v="Real Nutriceutical Group Ltd"/>
    <s v="www.ruinian.com.hk"/>
    <d v="2007-06-01T00:00:00"/>
    <x v="1"/>
    <x v="2"/>
    <m/>
    <x v="1"/>
    <m/>
    <s v="Shanghai International Asset Management"/>
    <d v="2010-02-08T00:00:00"/>
    <n v="2010"/>
    <s v="IPO"/>
    <m/>
    <m/>
    <m/>
    <m/>
    <s v="Food &amp; Agriculture"/>
    <s v="Food"/>
    <s v="Nutritional Supplements"/>
    <m/>
    <s v="Hong Kong"/>
    <s v="Greater China"/>
    <s v="No"/>
    <m/>
    <m/>
    <m/>
    <m/>
    <n v="32"/>
  </r>
  <r>
    <n v="15819"/>
    <n v="44744"/>
    <s v="RedStar Macalline"/>
    <s v="www.chinaredstar.com"/>
    <d v="2007-10-30T00:00:00"/>
    <x v="1"/>
    <x v="1"/>
    <s v="200.00 USD"/>
    <x v="21"/>
    <n v="140.66"/>
    <s v="Warburg Pincus"/>
    <d v="2015-06-19T00:00:00"/>
    <n v="2015"/>
    <s v="IPO"/>
    <s v="931.00 USD"/>
    <n v="931"/>
    <n v="818.54"/>
    <m/>
    <s v="Consumer &amp; Retail"/>
    <s v="Consumer Products"/>
    <s v="Household Appliances"/>
    <m/>
    <s v="China"/>
    <s v="Greater China"/>
    <s v="Yes"/>
    <m/>
    <m/>
    <m/>
    <m/>
    <n v="92"/>
  </r>
  <r>
    <n v="776"/>
    <n v="26683"/>
    <s v="RT Sourcing"/>
    <s v="www.rtsourcing.com"/>
    <d v="2005-02-23T00:00:00"/>
    <x v="11"/>
    <x v="2"/>
    <m/>
    <x v="1"/>
    <m/>
    <s v="Affinity Equity Partners"/>
    <d v="2008-07-01T00:00:00"/>
    <n v="2008"/>
    <s v="Trade Sale"/>
    <s v="19.00 USD"/>
    <n v="19"/>
    <n v="12.07"/>
    <s v="Li &amp; Fung Limited"/>
    <s v="Consumer &amp; Retail"/>
    <s v="Consumer Products"/>
    <s v="Consumer Products, Courier &amp; Delivery Services, Industrial Wholesalers, Retail"/>
    <m/>
    <s v="Hong Kong"/>
    <s v="Greater China"/>
    <s v="No"/>
    <m/>
    <m/>
    <m/>
    <m/>
    <n v="41"/>
  </r>
  <r>
    <n v="6817"/>
    <n v="37344"/>
    <s v="San Shing Fastech Corporation"/>
    <s v="www.sanshing.com.tw"/>
    <d v="2008-05-28T00:00:00"/>
    <x v="2"/>
    <x v="1"/>
    <s v="15.00 USD"/>
    <x v="177"/>
    <n v="9.5299999999999994"/>
    <s v="Lombard Investments"/>
    <d v="2013-09-10T00:00:00"/>
    <n v="2013"/>
    <s v="Unspecified Exit"/>
    <s v="39.00 USD"/>
    <n v="39"/>
    <n v="29.31"/>
    <m/>
    <s v="Industrials"/>
    <s v="Manufacturing"/>
    <s v="Steel &amp; Metal Manufacturing"/>
    <m/>
    <s v="Taiwan"/>
    <s v="Greater China"/>
    <s v="No"/>
    <n v="2.6"/>
    <m/>
    <m/>
    <m/>
    <n v="64"/>
  </r>
  <r>
    <n v="47148"/>
    <n v="163590"/>
    <s v="Sanfeng Environment"/>
    <s v="www.cseg.cn"/>
    <d v="2012-03-01T00:00:00"/>
    <x v="5"/>
    <x v="1"/>
    <m/>
    <x v="1"/>
    <m/>
    <s v="Nature Elements Capital"/>
    <d v="2013-04-01T00:00:00"/>
    <n v="2013"/>
    <s v="Trade Sale"/>
    <m/>
    <m/>
    <m/>
    <s v="Chongqing Water Group Co., Ltd"/>
    <s v="Clean Technology"/>
    <s v="Clean Technology"/>
    <s v="Waste to Energy"/>
    <m/>
    <s v="China"/>
    <s v="Greater China"/>
    <s v="No"/>
    <m/>
    <n v="40"/>
    <m/>
    <m/>
    <n v="13"/>
  </r>
  <r>
    <n v="41007"/>
    <n v="140890"/>
    <s v="Sanlih E-Television Co., Ltd"/>
    <s v="www.iset.com.tw"/>
    <d v="2002-06-01T00:00:00"/>
    <x v="14"/>
    <x v="1"/>
    <s v="19.10 USD"/>
    <x v="218"/>
    <n v="19.38"/>
    <s v="Excelsior Capital Asia"/>
    <d v="2008-02-06T00:00:00"/>
    <n v="2008"/>
    <s v="Sale to Management"/>
    <s v="1300.00 TWD"/>
    <n v="40.090000000000003"/>
    <n v="27.45"/>
    <m/>
    <s v="Telecoms &amp; Media"/>
    <s v="Media"/>
    <s v="Television Broadcasting and Programming"/>
    <m/>
    <s v="Taiwan"/>
    <s v="Greater China"/>
    <s v="No"/>
    <n v="2.2999999999999998"/>
    <n v="20"/>
    <s v="Gary Lawrence"/>
    <s v="Gary Lawrence"/>
    <n v="68"/>
  </r>
  <r>
    <n v="35406"/>
    <n v="120003"/>
    <s v="SF Express"/>
    <s v="www.sf-express.com"/>
    <d v="2013-08-20T00:00:00"/>
    <x v="0"/>
    <x v="2"/>
    <s v="8000.00 CNY"/>
    <x v="219"/>
    <n v="972.28"/>
    <s v="China Merchants Technology Holdings, CITIC Capital, Jade Capital, Oriza Holdings"/>
    <d v="2016-05-24T00:00:00"/>
    <n v="2016"/>
    <s v="Trade Sale"/>
    <m/>
    <m/>
    <m/>
    <s v="Maanshan Dingtai Rare Earth &amp; New Material Co., Ltd"/>
    <s v="Business Services"/>
    <s v="Business Services"/>
    <s v="Courier &amp; Delivery Services, Logistics"/>
    <m/>
    <s v="China"/>
    <s v="Greater China"/>
    <s v="Yes"/>
    <m/>
    <m/>
    <s v="Yichen Zhang"/>
    <m/>
    <n v="33"/>
  </r>
  <r>
    <n v="35406"/>
    <n v="120003"/>
    <s v="SF Express"/>
    <s v="www.sf-express.com"/>
    <d v="2013-08-20T00:00:00"/>
    <x v="0"/>
    <x v="2"/>
    <s v="8000.00 CNY"/>
    <x v="219"/>
    <n v="972.28"/>
    <s v="China Merchants Technology Holdings, CITIC Capital, Jade Capital, Oriza Holdings"/>
    <d v="2017-02-24T00:00:00"/>
    <n v="2017"/>
    <s v="IPO"/>
    <m/>
    <m/>
    <m/>
    <m/>
    <s v="Business Services"/>
    <s v="Business Services"/>
    <s v="Courier &amp; Delivery Services, Logistics"/>
    <m/>
    <s v="China"/>
    <s v="Greater China"/>
    <s v="Yes"/>
    <m/>
    <m/>
    <s v="Yichen Zhang"/>
    <m/>
    <n v="42"/>
  </r>
  <r>
    <n v="24529"/>
    <n v="63390"/>
    <s v="Shaanxi Sunfonda Automobile Co Ltd."/>
    <s v="www.sxqc.com"/>
    <d v="2011-05-18T00:00:00"/>
    <x v="10"/>
    <x v="1"/>
    <s v="34.00 USD"/>
    <x v="220"/>
    <n v="23.7"/>
    <s v="Standard Chartered Private Equity"/>
    <d v="2014-05-15T00:00:00"/>
    <n v="2014"/>
    <s v="IPO"/>
    <s v="542.00 HKD"/>
    <n v="69.92"/>
    <n v="50.82"/>
    <m/>
    <s v="Industrials"/>
    <s v="Manufacturing"/>
    <s v="Machine Tool Manufacture"/>
    <m/>
    <s v="China"/>
    <s v="Greater China"/>
    <s v="Yes"/>
    <m/>
    <m/>
    <m/>
    <m/>
    <n v="36"/>
  </r>
  <r>
    <n v="46684"/>
    <n v="161870"/>
    <s v="Shandong Huate Magnet Technology Co., Ltd"/>
    <s v="www.sdhuate.com"/>
    <d v="2010-06-01T00:00:00"/>
    <x v="4"/>
    <x v="1"/>
    <m/>
    <x v="1"/>
    <m/>
    <s v="JD Capital"/>
    <d v="2014-12-04T00:00:00"/>
    <n v="2014"/>
    <s v="IPO"/>
    <m/>
    <m/>
    <m/>
    <m/>
    <s v="Industrials"/>
    <s v="Manufacturing"/>
    <s v="Industrial Machinery Manufacturing, Machine Tool Manufacture"/>
    <m/>
    <s v="China"/>
    <s v="Greater China"/>
    <s v="Yes"/>
    <m/>
    <m/>
    <m/>
    <m/>
    <n v="54"/>
  </r>
  <r>
    <n v="45170"/>
    <n v="156164"/>
    <s v="Shandong Linglong Tyre Co., Ltd."/>
    <s v="www.linglong.cn"/>
    <d v="2009-12-31T00:00:00"/>
    <x v="7"/>
    <x v="1"/>
    <s v="102.75 USD"/>
    <x v="221"/>
    <n v="72.849999999999994"/>
    <s v="Batach-Sophia Investment Management, Haitong Kaiyuan Investment, Hony Capital, Legend Capital, Siguler Guff, Suzhou Jingfeng Venture Investment, Yiwen Innovation Capital"/>
    <d v="2016-07-08T00:00:00"/>
    <n v="2016"/>
    <s v="IPO"/>
    <s v="388.00 USD"/>
    <n v="388"/>
    <n v="350.17"/>
    <m/>
    <s v="Industrials"/>
    <s v="Manufacturing"/>
    <s v="Automobile and Parts Manufacturing, Plastic and Rubber Manufacturing"/>
    <m/>
    <s v="China"/>
    <s v="Greater China"/>
    <s v="Yes"/>
    <m/>
    <m/>
    <m/>
    <m/>
    <n v="79"/>
  </r>
  <r>
    <n v="44310"/>
    <n v="153277"/>
    <s v="Shandong Realcan Pharmaceutical Co., Ltd"/>
    <s v="www.realcan.cn"/>
    <d v="2009-07-01T00:00:00"/>
    <x v="7"/>
    <x v="1"/>
    <s v="104.00 CNY"/>
    <x v="222"/>
    <n v="10.88"/>
    <s v="Trustbridge Partners"/>
    <d v="2011-06-10T00:00:00"/>
    <n v="2011"/>
    <s v="IPO"/>
    <s v="476.00 CNY"/>
    <n v="73.37"/>
    <n v="50.81"/>
    <m/>
    <s v="Healthcare"/>
    <s v="Pharmaceuticals"/>
    <s v="Pharmaceuticals"/>
    <m/>
    <s v="China"/>
    <s v="Greater China"/>
    <s v="Yes"/>
    <m/>
    <m/>
    <m/>
    <m/>
    <n v="23"/>
  </r>
  <r>
    <n v="42835"/>
    <n v="147496"/>
    <s v="Shandong Shida Shenghua Chemical Group"/>
    <s v="www.sinodmc.com"/>
    <d v="2010-02-26T00:00:00"/>
    <x v="4"/>
    <x v="1"/>
    <s v="73.99 CNY"/>
    <x v="223"/>
    <n v="7.94"/>
    <s v="Principle Capital"/>
    <d v="2015-05-29T00:00:00"/>
    <n v="2015"/>
    <s v="IPO"/>
    <s v="329.93 CNY"/>
    <n v="53.85"/>
    <n v="49.33"/>
    <m/>
    <s v="Materials"/>
    <s v="Chemicals"/>
    <s v="Chemicals"/>
    <m/>
    <s v="China"/>
    <s v="Greater China"/>
    <s v="Yes"/>
    <m/>
    <m/>
    <s v="Lin-Lin Zhou"/>
    <s v="Lin-Lin Zhou"/>
    <n v="63"/>
  </r>
  <r>
    <n v="45134"/>
    <n v="156056"/>
    <s v="Shanghai Baosteel Packaging Co., Ltd"/>
    <s v="www.baosteelpack.com"/>
    <d v="2012-01-20T00:00:00"/>
    <x v="5"/>
    <x v="1"/>
    <s v="181.50 CNY"/>
    <x v="224"/>
    <n v="22.56"/>
    <s v="Goldstone Investment"/>
    <d v="2015-06-11T00:00:00"/>
    <n v="2015"/>
    <s v="IPO"/>
    <s v="641.56 CNY"/>
    <n v="104.53"/>
    <n v="92.73"/>
    <m/>
    <s v="Industrials"/>
    <s v="Manufacturing"/>
    <s v="Manufacturing"/>
    <m/>
    <s v="China"/>
    <s v="Greater China"/>
    <s v="Yes"/>
    <m/>
    <m/>
    <m/>
    <m/>
    <n v="41"/>
  </r>
  <r>
    <n v="49008"/>
    <n v="170959"/>
    <s v="Shanghai Canature Environmental Products Co., Ltd."/>
    <s v="www.canature.com"/>
    <d v="2007-12-12T00:00:00"/>
    <x v="1"/>
    <x v="1"/>
    <s v="35.00 CNY"/>
    <x v="225"/>
    <n v="3.29"/>
    <s v="Trustbridge Partners"/>
    <d v="2011-11-02T00:00:00"/>
    <n v="2011"/>
    <s v="IPO"/>
    <s v="316.25 CNY"/>
    <n v="49.78"/>
    <n v="36.200000000000003"/>
    <m/>
    <s v="Clean Technology"/>
    <s v="Clean Technology"/>
    <s v="Waste Management, Water Purification and Recycling"/>
    <m/>
    <s v="China"/>
    <s v="Greater China"/>
    <s v="Yes"/>
    <m/>
    <m/>
    <s v="Shu Jun Li"/>
    <s v="Shu Jun Li"/>
    <n v="47"/>
  </r>
  <r>
    <n v="10243"/>
    <n v="41896"/>
    <s v="Shanghai ChemPartner"/>
    <s v="www.chempartner.cn"/>
    <d v="2007-10-30T00:00:00"/>
    <x v="1"/>
    <x v="1"/>
    <s v="30.00 USD"/>
    <x v="179"/>
    <n v="21.1"/>
    <s v="TPG, TPG Biotech"/>
    <d v="2010-10-18T00:00:00"/>
    <n v="2010"/>
    <s v="IPO"/>
    <s v="87.00 USD"/>
    <n v="87"/>
    <n v="62.48"/>
    <m/>
    <s v="Healthcare"/>
    <s v="Pharmaceuticals"/>
    <s v="Pharmaceuticals"/>
    <m/>
    <s v="China"/>
    <s v="Greater China"/>
    <s v="Yes"/>
    <m/>
    <m/>
    <s v="Sing Wang"/>
    <s v="Sing Wang"/>
    <n v="36"/>
  </r>
  <r>
    <n v="41917"/>
    <n v="144626"/>
    <s v="Shanghai Jin Jiang International Hotels"/>
    <s v="www.jinjianhotels.com.cn"/>
    <d v="2014-06-14T00:00:00"/>
    <x v="6"/>
    <x v="4"/>
    <s v="1500.00 CNY"/>
    <x v="226"/>
    <n v="180.15"/>
    <s v="Hony Capital"/>
    <d v="2016-05-04T00:00:00"/>
    <n v="2016"/>
    <s v="Sale to GP"/>
    <m/>
    <m/>
    <m/>
    <s v="Kohlberg &amp; Company"/>
    <s v="Consumer &amp; Retail"/>
    <s v="Leisure"/>
    <s v="Bus and Coaches, Car Hire Services, Hotels, Restaurants, Travel &amp; Tourism"/>
    <m/>
    <s v="China"/>
    <s v="Greater China"/>
    <s v="Yes"/>
    <m/>
    <m/>
    <m/>
    <m/>
    <n v="23"/>
  </r>
  <r>
    <n v="43259"/>
    <n v="149150"/>
    <s v="Shanghai Jinsihou Food"/>
    <s v="www.jinsihou.com.cn"/>
    <d v="2009-11-16T00:00:00"/>
    <x v="7"/>
    <x v="1"/>
    <s v="240.00 CNY"/>
    <x v="227"/>
    <n v="23.45"/>
    <s v="BOCI Private Equity, New Horizon Capital"/>
    <d v="2013-12-19T00:00:00"/>
    <n v="2013"/>
    <s v="Trade Sale"/>
    <s v="3020.00 CNY"/>
    <n v="494.09"/>
    <n v="358.81"/>
    <s v="Hershey's"/>
    <s v="Food &amp; Agriculture"/>
    <s v="Food"/>
    <s v="Dairy Products, Food Distributors, Snack Foods, Sugar"/>
    <m/>
    <s v="China"/>
    <s v="Greater China"/>
    <s v="No"/>
    <m/>
    <m/>
    <m/>
    <m/>
    <n v="49"/>
  </r>
  <r>
    <n v="45045"/>
    <n v="155804"/>
    <s v="Shanghai M&amp;G Stationery Inc."/>
    <s v="www.mg.cn"/>
    <d v="2011-03-28T00:00:00"/>
    <x v="10"/>
    <x v="1"/>
    <s v="234.00 CNY"/>
    <x v="228"/>
    <n v="25.44"/>
    <s v="CDH Investments, Dazhong Capital, Eastern Bell Venture Capital, Industrial Innovation Capital Management"/>
    <d v="2015-01-27T00:00:00"/>
    <n v="2015"/>
    <s v="IPO"/>
    <s v="789.00 CNY"/>
    <n v="128.80000000000001"/>
    <n v="109.34"/>
    <m/>
    <s v="Industrials"/>
    <s v="Manufacturing"/>
    <s v="Consumer Products, Manufacturing"/>
    <m/>
    <s v="China"/>
    <s v="Greater China"/>
    <s v="Yes"/>
    <m/>
    <m/>
    <m/>
    <m/>
    <n v="46"/>
  </r>
  <r>
    <n v="45656"/>
    <n v="157973"/>
    <s v="Shanghai Shen-Li High Tech Co., Ltd"/>
    <s v="www.sl-power.com"/>
    <d v="2006-06-01T00:00:00"/>
    <x v="3"/>
    <x v="1"/>
    <s v="71.30 CNY"/>
    <x v="229"/>
    <n v="6.98"/>
    <s v="Principle Capital"/>
    <d v="2009-06-01T00:00:00"/>
    <n v="2009"/>
    <s v="Unspecified Exit"/>
    <s v="60.30 CNY"/>
    <n v="8.81"/>
    <n v="6.29"/>
    <m/>
    <s v="Clean Technology"/>
    <s v="Clean Technology"/>
    <s v="Energy, Fuel Cells"/>
    <m/>
    <s v="China"/>
    <s v="Greater China"/>
    <s v="Yes"/>
    <m/>
    <m/>
    <m/>
    <m/>
    <n v="36"/>
  </r>
  <r>
    <n v="55783"/>
    <n v="202831"/>
    <s v="Shanghai Zhicheng Biological Technology Co Ltd"/>
    <s v="www.shzhicheng.com"/>
    <d v="2013-01-01T00:00:00"/>
    <x v="0"/>
    <x v="1"/>
    <s v="22.00 CNY"/>
    <x v="230"/>
    <n v="2.63"/>
    <s v="Grand Yangtze Capital"/>
    <d v="2014-02-01T00:00:00"/>
    <n v="2014"/>
    <s v="Trade Sale"/>
    <s v="30.40 CNY"/>
    <n v="4.9800000000000004"/>
    <n v="3.65"/>
    <s v="VCANBIO Cell &amp; Gene Engineering Corp., Ltd"/>
    <s v="Healthcare"/>
    <s v="Biotechnology"/>
    <s v="Biopolymers"/>
    <m/>
    <s v="China"/>
    <s v="Greater China"/>
    <s v="No"/>
    <m/>
    <m/>
    <m/>
    <m/>
    <n v="13"/>
  </r>
  <r>
    <n v="40157"/>
    <n v="137594"/>
    <s v="Shanghai Zhongji Pile Industry Co., Ltd"/>
    <s v="www.zpzchina.com"/>
    <d v="2011-05-08T00:00:00"/>
    <x v="10"/>
    <x v="1"/>
    <s v="354.00 CNY"/>
    <x v="231"/>
    <n v="38"/>
    <s v="CCB International Asset Management, Fosun International, Haitong-Fortis Private Equity Fund Management, Tonglian Venture Capital"/>
    <d v="2013-12-18T00:00:00"/>
    <n v="2013"/>
    <s v="Trade Sale"/>
    <s v="1760.00 CNY"/>
    <n v="287.95"/>
    <n v="209.11"/>
    <s v="Shanghai Zhongji Investment Co., Ltd"/>
    <s v="Industrials"/>
    <s v="Construction"/>
    <s v="Construction, Materials"/>
    <m/>
    <s v="China"/>
    <s v="Greater China"/>
    <s v="No"/>
    <m/>
    <m/>
    <m/>
    <m/>
    <n v="31"/>
  </r>
  <r>
    <n v="33312"/>
    <n v="110258"/>
    <s v="Shangri-La Hotels Malaysia"/>
    <s v="www.shangri-la.com"/>
    <d v="2007-09-01T00:00:00"/>
    <x v="1"/>
    <x v="4"/>
    <s v="213.38 MYR"/>
    <x v="232"/>
    <n v="44.07"/>
    <s v="Standard Chartered Private Equity"/>
    <d v="2013-03-26T00:00:00"/>
    <n v="2013"/>
    <s v="Private Placement"/>
    <s v="384.90 MYR"/>
    <n v="123.57"/>
    <n v="95.01"/>
    <m/>
    <s v="Consumer &amp; Retail"/>
    <s v="Leisure"/>
    <s v="Hotels, Hotels and Offices"/>
    <m/>
    <s v="Hong Kong"/>
    <s v="Greater China"/>
    <s v="No"/>
    <m/>
    <m/>
    <m/>
    <m/>
    <n v="66"/>
  </r>
  <r>
    <n v="50169"/>
    <n v="175573"/>
    <s v="Shanxi Eurofo Green Energy"/>
    <m/>
    <d v="2008-06-01T00:00:00"/>
    <x v="2"/>
    <x v="1"/>
    <m/>
    <x v="1"/>
    <m/>
    <s v="Asiabiz Capital"/>
    <d v="2009-12-08T00:00:00"/>
    <n v="2009"/>
    <s v="Trade Sale"/>
    <m/>
    <m/>
    <m/>
    <s v="Smartac Group Holdings"/>
    <s v="Clean Technology"/>
    <s v="Clean Technology"/>
    <s v="Waste to Energy"/>
    <m/>
    <s v="China"/>
    <s v="Greater China"/>
    <s v="No"/>
    <m/>
    <m/>
    <m/>
    <m/>
    <n v="18"/>
  </r>
  <r>
    <n v="50546"/>
    <n v="177205"/>
    <s v="Shanxi Provincial Guoxin Energy Development Group Co,.Ltd"/>
    <s v="www.sxgxny.com"/>
    <d v="2014-04-01T00:00:00"/>
    <x v="6"/>
    <x v="4"/>
    <s v="52.83 CNY"/>
    <x v="233"/>
    <n v="6.17"/>
    <s v="Sharewin Fund"/>
    <d v="2015-01-01T00:00:00"/>
    <n v="2015"/>
    <s v="Unspecified Exit"/>
    <m/>
    <m/>
    <m/>
    <m/>
    <s v="Energy &amp; Utilities"/>
    <s v="Oil &amp; Gas"/>
    <s v="Natural Gas Production and Distribution"/>
    <m/>
    <s v="China"/>
    <s v="Greater China"/>
    <s v="No"/>
    <m/>
    <m/>
    <m/>
    <m/>
    <n v="9"/>
  </r>
  <r>
    <n v="2752"/>
    <n v="30810"/>
    <s v="Shenzhen Development Bank"/>
    <s v="www.sdb.com.cn"/>
    <d v="2004-06-01T00:00:00"/>
    <x v="9"/>
    <x v="2"/>
    <s v="155.00 USD"/>
    <x v="234"/>
    <n v="127.27"/>
    <s v="TPG"/>
    <d v="2010-05-04T00:00:00"/>
    <n v="2010"/>
    <s v="Trade Sale"/>
    <m/>
    <m/>
    <m/>
    <s v="Ping An Insurance Group"/>
    <s v="Business Services"/>
    <s v="Financial Services"/>
    <s v="Banks, Consumer Finance, Credit Collections and Services, Finance and Insurance Sector, Investment Banking"/>
    <m/>
    <s v="China"/>
    <s v="Greater China"/>
    <s v="No"/>
    <m/>
    <m/>
    <m/>
    <m/>
    <n v="71"/>
  </r>
  <r>
    <n v="14856"/>
    <n v="47910"/>
    <s v="Shenzhen Longhao World Business Development Company Limited"/>
    <s v="www.longhao.com.cn"/>
    <d v="2007-09-01T00:00:00"/>
    <x v="1"/>
    <x v="1"/>
    <m/>
    <x v="1"/>
    <m/>
    <s v="Hony Capital"/>
    <d v="2013-09-08T00:00:00"/>
    <n v="2013"/>
    <s v="Trade Sale"/>
    <s v="700.00 CNY"/>
    <n v="113.71"/>
    <n v="85.46"/>
    <s v="Belle International Holdings Limited"/>
    <s v="Consumer &amp; Retail"/>
    <s v="Retail"/>
    <s v="Footwear Manufacture, Wholesale, and Retail"/>
    <m/>
    <s v="China"/>
    <s v="Greater China"/>
    <s v="No"/>
    <m/>
    <m/>
    <m/>
    <m/>
    <n v="72"/>
  </r>
  <r>
    <n v="39395"/>
    <n v="130298"/>
    <s v="Shenzhen Tempus Global Travel Holdings Ltd"/>
    <s v="www.feiren.com"/>
    <d v="2009-03-12T00:00:00"/>
    <x v="7"/>
    <x v="1"/>
    <s v="41.60 CNY"/>
    <x v="235"/>
    <n v="4.7"/>
    <s v="Futian Investment, Shenzhen Capital Group"/>
    <d v="2011-02-15T00:00:00"/>
    <n v="2011"/>
    <s v="IPO"/>
    <s v="657.00 CNY"/>
    <n v="99.92"/>
    <n v="72.98"/>
    <m/>
    <s v="Business Services"/>
    <s v="Business Services"/>
    <s v="Travel &amp; Tourism"/>
    <m/>
    <s v="China"/>
    <s v="Greater China"/>
    <s v="Yes"/>
    <n v="4.47"/>
    <m/>
    <m/>
    <m/>
    <n v="23"/>
  </r>
  <r>
    <n v="44788"/>
    <n v="154989"/>
    <s v="Shenzhen Topray Solar Co., Ltd"/>
    <s v="www.topraysolar.com"/>
    <d v="2007-02-01T00:00:00"/>
    <x v="1"/>
    <x v="1"/>
    <s v="31.20 CNY"/>
    <x v="41"/>
    <n v="3.03"/>
    <s v="Cowin Capital"/>
    <d v="2008-02-28T00:00:00"/>
    <n v="2008"/>
    <s v="IPO"/>
    <s v="431.60 CNY"/>
    <n v="61.55"/>
    <n v="38.94"/>
    <m/>
    <s v="Clean Technology"/>
    <s v="Clean Technology"/>
    <s v="Advanced Components, Advanced Materials, Solar Power, Solar Thermal"/>
    <m/>
    <s v="China"/>
    <s v="Greater China"/>
    <s v="No"/>
    <m/>
    <m/>
    <m/>
    <m/>
    <n v="12"/>
  </r>
  <r>
    <n v="43289"/>
    <n v="149268"/>
    <s v="Shenzhen Ysstech Info-Tech Co., Ltd"/>
    <s v="www.ysstech.com"/>
    <d v="2011-03-31T00:00:00"/>
    <x v="10"/>
    <x v="1"/>
    <s v="15.00 CNY"/>
    <x v="236"/>
    <n v="1.59"/>
    <s v="China Soft Capital"/>
    <d v="2014-01-27T00:00:00"/>
    <n v="2014"/>
    <s v="IPO"/>
    <s v="298.88 CNY"/>
    <n v="49.03"/>
    <n v="35.869999999999997"/>
    <m/>
    <s v="Information Technology"/>
    <s v="Software"/>
    <s v="Accounting/Finance Software, Information Services, IT"/>
    <m/>
    <s v="China"/>
    <s v="Greater China"/>
    <s v="Yes"/>
    <m/>
    <m/>
    <m/>
    <m/>
    <n v="34"/>
  </r>
  <r>
    <n v="12408"/>
    <n v="44741"/>
    <s v="Shijiazhuang Pharma"/>
    <s v="www.cspc.com.cn"/>
    <d v="2007-03-14T00:00:00"/>
    <x v="1"/>
    <x v="6"/>
    <s v="870.00 CNY"/>
    <x v="237"/>
    <n v="84.23"/>
    <s v="Hony Capital"/>
    <d v="2013-04-23T00:00:00"/>
    <n v="2013"/>
    <s v="Private Placement"/>
    <s v="1200.00 HKD"/>
    <n v="154.59"/>
    <n v="118.11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73"/>
  </r>
  <r>
    <n v="12408"/>
    <n v="44741"/>
    <s v="Shijiazhuang Pharma"/>
    <s v="www.cspc.com.cn"/>
    <d v="2007-03-14T00:00:00"/>
    <x v="1"/>
    <x v="6"/>
    <s v="870.00 CNY"/>
    <x v="237"/>
    <n v="84.23"/>
    <s v="Hony Capital"/>
    <d v="2013-10-11T00:00:00"/>
    <n v="2013"/>
    <s v="Private Placement"/>
    <s v="2030.00 HKD"/>
    <n v="261.79000000000002"/>
    <n v="193.41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79"/>
  </r>
  <r>
    <n v="12408"/>
    <n v="44741"/>
    <s v="Shijiazhuang Pharma"/>
    <s v="www.cspc.com.cn"/>
    <d v="2007-03-14T00:00:00"/>
    <x v="1"/>
    <x v="6"/>
    <s v="870.00 CNY"/>
    <x v="237"/>
    <n v="84.23"/>
    <s v="Hony Capital"/>
    <d v="2014-05-28T00:00:00"/>
    <n v="2014"/>
    <s v="Private Placement"/>
    <s v="4410.00 HKD"/>
    <n v="568.89"/>
    <n v="420.29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86"/>
  </r>
  <r>
    <n v="12408"/>
    <n v="44741"/>
    <s v="Shijiazhuang Pharma"/>
    <s v="www.cspc.com.cn"/>
    <d v="2007-03-14T00:00:00"/>
    <x v="1"/>
    <x v="6"/>
    <s v="870.00 CNY"/>
    <x v="237"/>
    <n v="84.23"/>
    <s v="Hony Capital"/>
    <d v="2014-08-29T00:00:00"/>
    <n v="2014"/>
    <s v="Private Placement"/>
    <s v="4010.00 HKD"/>
    <n v="517.38"/>
    <n v="400.35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89"/>
  </r>
  <r>
    <n v="12408"/>
    <n v="44741"/>
    <s v="Shijiazhuang Pharma"/>
    <s v="www.cspc.com.cn"/>
    <d v="2007-03-14T00:00:00"/>
    <x v="1"/>
    <x v="6"/>
    <s v="870.00 CNY"/>
    <x v="237"/>
    <n v="84.23"/>
    <s v="Hony Capital"/>
    <d v="2014-10-24T00:00:00"/>
    <n v="2014"/>
    <s v="Private Placement"/>
    <s v="3140.00 HKD"/>
    <n v="404.67"/>
    <n v="320.45999999999998"/>
    <m/>
    <s v="Healthcare"/>
    <s v="Pharmaceuticals"/>
    <s v="Medical Research, Pharmaceutical Development, Pharmaceutical Manufacturing"/>
    <m/>
    <s v="China"/>
    <s v="Greater China"/>
    <s v="Yes"/>
    <m/>
    <m/>
    <s v="Shunlong Wang"/>
    <s v="Shunlong Wang"/>
    <n v="91"/>
  </r>
  <r>
    <n v="12408"/>
    <n v="44741"/>
    <s v="Shijiazhuang Pharma"/>
    <s v="www.cspc.com.cn"/>
    <d v="2007-03-14T00:00:00"/>
    <x v="1"/>
    <x v="6"/>
    <s v="870.00 CNY"/>
    <x v="237"/>
    <n v="84.23"/>
    <s v="Hony Capital"/>
    <d v="2015-04-17T00:00:00"/>
    <n v="2015"/>
    <s v="Private Placement"/>
    <s v="9780.00 HKD"/>
    <n v="1261.6400000000001"/>
    <n v="1178.1199999999999"/>
    <m/>
    <s v="Healthcare"/>
    <s v="Pharmaceuticals"/>
    <s v="Medical Research, Pharmaceutical Development, Pharmaceutical Manufacturing"/>
    <m/>
    <s v="China"/>
    <s v="Greater China"/>
    <s v="No"/>
    <m/>
    <m/>
    <s v="Shunlong Wang"/>
    <s v="Shunlong Wang"/>
    <n v="97"/>
  </r>
  <r>
    <n v="3952"/>
    <n v="32898"/>
    <s v="Shineway Group"/>
    <s v="www.shuanghui.com.cn"/>
    <d v="2006-08-17T00:00:00"/>
    <x v="3"/>
    <x v="2"/>
    <s v="252.00 USD"/>
    <x v="238"/>
    <n v="198.63"/>
    <s v="Goldman Sachs Merchant Banking Division"/>
    <d v="2009-11-04T00:00:00"/>
    <n v="2009"/>
    <s v="Trade Sale"/>
    <s v="150.00 USD"/>
    <n v="150"/>
    <n v="100.77"/>
    <s v="CDH Investments"/>
    <s v="Food &amp; Agriculture"/>
    <s v="Food"/>
    <s v="Meat Products"/>
    <m/>
    <s v="China"/>
    <s v="Greater China"/>
    <s v="Yes"/>
    <n v="5"/>
    <m/>
    <m/>
    <m/>
    <n v="39"/>
  </r>
  <r>
    <n v="40290"/>
    <n v="138002"/>
    <s v="Shinwa International"/>
    <s v="www.shinwa-net.com"/>
    <d v="2004-12-14T00:00:00"/>
    <x v="9"/>
    <x v="2"/>
    <m/>
    <x v="1"/>
    <m/>
    <s v="CITIC Capital"/>
    <d v="2011-06-14T00:00:00"/>
    <n v="2011"/>
    <s v="Trade Sale"/>
    <m/>
    <m/>
    <m/>
    <s v="JVCKENWOOD Group"/>
    <s v="Industrials"/>
    <s v="Transportation"/>
    <s v="Automobile and Parts Manufacturing, Manufacturing"/>
    <m/>
    <s v="Hong Kong"/>
    <s v="Greater China"/>
    <s v="No"/>
    <m/>
    <m/>
    <s v="Brian Doyle"/>
    <m/>
    <n v="78"/>
  </r>
  <r>
    <n v="45565"/>
    <n v="157651"/>
    <s v="Siasun Robot and Automation"/>
    <s v="www.siasun.com"/>
    <d v="2008-06-01T00:00:00"/>
    <x v="2"/>
    <x v="1"/>
    <s v="40.00 CNY"/>
    <x v="239"/>
    <n v="3.7"/>
    <s v="CAS Investment Management, Goldstone Investment"/>
    <d v="2009-10-30T00:00:00"/>
    <n v="2009"/>
    <s v="IPO"/>
    <s v="616.90 CNY"/>
    <n v="90.26"/>
    <n v="60.63"/>
    <m/>
    <s v="Industrials"/>
    <s v="Industrial"/>
    <s v="Industrial, Manufacturing"/>
    <m/>
    <s v="China"/>
    <s v="Greater China"/>
    <s v="Yes"/>
    <m/>
    <m/>
    <m/>
    <m/>
    <n v="16"/>
  </r>
  <r>
    <n v="44155"/>
    <n v="152765"/>
    <s v="Sichuan Meifeng Chemical Industry Co., Ltd."/>
    <s v="www.scmeif.com"/>
    <d v="2005-08-25T00:00:00"/>
    <x v="11"/>
    <x v="4"/>
    <s v="15.00 USD"/>
    <x v="177"/>
    <n v="12.44"/>
    <s v="New Horizon Capital"/>
    <d v="2009-07-06T00:00:00"/>
    <n v="2009"/>
    <s v="Private Placement"/>
    <m/>
    <m/>
    <m/>
    <m/>
    <s v="Materials"/>
    <s v="Chemicals"/>
    <s v="Chemicals"/>
    <m/>
    <s v="China"/>
    <s v="Greater China"/>
    <s v="Yes"/>
    <m/>
    <m/>
    <m/>
    <m/>
    <n v="47"/>
  </r>
  <r>
    <n v="44155"/>
    <n v="152765"/>
    <s v="Sichuan Meifeng Chemical Industry Co., Ltd."/>
    <s v="www.scmeif.com"/>
    <d v="2005-08-25T00:00:00"/>
    <x v="11"/>
    <x v="4"/>
    <s v="15.00 USD"/>
    <x v="177"/>
    <n v="12.44"/>
    <s v="New Horizon Capital"/>
    <d v="2009-09-15T00:00:00"/>
    <n v="2009"/>
    <s v="Private Placement"/>
    <m/>
    <m/>
    <m/>
    <m/>
    <s v="Materials"/>
    <s v="Chemicals"/>
    <s v="Chemicals"/>
    <m/>
    <s v="China"/>
    <s v="Greater China"/>
    <s v="Yes"/>
    <m/>
    <m/>
    <m/>
    <m/>
    <n v="49"/>
  </r>
  <r>
    <n v="44155"/>
    <n v="152765"/>
    <s v="Sichuan Meifeng Chemical Industry Co., Ltd."/>
    <s v="www.scmeif.com"/>
    <d v="2005-08-25T00:00:00"/>
    <x v="11"/>
    <x v="4"/>
    <s v="15.00 USD"/>
    <x v="177"/>
    <n v="12.44"/>
    <s v="New Horizon Capital"/>
    <d v="2009-12-15T00:00:00"/>
    <n v="2009"/>
    <s v="Private Placement"/>
    <m/>
    <m/>
    <m/>
    <m/>
    <s v="Materials"/>
    <s v="Chemicals"/>
    <s v="Chemicals"/>
    <m/>
    <s v="China"/>
    <s v="Greater China"/>
    <s v="Yes"/>
    <m/>
    <m/>
    <m/>
    <m/>
    <n v="52"/>
  </r>
  <r>
    <n v="44155"/>
    <n v="152765"/>
    <s v="Sichuan Meifeng Chemical Industry Co., Ltd."/>
    <s v="www.scmeif.com"/>
    <d v="2005-08-25T00:00:00"/>
    <x v="11"/>
    <x v="4"/>
    <s v="15.00 USD"/>
    <x v="177"/>
    <n v="12.44"/>
    <s v="New Horizon Capital"/>
    <d v="2010-03-01T00:00:00"/>
    <n v="2010"/>
    <s v="Private Placement"/>
    <m/>
    <m/>
    <m/>
    <m/>
    <s v="Materials"/>
    <s v="Chemicals"/>
    <s v="Chemicals"/>
    <m/>
    <s v="China"/>
    <s v="Greater China"/>
    <s v="No"/>
    <m/>
    <m/>
    <m/>
    <m/>
    <n v="55"/>
  </r>
  <r>
    <n v="44155"/>
    <n v="152765"/>
    <s v="Sichuan Meifeng Chemical Industry Co., Ltd."/>
    <s v="www.scmeif.com"/>
    <d v="2005-08-25T00:00:00"/>
    <x v="11"/>
    <x v="4"/>
    <s v="15.00 USD"/>
    <x v="177"/>
    <n v="12.44"/>
    <s v="New Horizon Capital"/>
    <d v="2010-08-13T00:00:00"/>
    <n v="2010"/>
    <s v="Private Placement"/>
    <m/>
    <m/>
    <m/>
    <m/>
    <s v="Materials"/>
    <s v="Chemicals"/>
    <s v="Chemicals"/>
    <m/>
    <s v="China"/>
    <s v="Greater China"/>
    <s v="Yes"/>
    <m/>
    <m/>
    <m/>
    <m/>
    <n v="60"/>
  </r>
  <r>
    <n v="44155"/>
    <n v="152765"/>
    <s v="Sichuan Meifeng Chemical Industry Co., Ltd."/>
    <s v="www.scmeif.com"/>
    <d v="2005-08-25T00:00:00"/>
    <x v="11"/>
    <x v="4"/>
    <s v="15.00 USD"/>
    <x v="177"/>
    <n v="12.44"/>
    <s v="New Horizon Capital"/>
    <d v="2011-03-08T00:00:00"/>
    <n v="2011"/>
    <s v="Private Placement"/>
    <m/>
    <m/>
    <m/>
    <m/>
    <s v="Materials"/>
    <s v="Chemicals"/>
    <s v="Chemicals"/>
    <m/>
    <s v="China"/>
    <s v="Greater China"/>
    <s v="Yes"/>
    <m/>
    <m/>
    <m/>
    <m/>
    <n v="67"/>
  </r>
  <r>
    <n v="44817"/>
    <n v="155098"/>
    <s v="Sichuan Star Cable Co., Ltd."/>
    <s v="www.mxdl.cn"/>
    <d v="2010-11-02T00:00:00"/>
    <x v="4"/>
    <x v="1"/>
    <s v="93.00 CNY"/>
    <x v="240"/>
    <n v="10.199999999999999"/>
    <s v="JD Capital"/>
    <d v="2012-05-07T00:00:00"/>
    <n v="2012"/>
    <s v="IPO"/>
    <s v="806.00 CNY"/>
    <n v="127.17"/>
    <n v="98.48"/>
    <m/>
    <s v="Telecoms &amp; Media"/>
    <s v="Telecoms"/>
    <s v="Electronics, Telecoms Equipment, Wire-line Telecoms Services &amp; Equipment"/>
    <m/>
    <s v="China"/>
    <s v="Greater China"/>
    <s v="Yes"/>
    <m/>
    <m/>
    <m/>
    <m/>
    <n v="18"/>
  </r>
  <r>
    <n v="30678"/>
    <n v="98017"/>
    <s v="Sichuan Zhiquan Special Cement"/>
    <m/>
    <d v="2008-10-10T00:00:00"/>
    <x v="2"/>
    <x v="1"/>
    <s v="40.00 USD"/>
    <x v="49"/>
    <n v="28.41"/>
    <s v="Lunar Capital Management, Merrill Lynch &amp; Co."/>
    <d v="2010-02-09T00:00:00"/>
    <n v="2010"/>
    <s v="Trade Sale"/>
    <m/>
    <m/>
    <m/>
    <s v="Scitus Cement (China) Holdings Ltd"/>
    <s v="Materials"/>
    <s v="Materials"/>
    <s v="Cement, Manufacturing, Power Generation"/>
    <m/>
    <s v="China"/>
    <s v="Greater China"/>
    <s v="No"/>
    <m/>
    <m/>
    <m/>
    <m/>
    <n v="16"/>
  </r>
  <r>
    <n v="3470"/>
    <n v="32210"/>
    <s v="Sihuan Pharmaceutical"/>
    <s v="www.sihuanpharm.com"/>
    <d v="2009-08-24T00:00:00"/>
    <x v="7"/>
    <x v="0"/>
    <s v="458.00 SGD"/>
    <x v="241"/>
    <n v="222.62"/>
    <s v="China Pharma, Morgan Stanley Private Equity Asia"/>
    <d v="2010-10-20T00:00:00"/>
    <n v="2010"/>
    <s v="IPO"/>
    <s v="5750.00 HKD"/>
    <n v="741.1"/>
    <n v="532.26"/>
    <m/>
    <s v="Healthcare"/>
    <s v="Pharmaceuticals"/>
    <s v="Pharmaceuticals"/>
    <m/>
    <s v="China"/>
    <s v="Greater China"/>
    <s v="Yes"/>
    <m/>
    <m/>
    <s v="Homer Sun"/>
    <m/>
    <n v="14"/>
  </r>
  <r>
    <n v="3470"/>
    <n v="32210"/>
    <s v="Sihuan Pharmaceutical"/>
    <s v="www.sihuanpharm.com"/>
    <d v="2009-08-24T00:00:00"/>
    <x v="7"/>
    <x v="0"/>
    <s v="458.00 SGD"/>
    <x v="241"/>
    <n v="222.62"/>
    <s v="China Pharma, Morgan Stanley Private Equity Asia"/>
    <d v="2013-09-10T00:00:00"/>
    <n v="2013"/>
    <s v="Private Placement"/>
    <s v="524.00 HKD"/>
    <n v="67.569999999999993"/>
    <n v="50.79"/>
    <m/>
    <s v="Healthcare"/>
    <s v="Pharmaceuticals"/>
    <s v="Pharmaceuticals"/>
    <m/>
    <s v="China"/>
    <s v="Greater China"/>
    <s v="Yes"/>
    <n v="5"/>
    <m/>
    <s v="Homer Sun"/>
    <m/>
    <n v="49"/>
  </r>
  <r>
    <n v="3470"/>
    <n v="32210"/>
    <s v="Sihuan Pharmaceutical"/>
    <s v="www.sihuanpharm.com"/>
    <d v="2009-08-24T00:00:00"/>
    <x v="7"/>
    <x v="0"/>
    <s v="458.00 SGD"/>
    <x v="241"/>
    <n v="222.62"/>
    <s v="China Pharma, Morgan Stanley Private Equity Asia"/>
    <d v="2014-04-03T00:00:00"/>
    <n v="2014"/>
    <s v="Private Placement"/>
    <s v="1120.00 HKD"/>
    <n v="144.46"/>
    <n v="104.05"/>
    <m/>
    <s v="Healthcare"/>
    <s v="Pharmaceuticals"/>
    <s v="Pharmaceuticals"/>
    <m/>
    <s v="China"/>
    <s v="Greater China"/>
    <s v="Yes"/>
    <m/>
    <m/>
    <s v="Homer Sun"/>
    <m/>
    <n v="56"/>
  </r>
  <r>
    <n v="44749"/>
    <n v="32210"/>
    <s v="Sihuan Pharmaceutical"/>
    <s v="www.sihuanpharm.com"/>
    <d v="2010-07-07T00:00:00"/>
    <x v="4"/>
    <x v="1"/>
    <s v="540.00 CNY"/>
    <x v="242"/>
    <n v="63.29"/>
    <s v="New Horizon Capital"/>
    <d v="2010-10-04T00:00:00"/>
    <n v="2010"/>
    <s v="Sale to Management"/>
    <s v="127.50 USD"/>
    <n v="127.5"/>
    <n v="91.57"/>
    <m/>
    <s v="Healthcare"/>
    <s v="Pharmaceuticals"/>
    <s v="Pharmaceuticals"/>
    <m/>
    <s v="China"/>
    <s v="Greater China"/>
    <s v="No"/>
    <m/>
    <m/>
    <m/>
    <m/>
    <n v="3"/>
  </r>
  <r>
    <n v="46639"/>
    <n v="161616"/>
    <s v="Silvery Dragon Co., Ltd"/>
    <s v="www.yinlong.com"/>
    <d v="2011-03-18T00:00:00"/>
    <x v="10"/>
    <x v="1"/>
    <s v="150.00 CNY"/>
    <x v="243"/>
    <n v="16.309999999999999"/>
    <s v="Haitong Innovation Capital Management, Haitong Kaiyuan Investment, Homsun Capital"/>
    <d v="2015-02-27T00:00:00"/>
    <n v="2015"/>
    <s v="IPO"/>
    <s v="689.50 CNY"/>
    <n v="112.16"/>
    <n v="98.52"/>
    <m/>
    <s v="Industrials"/>
    <s v="Manufacturing"/>
    <s v="Steel &amp; Metal Manufacturing"/>
    <m/>
    <s v="China"/>
    <s v="Greater China"/>
    <s v="Yes"/>
    <m/>
    <m/>
    <m/>
    <m/>
    <n v="47"/>
  </r>
  <r>
    <n v="37715"/>
    <n v="128419"/>
    <s v="Sino Gas International Holdings"/>
    <s v="www.sino-gas.com"/>
    <d v="2014-04-03T00:00:00"/>
    <x v="6"/>
    <x v="0"/>
    <s v="74.90 USD"/>
    <x v="244"/>
    <n v="53.95"/>
    <s v="Morgan Stanley Private Equity Asia, Zhongyu Gas Holdings Ltd"/>
    <d v="2015-12-10T00:00:00"/>
    <n v="2015"/>
    <s v="Trade Sale"/>
    <s v="78.70 USD"/>
    <n v="78.7"/>
    <n v="71.69"/>
    <s v="Zhongyu Gas Holdings Ltd"/>
    <s v="Energy &amp; Utilities"/>
    <s v="Oil &amp; Gas"/>
    <s v="Natural Gas Production and Distribution"/>
    <m/>
    <s v="China"/>
    <s v="Greater China"/>
    <s v="No"/>
    <m/>
    <m/>
    <m/>
    <m/>
    <n v="20"/>
  </r>
  <r>
    <n v="48056"/>
    <n v="157838"/>
    <s v="Sinobioway Medicine"/>
    <s v="www.bioway-pku.com"/>
    <d v="2012-05-02T00:00:00"/>
    <x v="5"/>
    <x v="1"/>
    <s v="12.09 CNY"/>
    <x v="245"/>
    <n v="1.48"/>
    <s v="Eastern Link Capital"/>
    <d v="2013-09-11T00:00:00"/>
    <n v="2013"/>
    <s v="Unspecified Exit"/>
    <s v="45.44 CNY"/>
    <n v="7.38"/>
    <n v="5.55"/>
    <m/>
    <s v="Healthcare"/>
    <s v="Pharmaceuticals"/>
    <s v="BioPharmaceuticals"/>
    <m/>
    <s v="China"/>
    <s v="Greater China"/>
    <s v="No"/>
    <n v="1.5"/>
    <n v="36.15"/>
    <m/>
    <m/>
    <n v="16"/>
  </r>
  <r>
    <n v="44204"/>
    <n v="152910"/>
    <s v="Sinoenergy Corporation"/>
    <m/>
    <d v="2006-06-01T00:00:00"/>
    <x v="3"/>
    <x v="1"/>
    <m/>
    <x v="1"/>
    <m/>
    <s v="KBG"/>
    <d v="2008-07-24T00:00:00"/>
    <n v="2008"/>
    <s v="IPO"/>
    <m/>
    <m/>
    <m/>
    <m/>
    <s v="Energy &amp; Utilities"/>
    <s v="Oil &amp; Gas"/>
    <s v="Natural Gas Production and Distribution"/>
    <m/>
    <s v="China"/>
    <s v="Greater China"/>
    <s v="Yes"/>
    <m/>
    <m/>
    <m/>
    <m/>
    <n v="25"/>
  </r>
  <r>
    <n v="44204"/>
    <n v="152910"/>
    <s v="Sinoenergy Corporation"/>
    <m/>
    <d v="2006-06-01T00:00:00"/>
    <x v="3"/>
    <x v="1"/>
    <m/>
    <x v="1"/>
    <m/>
    <s v="KBG"/>
    <d v="2010-09-29T00:00:00"/>
    <n v="2010"/>
    <s v="Trade Sale"/>
    <m/>
    <m/>
    <m/>
    <m/>
    <s v="Energy &amp; Utilities"/>
    <s v="Oil &amp; Gas"/>
    <s v="Natural Gas Production and Distribution"/>
    <m/>
    <s v="China"/>
    <s v="Greater China"/>
    <s v="No"/>
    <m/>
    <m/>
    <m/>
    <m/>
    <n v="51"/>
  </r>
  <r>
    <n v="19132"/>
    <n v="53796"/>
    <s v="SinoMedia"/>
    <s v="www.sinodb.com"/>
    <d v="2006-06-01T00:00:00"/>
    <x v="3"/>
    <x v="2"/>
    <m/>
    <x v="1"/>
    <m/>
    <s v="Bain Capital"/>
    <d v="2008-07-03T00:00:00"/>
    <n v="2008"/>
    <s v="IPO"/>
    <s v="366.60 HKD"/>
    <n v="47.02"/>
    <n v="29.86"/>
    <m/>
    <s v="Telecoms &amp; Media"/>
    <s v="Media"/>
    <s v="Media"/>
    <m/>
    <s v="China"/>
    <s v="Greater China"/>
    <s v="Yes"/>
    <m/>
    <m/>
    <m/>
    <m/>
    <n v="25"/>
  </r>
  <r>
    <n v="19132"/>
    <n v="53796"/>
    <s v="SinoMedia"/>
    <s v="www.sinodb.com"/>
    <d v="2006-06-01T00:00:00"/>
    <x v="3"/>
    <x v="2"/>
    <m/>
    <x v="1"/>
    <m/>
    <s v="Bain Capital"/>
    <d v="2012-10-29T00:00:00"/>
    <n v="2012"/>
    <s v="Private Placement"/>
    <s v="20.82 HKD"/>
    <n v="2.69"/>
    <n v="2.0699999999999998"/>
    <m/>
    <s v="Telecoms &amp; Media"/>
    <s v="Media"/>
    <s v="Media"/>
    <m/>
    <s v="China"/>
    <s v="Greater China"/>
    <s v="Yes"/>
    <m/>
    <m/>
    <m/>
    <m/>
    <n v="76"/>
  </r>
  <r>
    <n v="19132"/>
    <n v="53796"/>
    <s v="SinoMedia"/>
    <s v="www.sinodb.com"/>
    <d v="2006-06-01T00:00:00"/>
    <x v="3"/>
    <x v="2"/>
    <m/>
    <x v="1"/>
    <m/>
    <s v="Bain Capital"/>
    <d v="2012-10-29T00:00:00"/>
    <n v="2012"/>
    <s v="Private Placement"/>
    <s v="93.57 HKD"/>
    <n v="12.07"/>
    <n v="9.32"/>
    <m/>
    <s v="Telecoms &amp; Media"/>
    <s v="Media"/>
    <s v="Media"/>
    <m/>
    <s v="China"/>
    <s v="Greater China"/>
    <s v="Yes"/>
    <m/>
    <m/>
    <m/>
    <m/>
    <n v="76"/>
  </r>
  <r>
    <n v="19132"/>
    <n v="53796"/>
    <s v="SinoMedia"/>
    <s v="www.sinodb.com"/>
    <d v="2006-06-01T00:00:00"/>
    <x v="3"/>
    <x v="2"/>
    <m/>
    <x v="1"/>
    <m/>
    <s v="Bain Capital"/>
    <d v="2013-01-18T00:00:00"/>
    <n v="2013"/>
    <s v="Private Placement"/>
    <s v="52.05 HKD"/>
    <n v="6.71"/>
    <n v="5.03"/>
    <m/>
    <s v="Telecoms &amp; Media"/>
    <s v="Media"/>
    <s v="Media"/>
    <m/>
    <s v="China"/>
    <s v="Greater China"/>
    <s v="Yes"/>
    <m/>
    <m/>
    <m/>
    <m/>
    <n v="79"/>
  </r>
  <r>
    <n v="19132"/>
    <n v="53796"/>
    <s v="SinoMedia"/>
    <s v="www.sinodb.com"/>
    <d v="2006-06-01T00:00:00"/>
    <x v="3"/>
    <x v="2"/>
    <m/>
    <x v="1"/>
    <m/>
    <s v="Bain Capital"/>
    <d v="2013-02-17T00:00:00"/>
    <n v="2013"/>
    <s v="Private Placement"/>
    <s v="93.53 HKD"/>
    <n v="12.06"/>
    <n v="9.01"/>
    <m/>
    <s v="Telecoms &amp; Media"/>
    <s v="Media"/>
    <s v="Media"/>
    <m/>
    <s v="China"/>
    <s v="Greater China"/>
    <s v="Yes"/>
    <m/>
    <m/>
    <m/>
    <m/>
    <n v="80"/>
  </r>
  <r>
    <n v="19132"/>
    <n v="53796"/>
    <s v="SinoMedia"/>
    <s v="www.sinodb.com"/>
    <d v="2006-06-01T00:00:00"/>
    <x v="3"/>
    <x v="2"/>
    <m/>
    <x v="1"/>
    <m/>
    <s v="Bain Capital"/>
    <d v="2013-04-02T00:00:00"/>
    <n v="2013"/>
    <s v="Private Placement"/>
    <s v="63.72 HKD"/>
    <n v="8.2100000000000009"/>
    <n v="6.27"/>
    <m/>
    <s v="Telecoms &amp; Media"/>
    <s v="Media"/>
    <s v="Media"/>
    <m/>
    <s v="China"/>
    <s v="Greater China"/>
    <s v="Yes"/>
    <m/>
    <m/>
    <m/>
    <m/>
    <n v="82"/>
  </r>
  <r>
    <n v="19132"/>
    <n v="53796"/>
    <s v="SinoMedia"/>
    <s v="www.sinodb.com"/>
    <d v="2006-06-01T00:00:00"/>
    <x v="3"/>
    <x v="2"/>
    <m/>
    <x v="1"/>
    <m/>
    <s v="Bain Capital"/>
    <d v="2013-05-02T00:00:00"/>
    <n v="2013"/>
    <s v="Private Placement"/>
    <s v="97.64 HKD"/>
    <n v="12.58"/>
    <n v="9.69"/>
    <m/>
    <s v="Telecoms &amp; Media"/>
    <s v="Media"/>
    <s v="Media"/>
    <m/>
    <s v="China"/>
    <s v="Greater China"/>
    <s v="Yes"/>
    <m/>
    <m/>
    <m/>
    <m/>
    <n v="83"/>
  </r>
  <r>
    <n v="19132"/>
    <n v="53796"/>
    <s v="SinoMedia"/>
    <s v="www.sinodb.com"/>
    <d v="2006-06-01T00:00:00"/>
    <x v="3"/>
    <x v="2"/>
    <m/>
    <x v="1"/>
    <m/>
    <s v="Bain Capital"/>
    <d v="2013-05-06T00:00:00"/>
    <n v="2013"/>
    <s v="Private Placement"/>
    <s v="134.80 HKD"/>
    <n v="17.37"/>
    <n v="13.37"/>
    <m/>
    <s v="Telecoms &amp; Media"/>
    <s v="Media"/>
    <s v="Media"/>
    <m/>
    <s v="China"/>
    <s v="Greater China"/>
    <s v="No"/>
    <m/>
    <m/>
    <m/>
    <m/>
    <n v="83"/>
  </r>
  <r>
    <n v="48081"/>
    <n v="167382"/>
    <s v="SJQ-IT Information Technology"/>
    <s v="www.sjq-it.com"/>
    <d v="2011-08-17T00:00:00"/>
    <x v="10"/>
    <x v="1"/>
    <s v="10.00 CNY"/>
    <x v="246"/>
    <n v="1.1000000000000001"/>
    <s v="Eastern Link Capital"/>
    <d v="2013-08-07T00:00:00"/>
    <n v="2013"/>
    <s v="Unspecified Exit"/>
    <s v="0.40 CNY"/>
    <n v="0.06"/>
    <n v="0.05"/>
    <m/>
    <s v="Industrials"/>
    <s v="Manufacturing"/>
    <s v="Electronics, Hardware, Manufacturing"/>
    <m/>
    <s v="China"/>
    <s v="Greater China"/>
    <s v="Yes"/>
    <m/>
    <m/>
    <m/>
    <m/>
    <n v="24"/>
  </r>
  <r>
    <n v="48081"/>
    <n v="167382"/>
    <s v="SJQ-IT Information Technology"/>
    <s v="www.sjq-it.com"/>
    <d v="2011-08-17T00:00:00"/>
    <x v="10"/>
    <x v="1"/>
    <s v="10.00 CNY"/>
    <x v="246"/>
    <n v="1.1000000000000001"/>
    <s v="Eastern Link Capital"/>
    <d v="2014-06-27T00:00:00"/>
    <n v="2014"/>
    <s v="Unspecified Exit"/>
    <s v="0.34 CNY"/>
    <n v="0.06"/>
    <n v="0.04"/>
    <m/>
    <s v="Industrials"/>
    <s v="Manufacturing"/>
    <s v="Electronics, Hardware, Manufacturing"/>
    <m/>
    <s v="China"/>
    <s v="Greater China"/>
    <s v="Yes"/>
    <m/>
    <m/>
    <m/>
    <m/>
    <n v="34"/>
  </r>
  <r>
    <n v="48081"/>
    <n v="167382"/>
    <s v="SJQ-IT Information Technology"/>
    <s v="www.sjq-it.com"/>
    <d v="2011-08-17T00:00:00"/>
    <x v="10"/>
    <x v="1"/>
    <s v="10.00 CNY"/>
    <x v="246"/>
    <n v="1.1000000000000001"/>
    <s v="Eastern Link Capital"/>
    <d v="2014-07-01T00:00:00"/>
    <n v="2014"/>
    <s v="Unspecified Exit"/>
    <s v="0.06 CNY"/>
    <n v="0.01"/>
    <n v="0.01"/>
    <m/>
    <s v="Industrials"/>
    <s v="Manufacturing"/>
    <s v="Electronics, Hardware, Manufacturing"/>
    <m/>
    <s v="China"/>
    <s v="Greater China"/>
    <s v="Yes"/>
    <m/>
    <m/>
    <m/>
    <m/>
    <n v="35"/>
  </r>
  <r>
    <n v="50298"/>
    <n v="48038"/>
    <s v="SouFun Holdings Ltd"/>
    <s v="world.soufun.com"/>
    <d v="2015-09-21T00:00:00"/>
    <x v="15"/>
    <x v="4"/>
    <s v="400.00 USD"/>
    <x v="247"/>
    <n v="353.36"/>
    <s v="Carlyle Group, IDG Capital"/>
    <d v="2016-01-21T00:00:00"/>
    <n v="2016"/>
    <s v="Merger"/>
    <m/>
    <m/>
    <m/>
    <s v="Chongqing Wanli New Energy"/>
    <s v="Information Technology"/>
    <s v="Internet"/>
    <s v="Internet, Property"/>
    <m/>
    <s v="China"/>
    <s v="Greater China"/>
    <s v="Yes"/>
    <m/>
    <m/>
    <m/>
    <m/>
    <n v="4"/>
  </r>
  <r>
    <n v="36684"/>
    <n v="97820"/>
    <s v="South Beauty Investment"/>
    <s v="www.southbeauty.com"/>
    <d v="2014-04-25T00:00:00"/>
    <x v="6"/>
    <x v="2"/>
    <s v="300.00 USD"/>
    <x v="248"/>
    <n v="216.09"/>
    <s v="CVC Capital Partners"/>
    <d v="2015-06-01T00:00:00"/>
    <n v="2015"/>
    <s v="Restructuring"/>
    <m/>
    <m/>
    <m/>
    <m/>
    <s v="Consumer &amp; Retail"/>
    <s v="Restaurants"/>
    <s v="Restaurants"/>
    <m/>
    <s v="China"/>
    <s v="Greater China"/>
    <s v="No"/>
    <m/>
    <m/>
    <s v="Francis Leung"/>
    <s v="Francis Leung"/>
    <n v="14"/>
  </r>
  <r>
    <n v="16572"/>
    <n v="50423"/>
    <s v="Sparkle Roll Group"/>
    <s v="www.hk970.com"/>
    <d v="2010-09-27T00:00:00"/>
    <x v="4"/>
    <x v="4"/>
    <s v="42.00 USD"/>
    <x v="249"/>
    <n v="32.729999999999997"/>
    <s v="Morgan Stanley Private Equity Asia"/>
    <d v="2013-12-13T00:00:00"/>
    <n v="2013"/>
    <s v="Private Placement"/>
    <m/>
    <m/>
    <m/>
    <m/>
    <s v="Industrials"/>
    <s v="Distribution"/>
    <s v="Distribution, Retail"/>
    <m/>
    <s v="Hong Kong"/>
    <s v="Greater China"/>
    <s v="No"/>
    <m/>
    <m/>
    <s v="Yu Gao"/>
    <m/>
    <n v="39"/>
  </r>
  <r>
    <n v="28318"/>
    <n v="50423"/>
    <s v="Sparkle Roll Group"/>
    <s v="www.hk970.com"/>
    <d v="2009-12-23T00:00:00"/>
    <x v="7"/>
    <x v="4"/>
    <s v="268.00 HKD"/>
    <x v="250"/>
    <n v="23.07"/>
    <s v="Sequoia Capital"/>
    <d v="2015-07-07T00:00:00"/>
    <n v="2015"/>
    <s v="Private Placement"/>
    <s v="224.00 HKD"/>
    <n v="28.89"/>
    <n v="26.14"/>
    <m/>
    <s v="Industrials"/>
    <s v="Distribution"/>
    <s v="Distribution, Retail"/>
    <m/>
    <s v="Hong Kong"/>
    <s v="Greater China"/>
    <s v="No"/>
    <m/>
    <m/>
    <m/>
    <m/>
    <n v="67"/>
  </r>
  <r>
    <n v="30779"/>
    <n v="98630"/>
    <s v="SpeedCast"/>
    <s v="www.speedcast.com"/>
    <d v="2012-09-23T00:00:00"/>
    <x v="5"/>
    <x v="2"/>
    <s v="32.20 USD"/>
    <x v="251"/>
    <n v="25.15"/>
    <s v="TA Associates"/>
    <d v="2014-08-12T00:00:00"/>
    <n v="2014"/>
    <s v="IPO"/>
    <s v="150.00 AUD"/>
    <n v="139.04"/>
    <n v="103.82"/>
    <m/>
    <s v="Telecoms &amp; Media"/>
    <s v="Telecoms"/>
    <s v="Communications, Telecoms Services"/>
    <m/>
    <s v="Hong Kong"/>
    <s v="Greater China"/>
    <s v="Yes"/>
    <m/>
    <m/>
    <s v="Edward Sippel, Michael Berk"/>
    <m/>
    <n v="23"/>
  </r>
  <r>
    <n v="8367"/>
    <n v="39450"/>
    <s v="Spreadtrum Communications"/>
    <s v="www.spreadtrum.com"/>
    <d v="2010-03-26T00:00:00"/>
    <x v="4"/>
    <x v="4"/>
    <s v="40.00 USD"/>
    <x v="49"/>
    <n v="29.58"/>
    <s v="Silver Lake"/>
    <d v="2011-06-01T00:00:00"/>
    <n v="2011"/>
    <s v="Private Placement"/>
    <m/>
    <m/>
    <m/>
    <m/>
    <s v="Information Technology"/>
    <s v="Semiconductors"/>
    <s v="Consumer Products, Electronic Components &amp; Semiconductor Wholesalers, Semiconductors, Telecoms Equipment, Wireless"/>
    <m/>
    <s v="China"/>
    <s v="Greater China"/>
    <s v="No"/>
    <m/>
    <m/>
    <s v="Eric Chen, Kenneth Hao"/>
    <m/>
    <n v="15"/>
  </r>
  <r>
    <n v="19696"/>
    <n v="54625"/>
    <s v="Standard Water Company"/>
    <s v="www.standard-water.com"/>
    <d v="2010-12-09T00:00:00"/>
    <x v="4"/>
    <x v="2"/>
    <s v="100.00 USD"/>
    <x v="51"/>
    <n v="75.41"/>
    <s v="Themes Investment Partners"/>
    <d v="2014-02-28T00:00:00"/>
    <n v="2014"/>
    <s v="Trade Sale"/>
    <s v="218.00 USD"/>
    <n v="218"/>
    <n v="159.62"/>
    <s v="Beijing Enterprise Water Group"/>
    <s v="Energy &amp; Utilities"/>
    <s v="Utilities"/>
    <s v="Water and Sewer Utilities"/>
    <m/>
    <s v="China"/>
    <s v="Greater China"/>
    <s v="No"/>
    <m/>
    <m/>
    <m/>
    <m/>
    <n v="38"/>
  </r>
  <r>
    <n v="24434"/>
    <n v="54625"/>
    <s v="Standard Water Company"/>
    <s v="www.standard-water.com"/>
    <d v="2007-08-03T00:00:00"/>
    <x v="1"/>
    <x v="1"/>
    <m/>
    <x v="1"/>
    <m/>
    <s v="Tembusu Partners"/>
    <d v="2010-12-09T00:00:00"/>
    <n v="2010"/>
    <s v="Sale to GP"/>
    <s v="100.00 USD"/>
    <n v="100"/>
    <n v="75.41"/>
    <s v="Themes Investment Partners"/>
    <s v="Energy &amp; Utilities"/>
    <s v="Utilities"/>
    <s v="Water and Sewer Utilities"/>
    <m/>
    <s v="China"/>
    <s v="Greater China"/>
    <s v="No"/>
    <m/>
    <m/>
    <m/>
    <m/>
    <n v="40"/>
  </r>
  <r>
    <n v="47779"/>
    <n v="166372"/>
    <s v="Stelcom"/>
    <m/>
    <d v="2007-07-01T00:00:00"/>
    <x v="1"/>
    <x v="1"/>
    <m/>
    <x v="1"/>
    <m/>
    <s v="Tiantu Capital"/>
    <d v="2010-06-01T00:00:00"/>
    <n v="2010"/>
    <s v="Unspecified Exit"/>
    <m/>
    <m/>
    <m/>
    <m/>
    <s v="Information Technology"/>
    <s v="IT"/>
    <s v="IT"/>
    <m/>
    <s v="China"/>
    <s v="Greater China"/>
    <s v="No"/>
    <m/>
    <m/>
    <m/>
    <m/>
    <n v="35"/>
  </r>
  <r>
    <n v="36808"/>
    <n v="125617"/>
    <s v="Sun Securities Co., Ltd."/>
    <m/>
    <d v="2007-11-19T00:00:00"/>
    <x v="1"/>
    <x v="4"/>
    <s v="1200.00 CNY"/>
    <x v="252"/>
    <n v="112.65"/>
    <s v="Bohai Industrial Investment Fund Management"/>
    <d v="2008-07-22T00:00:00"/>
    <n v="2008"/>
    <s v="Trade Sale"/>
    <m/>
    <m/>
    <m/>
    <s v="Founder Securities Co., Ltd"/>
    <s v="Business Services"/>
    <s v="Financial Services"/>
    <s v="Securities Brokers"/>
    <m/>
    <s v="China"/>
    <s v="Greater China"/>
    <s v="No"/>
    <m/>
    <m/>
    <m/>
    <m/>
    <n v="8"/>
  </r>
  <r>
    <n v="2186"/>
    <n v="30222"/>
    <s v="SUNAC"/>
    <s v="www.sunac.com.cn"/>
    <d v="2009-09-23T00:00:00"/>
    <x v="7"/>
    <x v="2"/>
    <m/>
    <x v="1"/>
    <m/>
    <s v="Bain Capital"/>
    <d v="2010-10-07T00:00:00"/>
    <n v="2010"/>
    <s v="IPO"/>
    <s v="2160.00 HKD"/>
    <n v="278.39999999999998"/>
    <n v="199.94"/>
    <m/>
    <s v="Real Estate"/>
    <s v="Property"/>
    <s v="Property"/>
    <m/>
    <s v="China"/>
    <s v="Greater China"/>
    <s v="Yes"/>
    <m/>
    <m/>
    <m/>
    <m/>
    <n v="13"/>
  </r>
  <r>
    <n v="2186"/>
    <n v="30222"/>
    <s v="SUNAC"/>
    <s v="www.sunac.com.cn"/>
    <d v="2009-09-23T00:00:00"/>
    <x v="7"/>
    <x v="2"/>
    <m/>
    <x v="1"/>
    <m/>
    <s v="Bain Capital"/>
    <d v="2012-11-29T00:00:00"/>
    <n v="2012"/>
    <s v="Private Placement"/>
    <s v="540.00 HKD"/>
    <n v="69.680000000000007"/>
    <n v="53.74"/>
    <m/>
    <s v="Real Estate"/>
    <s v="Property"/>
    <s v="Property"/>
    <m/>
    <s v="China"/>
    <s v="Greater China"/>
    <s v="Yes"/>
    <m/>
    <m/>
    <m/>
    <m/>
    <n v="38"/>
  </r>
  <r>
    <n v="7153"/>
    <n v="31635"/>
    <s v="Suntech Power"/>
    <s v="www.suntech-power.com"/>
    <d v="2005-05-01T00:00:00"/>
    <x v="11"/>
    <x v="1"/>
    <s v="80.00 USD"/>
    <x v="157"/>
    <n v="61.69"/>
    <s v="Actis, DragonTech Ventures Management, Goldman Sachs, Prax Capital"/>
    <d v="2007-06-01T00:00:00"/>
    <n v="2007"/>
    <s v="Private Placement"/>
    <m/>
    <m/>
    <m/>
    <m/>
    <s v="Clean Technology"/>
    <s v="Renewable Energy"/>
    <s v="Solar Power"/>
    <m/>
    <s v="China"/>
    <s v="Greater China"/>
    <s v="No"/>
    <m/>
    <m/>
    <m/>
    <m/>
    <n v="25"/>
  </r>
  <r>
    <n v="40122"/>
    <n v="137422"/>
    <s v="Suntront Technology Co., Ltd"/>
    <s v="www.suntront.net"/>
    <d v="2010-04-01T00:00:00"/>
    <x v="4"/>
    <x v="1"/>
    <s v="32.40 CNY"/>
    <x v="253"/>
    <n v="3.5"/>
    <s v="Haitong Kaiyuan Investment, Shanghai Zhengtong Venture Capital, Tellhow Shengda Investment Management"/>
    <d v="2011-08-31T00:00:00"/>
    <n v="2011"/>
    <s v="IPO"/>
    <s v="416.10 CNY"/>
    <n v="64.77"/>
    <n v="47.49"/>
    <m/>
    <s v="Industrials"/>
    <s v="Manufacturing"/>
    <s v="Machine Tool Manufacture"/>
    <m/>
    <s v="China"/>
    <s v="Greater China"/>
    <s v="Yes"/>
    <m/>
    <m/>
    <m/>
    <m/>
    <n v="16"/>
  </r>
  <r>
    <n v="24641"/>
    <n v="63859"/>
    <s v="Suzhou HiPro Polymers"/>
    <s v="www.hipropolymers.com.cn"/>
    <d v="2007-06-01T00:00:00"/>
    <x v="1"/>
    <x v="2"/>
    <m/>
    <x v="1"/>
    <m/>
    <s v="Bain Capital"/>
    <d v="2011-11-21T00:00:00"/>
    <n v="2011"/>
    <s v="Trade Sale"/>
    <s v="365.00 USD"/>
    <n v="365"/>
    <n v="265.43"/>
    <s v="Arkema"/>
    <s v="Clean Technology"/>
    <s v="Clean Technology"/>
    <s v="Clean Technology, Oil &amp; Gas, Renewable Energy"/>
    <m/>
    <s v="China"/>
    <s v="Greater China"/>
    <s v="No"/>
    <m/>
    <m/>
    <m/>
    <m/>
    <n v="53"/>
  </r>
  <r>
    <n v="11236"/>
    <n v="43218"/>
    <s v="Ta Chong Bank"/>
    <s v="www.tcbank.com.tw"/>
    <d v="2007-07-11T00:00:00"/>
    <x v="1"/>
    <x v="2"/>
    <s v="21500.00 TWD"/>
    <x v="254"/>
    <n v="484.38"/>
    <s v="Carlyle Group"/>
    <d v="2015-08-14T00:00:00"/>
    <n v="2015"/>
    <s v="Trade Sale"/>
    <s v="56550.00 TWD"/>
    <n v="1813.96"/>
    <n v="1629.12"/>
    <s v="Yuanta Financial Holdings"/>
    <s v="Business Services"/>
    <s v="Financial Services"/>
    <s v="Banks, Consumer Finance, Securities Brokers"/>
    <m/>
    <s v="Taiwan"/>
    <s v="Greater China"/>
    <s v="No"/>
    <m/>
    <m/>
    <s v="Alex Ying, Gregory Zeluck, Sunil Kaul"/>
    <m/>
    <n v="97"/>
  </r>
  <r>
    <n v="41004"/>
    <n v="140888"/>
    <s v="Tainan Cayman"/>
    <m/>
    <d v="2004-06-01T00:00:00"/>
    <x v="9"/>
    <x v="1"/>
    <s v="3.30 USD"/>
    <x v="255"/>
    <n v="2.71"/>
    <s v="Excelsior Capital Asia"/>
    <d v="2011-10-25T00:00:00"/>
    <n v="2011"/>
    <s v="IPO"/>
    <m/>
    <m/>
    <m/>
    <m/>
    <s v="Consumer &amp; Retail"/>
    <s v="Retail"/>
    <s v="Clothing Stores"/>
    <m/>
    <s v="Taiwan"/>
    <s v="Greater China"/>
    <s v="Yes"/>
    <m/>
    <m/>
    <s v="Gary Lawrence"/>
    <s v="Gary Lawrence"/>
    <n v="88"/>
  </r>
  <r>
    <n v="41010"/>
    <n v="140889"/>
    <s v="Tainan Enterprise Co., Ltd"/>
    <s v="www.tai-nan.com"/>
    <d v="2004-06-01T00:00:00"/>
    <x v="9"/>
    <x v="4"/>
    <s v="7.90 USD"/>
    <x v="256"/>
    <n v="6.49"/>
    <s v="Excelsior Capital Asia"/>
    <d v="2007-06-01T00:00:00"/>
    <n v="2007"/>
    <s v="Private Placement"/>
    <m/>
    <m/>
    <m/>
    <m/>
    <s v="Industrials"/>
    <s v="Manufacturing"/>
    <s v="Clothes Manufacturing"/>
    <m/>
    <s v="Taiwan"/>
    <s v="Greater China"/>
    <s v="Yes"/>
    <m/>
    <m/>
    <m/>
    <m/>
    <n v="36"/>
  </r>
  <r>
    <n v="41010"/>
    <n v="140889"/>
    <s v="Tainan Enterprise Co., Ltd"/>
    <s v="www.tai-nan.com"/>
    <d v="2004-06-01T00:00:00"/>
    <x v="9"/>
    <x v="4"/>
    <s v="7.90 USD"/>
    <x v="256"/>
    <n v="6.49"/>
    <s v="Excelsior Capital Asia"/>
    <d v="2008-06-01T00:00:00"/>
    <n v="2008"/>
    <s v="Private Placement"/>
    <m/>
    <m/>
    <m/>
    <m/>
    <s v="Industrials"/>
    <s v="Manufacturing"/>
    <s v="Clothes Manufacturing"/>
    <m/>
    <s v="Taiwan"/>
    <s v="Greater China"/>
    <s v="No"/>
    <m/>
    <m/>
    <m/>
    <m/>
    <n v="48"/>
  </r>
  <r>
    <n v="16115"/>
    <n v="49758"/>
    <s v="Taishin Financial Holdings"/>
    <s v="www.taishinholdings.com.tw"/>
    <d v="2006-03-14T00:00:00"/>
    <x v="3"/>
    <x v="4"/>
    <s v="968.00 USD"/>
    <x v="257"/>
    <n v="797.43"/>
    <s v="Nomura Securities, TPG"/>
    <d v="2011-12-27T00:00:00"/>
    <n v="2011"/>
    <s v="Private Placement"/>
    <s v="4700.00 TWD"/>
    <n v="151.38"/>
    <n v="113.14"/>
    <s v="Cathay Life Insurance"/>
    <s v="Business Services"/>
    <s v="Financial Services"/>
    <s v="Financial Services"/>
    <m/>
    <s v="Taiwan"/>
    <s v="Greater China"/>
    <s v="Yes"/>
    <m/>
    <m/>
    <m/>
    <m/>
    <n v="69"/>
  </r>
  <r>
    <n v="16115"/>
    <n v="49758"/>
    <s v="Taishin Financial Holdings"/>
    <s v="www.taishinholdings.com.tw"/>
    <d v="2006-03-14T00:00:00"/>
    <x v="3"/>
    <x v="4"/>
    <s v="968.00 USD"/>
    <x v="257"/>
    <n v="797.43"/>
    <s v="Nomura Securities, TPG"/>
    <d v="2012-07-05T00:00:00"/>
    <n v="2012"/>
    <s v="Private Placement"/>
    <s v="181.50 USD"/>
    <n v="181.5"/>
    <n v="148.07"/>
    <m/>
    <s v="Business Services"/>
    <s v="Financial Services"/>
    <s v="Financial Services"/>
    <m/>
    <s v="Taiwan"/>
    <s v="Greater China"/>
    <s v="No"/>
    <m/>
    <m/>
    <m/>
    <m/>
    <n v="76"/>
  </r>
  <r>
    <n v="876"/>
    <n v="26826"/>
    <s v="Taizinai Group"/>
    <m/>
    <d v="2007-01-05T00:00:00"/>
    <x v="1"/>
    <x v="1"/>
    <s v="73.00 USD"/>
    <x v="116"/>
    <n v="55.32"/>
    <s v="Actis, Goldman Sachs, Morgan Stanley"/>
    <d v="2010-04-15T00:00:00"/>
    <n v="2010"/>
    <s v="Restructuring"/>
    <m/>
    <m/>
    <m/>
    <m/>
    <s v="Food &amp; Agriculture"/>
    <s v="Beverages"/>
    <s v="Beverages, Consumer Products, Dairy Products, Supermarkets &amp; Grocery Stores"/>
    <m/>
    <s v="China"/>
    <s v="Greater China"/>
    <s v="No"/>
    <m/>
    <m/>
    <s v="Chin Bay Chong"/>
    <m/>
    <n v="39"/>
  </r>
  <r>
    <n v="876"/>
    <n v="26826"/>
    <s v="Taizinai Group"/>
    <m/>
    <d v="2007-01-05T00:00:00"/>
    <x v="1"/>
    <x v="1"/>
    <s v="73.00 USD"/>
    <x v="116"/>
    <n v="55.32"/>
    <s v="Actis, Goldman Sachs, Morgan Stanley"/>
    <d v="2010-04-15T00:00:00"/>
    <n v="2010"/>
    <s v="Write Off"/>
    <m/>
    <m/>
    <m/>
    <m/>
    <s v="Food &amp; Agriculture"/>
    <s v="Beverages"/>
    <s v="Beverages, Consumer Products, Dairy Products, Supermarkets &amp; Grocery Stores"/>
    <m/>
    <s v="China"/>
    <s v="Greater China"/>
    <s v="Yes"/>
    <m/>
    <m/>
    <s v="Chin Bay Chong"/>
    <m/>
    <n v="39"/>
  </r>
  <r>
    <n v="22878"/>
    <n v="59274"/>
    <s v="Tangshan Ganglu Iron &amp; Steel"/>
    <s v="www.tsglgt.cn"/>
    <d v="2008-02-26T00:00:00"/>
    <x v="2"/>
    <x v="2"/>
    <m/>
    <x v="1"/>
    <m/>
    <s v="Tembusu Partners"/>
    <d v="2012-10-01T00:00:00"/>
    <n v="2012"/>
    <s v="Unspecified Exit"/>
    <m/>
    <m/>
    <m/>
    <m/>
    <s v="Materials"/>
    <s v="Production"/>
    <s v="Production, Steel &amp; Metals"/>
    <m/>
    <s v="China"/>
    <s v="Greater China"/>
    <s v="No"/>
    <m/>
    <m/>
    <m/>
    <m/>
    <n v="56"/>
  </r>
  <r>
    <n v="41709"/>
    <n v="143760"/>
    <s v="TBH Global Limited"/>
    <m/>
    <d v="2012-02-01T00:00:00"/>
    <x v="5"/>
    <x v="1"/>
    <s v="35000.00 KRW"/>
    <x v="258"/>
    <n v="23.59"/>
    <s v="JKL Partners, KDB Capital"/>
    <d v="2014-06-01T00:00:00"/>
    <n v="2014"/>
    <s v="Unspecified Exit"/>
    <m/>
    <m/>
    <m/>
    <m/>
    <s v="Consumer &amp; Retail"/>
    <s v="Retail"/>
    <s v="Retail"/>
    <m/>
    <s v="Hong Kong"/>
    <s v="Greater China"/>
    <s v="No"/>
    <m/>
    <m/>
    <m/>
    <m/>
    <n v="28"/>
  </r>
  <r>
    <n v="21511"/>
    <n v="57223"/>
    <s v="Television Broadcasts Limited"/>
    <s v="www.tvb.com"/>
    <d v="2011-01-26T00:00:00"/>
    <x v="10"/>
    <x v="4"/>
    <s v="6260.00 HKD"/>
    <x v="259"/>
    <n v="618.41999999999996"/>
    <s v="Providence Equity Partners"/>
    <d v="2015-04-23T00:00:00"/>
    <n v="2015"/>
    <s v="Sale to GP"/>
    <m/>
    <m/>
    <m/>
    <s v="China Media Capital"/>
    <s v="Telecoms &amp; Media"/>
    <s v="Media"/>
    <s v="Television Broadcasting and Programming"/>
    <m/>
    <s v="Hong Kong"/>
    <s v="Greater China"/>
    <s v="Yes"/>
    <m/>
    <m/>
    <s v="Jonathan Nelson, Tao Sun"/>
    <s v="Jonathan Nelson"/>
    <n v="51"/>
  </r>
  <r>
    <n v="32100"/>
    <n v="105172"/>
    <s v="The EIC Group"/>
    <s v="www.eiceducation.com"/>
    <d v="2011-08-01T00:00:00"/>
    <x v="10"/>
    <x v="2"/>
    <s v="50.00 USD"/>
    <x v="145"/>
    <n v="35.200000000000003"/>
    <s v="Actis"/>
    <d v="2014-01-10T00:00:00"/>
    <n v="2014"/>
    <s v="Sale to GP"/>
    <s v="200.00 USD"/>
    <n v="200"/>
    <n v="146.32"/>
    <s v="CVC Capital Partners"/>
    <s v="Consumer &amp; Retail"/>
    <s v="Education / Training"/>
    <s v="Consulting Services, Education and Training Services"/>
    <m/>
    <s v="Hong Kong"/>
    <s v="Greater China"/>
    <s v="No"/>
    <m/>
    <m/>
    <m/>
    <m/>
    <n v="29"/>
  </r>
  <r>
    <n v="38414"/>
    <n v="105172"/>
    <s v="The EIC Group"/>
    <s v="www.eiceducation.com"/>
    <d v="2014-01-10T00:00:00"/>
    <x v="6"/>
    <x v="2"/>
    <s v="200.00 USD"/>
    <x v="21"/>
    <n v="146.32"/>
    <s v="CVC Capital Partners"/>
    <d v="2016-05-05T00:00:00"/>
    <n v="2016"/>
    <s v="Sale to GP"/>
    <s v="692.00 USD"/>
    <n v="692"/>
    <n v="604.46"/>
    <s v="NLD Investment"/>
    <s v="Consumer &amp; Retail"/>
    <s v="Education / Training"/>
    <s v="Consulting Services, Education and Training Services"/>
    <m/>
    <s v="Hong Kong"/>
    <s v="Greater China"/>
    <s v="No"/>
    <m/>
    <m/>
    <s v="Francis Leung"/>
    <m/>
    <n v="28"/>
  </r>
  <r>
    <n v="41948"/>
    <n v="141203"/>
    <s v="The Executive Centre Limited"/>
    <s v="www.executivecentre.com"/>
    <d v="2009-12-23T00:00:00"/>
    <x v="7"/>
    <x v="2"/>
    <m/>
    <x v="1"/>
    <m/>
    <s v="HPEF Capital Partners"/>
    <d v="2014-05-21T00:00:00"/>
    <n v="2014"/>
    <s v="Sale to GP"/>
    <s v="220.00 USD"/>
    <n v="220"/>
    <n v="159.91999999999999"/>
    <s v="CVC Capital Partners"/>
    <s v="Business Services"/>
    <s v="Business Services"/>
    <s v="Business Services"/>
    <m/>
    <s v="Hong Kong"/>
    <s v="Greater China"/>
    <s v="Yes"/>
    <m/>
    <m/>
    <m/>
    <m/>
    <n v="53"/>
  </r>
  <r>
    <n v="45588"/>
    <n v="157735"/>
    <s v="The Great Wall Group Co., Ltd"/>
    <s v="www.thegreatwall-china.com"/>
    <d v="2008-09-20T00:00:00"/>
    <x v="2"/>
    <x v="1"/>
    <s v="20.00 CNY"/>
    <x v="260"/>
    <n v="2.0699999999999998"/>
    <s v="Green Pine Capital Partners"/>
    <d v="2010-06-25T00:00:00"/>
    <n v="2010"/>
    <s v="IPO"/>
    <s v="512.50 CNY"/>
    <n v="75.569999999999993"/>
    <n v="60.07"/>
    <m/>
    <s v="Consumer &amp; Retail"/>
    <s v="Consumer Products"/>
    <s v="Consumer Products, Materials"/>
    <m/>
    <s v="China"/>
    <s v="Greater China"/>
    <s v="Yes"/>
    <m/>
    <m/>
    <m/>
    <m/>
    <n v="21"/>
  </r>
  <r>
    <n v="45588"/>
    <n v="157735"/>
    <s v="The Great Wall Group Co., Ltd"/>
    <s v="www.thegreatwall-china.com"/>
    <d v="2008-09-20T00:00:00"/>
    <x v="2"/>
    <x v="1"/>
    <s v="20.00 CNY"/>
    <x v="260"/>
    <n v="2.0699999999999998"/>
    <s v="Green Pine Capital Partners"/>
    <d v="2011-07-21T00:00:00"/>
    <n v="2011"/>
    <s v="Private Placement"/>
    <m/>
    <m/>
    <m/>
    <m/>
    <s v="Consumer &amp; Retail"/>
    <s v="Consumer Products"/>
    <s v="Consumer Products, Materials"/>
    <m/>
    <s v="China"/>
    <s v="Greater China"/>
    <s v="Yes"/>
    <m/>
    <m/>
    <m/>
    <m/>
    <n v="34"/>
  </r>
  <r>
    <n v="28368"/>
    <n v="84206"/>
    <s v="Tianhe Chemicals Group"/>
    <s v="www.tianhechem.com"/>
    <d v="2012-03-21T00:00:00"/>
    <x v="5"/>
    <x v="1"/>
    <s v="300.00 USD"/>
    <x v="248"/>
    <n v="228.69"/>
    <s v="Morgan Stanley Private Equity Asia"/>
    <d v="2014-06-12T00:00:00"/>
    <n v="2014"/>
    <s v="IPO"/>
    <s v="5070.00 HKD"/>
    <n v="654.02"/>
    <n v="483.19"/>
    <m/>
    <s v="Materials"/>
    <s v="Chemicals"/>
    <s v="Chemicals"/>
    <m/>
    <s v="China"/>
    <s v="Greater China"/>
    <s v="Yes"/>
    <m/>
    <m/>
    <s v="Homer Sun"/>
    <m/>
    <n v="27"/>
  </r>
  <r>
    <n v="43277"/>
    <n v="149215"/>
    <s v="Tianhe Defense"/>
    <s v="www.thtw.com.cn"/>
    <d v="2010-01-11T00:00:00"/>
    <x v="4"/>
    <x v="1"/>
    <s v="18.00 CNY"/>
    <x v="261"/>
    <n v="1.87"/>
    <s v="Goldstone Investment"/>
    <d v="2014-09-10T00:00:00"/>
    <n v="2014"/>
    <s v="IPO"/>
    <s v="721.50 CNY"/>
    <n v="117.38"/>
    <n v="90.83"/>
    <m/>
    <s v="Information Technology"/>
    <s v="Electronics"/>
    <s v="Aerospace, Armaments, Defence, Electronics, Industrial"/>
    <m/>
    <s v="China"/>
    <s v="Greater China"/>
    <s v="Yes"/>
    <m/>
    <m/>
    <m/>
    <m/>
    <n v="56"/>
  </r>
  <r>
    <n v="48063"/>
    <n v="167338"/>
    <s v="Tianmu Hotspring Resort Group"/>
    <s v="www.tianmu.net"/>
    <d v="2011-08-25T00:00:00"/>
    <x v="10"/>
    <x v="1"/>
    <s v="14.85 CNY"/>
    <x v="262"/>
    <n v="1.63"/>
    <s v="Eastern Link Capital"/>
    <d v="2014-09-29T00:00:00"/>
    <n v="2014"/>
    <s v="Unspecified Exit"/>
    <s v="3.68 CNY"/>
    <n v="0.6"/>
    <n v="0.47"/>
    <m/>
    <s v="Consumer &amp; Retail"/>
    <s v="Leisure"/>
    <s v="Hotels"/>
    <m/>
    <s v="China"/>
    <s v="Greater China"/>
    <s v="Yes"/>
    <m/>
    <m/>
    <m/>
    <m/>
    <n v="37"/>
  </r>
  <r>
    <n v="37161"/>
    <n v="126779"/>
    <s v="Tianneng Battery Group Co., Ltd"/>
    <s v="www.cn-tn.com"/>
    <d v="2005-05-19T00:00:00"/>
    <x v="11"/>
    <x v="1"/>
    <s v="12.00 USD"/>
    <x v="3"/>
    <n v="9.92"/>
    <s v="New World China Enterprises Project, Prax Capital"/>
    <d v="2007-06-11T00:00:00"/>
    <n v="2007"/>
    <s v="IPO"/>
    <s v="576.00 HKD"/>
    <n v="73.67"/>
    <n v="54.49"/>
    <m/>
    <s v="Clean Technology"/>
    <s v="Clean Technology"/>
    <s v="Batteries"/>
    <m/>
    <s v="China"/>
    <s v="Greater China"/>
    <s v="Yes"/>
    <m/>
    <m/>
    <s v="Jeff Jie-Ping Yao"/>
    <s v="Jeff Jie-Ping Yao"/>
    <n v="25"/>
  </r>
  <r>
    <n v="1456"/>
    <n v="28699"/>
    <s v="Tianrui Group Cement Co., Ltd."/>
    <s v="www.trcement.com"/>
    <d v="2007-09-17T00:00:00"/>
    <x v="1"/>
    <x v="1"/>
    <s v="450.00 USD"/>
    <x v="263"/>
    <n v="316.48"/>
    <s v="KKR"/>
    <d v="2011-12-19T00:00:00"/>
    <n v="2011"/>
    <s v="IPO"/>
    <s v="996.17 HKD"/>
    <n v="127.98"/>
    <n v="95.65"/>
    <m/>
    <s v="Materials"/>
    <s v="Materials"/>
    <s v="Cement"/>
    <m/>
    <s v="China"/>
    <s v="Greater China"/>
    <s v="Yes"/>
    <m/>
    <m/>
    <s v="Charlie Gao, David Liu, Julian Wolhardt"/>
    <m/>
    <n v="51"/>
  </r>
  <r>
    <n v="35022"/>
    <n v="118186"/>
    <s v="Tigers Ltd."/>
    <s v="www.go2tigers.com"/>
    <d v="2011-11-30T00:00:00"/>
    <x v="10"/>
    <x v="5"/>
    <m/>
    <x v="1"/>
    <m/>
    <s v="Kamino Logistics Group Limited, Solis Capital Partners, WLG, Inc."/>
    <d v="2013-07-24T00:00:00"/>
    <n v="2013"/>
    <s v="Trade Sale"/>
    <m/>
    <m/>
    <m/>
    <s v="GeoPost"/>
    <s v="Industrials"/>
    <s v="Transportation"/>
    <s v="Logistics, Transportation"/>
    <m/>
    <s v="Hong Kong"/>
    <s v="Greater China"/>
    <s v="No"/>
    <n v="3.4"/>
    <n v="25"/>
    <s v="Daniel Lubeck"/>
    <m/>
    <n v="20"/>
  </r>
  <r>
    <n v="44311"/>
    <n v="153278"/>
    <s v="Titan Wind Energy (Suzhou) Co., Ltd"/>
    <s v="www.titanwind.com.cn"/>
    <d v="2009-12-29T00:00:00"/>
    <x v="7"/>
    <x v="1"/>
    <s v="25.00 CNY"/>
    <x v="178"/>
    <n v="2.44"/>
    <s v="Goldstone Investment, Suzhou Dingrong Capital Investment Management"/>
    <d v="2010-12-31T00:00:00"/>
    <n v="2010"/>
    <s v="IPO"/>
    <m/>
    <m/>
    <m/>
    <m/>
    <s v="Clean Technology"/>
    <s v="Renewable Energy"/>
    <s v="Advanced Components, Wind Power"/>
    <m/>
    <s v="China"/>
    <s v="Greater China"/>
    <s v="Yes"/>
    <m/>
    <m/>
    <m/>
    <m/>
    <n v="12"/>
  </r>
  <r>
    <n v="50318"/>
    <n v="176161"/>
    <s v="Tong Oil Tools"/>
    <s v="www.tongyuanoil.com"/>
    <d v="2009-09-28T00:00:00"/>
    <x v="7"/>
    <x v="1"/>
    <s v="81.00 CNY"/>
    <x v="264"/>
    <n v="8.1300000000000008"/>
    <s v="New Alliance Capital"/>
    <d v="2011-01-04T00:00:00"/>
    <n v="2011"/>
    <s v="IPO"/>
    <s v="868.70 CNY"/>
    <n v="131.33000000000001"/>
    <n v="100.88"/>
    <m/>
    <s v="Clean Technology"/>
    <s v="Clean Technology"/>
    <s v="Business Services, Clean Technology"/>
    <m/>
    <s v="China"/>
    <s v="Greater China"/>
    <s v="Yes"/>
    <m/>
    <m/>
    <m/>
    <m/>
    <n v="16"/>
  </r>
  <r>
    <n v="22907"/>
    <n v="59335"/>
    <s v="Tongji Environment"/>
    <m/>
    <d v="2007-10-01T00:00:00"/>
    <x v="1"/>
    <x v="2"/>
    <m/>
    <x v="1"/>
    <m/>
    <s v="Tembusu Partners"/>
    <d v="2010-06-01T00:00:00"/>
    <n v="2010"/>
    <s v="Trade Sale"/>
    <m/>
    <m/>
    <m/>
    <m/>
    <s v="Energy &amp; Utilities"/>
    <s v="Utilities"/>
    <s v="Waste Management, Water and Sewer Utilities"/>
    <m/>
    <s v="China"/>
    <s v="Greater China"/>
    <s v="No"/>
    <m/>
    <n v="8.5"/>
    <m/>
    <m/>
    <n v="32"/>
  </r>
  <r>
    <n v="41271"/>
    <n v="141973"/>
    <s v="Tongkun Group"/>
    <s v="www.zjtkgf.com"/>
    <d v="2010-03-15T00:00:00"/>
    <x v="4"/>
    <x v="1"/>
    <s v="205.00 CNY"/>
    <x v="265"/>
    <n v="22.17"/>
    <s v="Morgan Stanley Private Equity Asia"/>
    <d v="2011-05-18T00:00:00"/>
    <n v="2011"/>
    <s v="IPO"/>
    <m/>
    <m/>
    <m/>
    <m/>
    <s v="Industrials"/>
    <s v="Manufacturing"/>
    <s v="Clothes Manufacturing, Textiles"/>
    <m/>
    <s v="China"/>
    <s v="Greater China"/>
    <s v="Yes"/>
    <m/>
    <m/>
    <m/>
    <m/>
    <n v="14"/>
  </r>
  <r>
    <n v="41271"/>
    <n v="141973"/>
    <s v="Tongkun Group"/>
    <s v="www.zjtkgf.com"/>
    <d v="2010-03-15T00:00:00"/>
    <x v="4"/>
    <x v="1"/>
    <s v="205.00 CNY"/>
    <x v="265"/>
    <n v="22.17"/>
    <s v="Morgan Stanley Private Equity Asia"/>
    <d v="2014-12-24T00:00:00"/>
    <n v="2014"/>
    <s v="Private Placement"/>
    <s v="141.75 CNY"/>
    <n v="23.14"/>
    <n v="18.57"/>
    <m/>
    <s v="Industrials"/>
    <s v="Manufacturing"/>
    <s v="Clothes Manufacturing, Textiles"/>
    <m/>
    <s v="China"/>
    <s v="Greater China"/>
    <s v="Yes"/>
    <m/>
    <m/>
    <m/>
    <m/>
    <n v="57"/>
  </r>
  <r>
    <n v="41271"/>
    <n v="141973"/>
    <s v="Tongkun Group"/>
    <s v="www.zjtkgf.com"/>
    <d v="2010-03-15T00:00:00"/>
    <x v="4"/>
    <x v="1"/>
    <s v="205.00 CNY"/>
    <x v="265"/>
    <n v="22.17"/>
    <s v="Morgan Stanley Private Equity Asia"/>
    <d v="2015-01-16T00:00:00"/>
    <n v="2015"/>
    <s v="Private Placement"/>
    <s v="296.50 CNY"/>
    <n v="48.4"/>
    <n v="41.09"/>
    <m/>
    <s v="Industrials"/>
    <s v="Manufacturing"/>
    <s v="Clothes Manufacturing, Textiles"/>
    <m/>
    <s v="China"/>
    <s v="Greater China"/>
    <s v="Yes"/>
    <m/>
    <m/>
    <m/>
    <m/>
    <n v="58"/>
  </r>
  <r>
    <n v="42830"/>
    <n v="147486"/>
    <s v="Trendzone"/>
    <s v="www.trendzone.com.cn"/>
    <d v="2010-08-30T00:00:00"/>
    <x v="4"/>
    <x v="1"/>
    <s v="63.70 CNY"/>
    <x v="266"/>
    <n v="7.33"/>
    <s v="Principle Capital"/>
    <d v="2015-03-20T00:00:00"/>
    <n v="2015"/>
    <s v="IPO"/>
    <s v="394.00 CNY"/>
    <n v="64.19"/>
    <n v="59.83"/>
    <m/>
    <s v="Industrials"/>
    <s v="Construction"/>
    <s v="Construction, Furniture Manufacturing"/>
    <m/>
    <s v="China"/>
    <s v="Greater China"/>
    <s v="Yes"/>
    <m/>
    <m/>
    <m/>
    <m/>
    <n v="55"/>
  </r>
  <r>
    <n v="14926"/>
    <n v="48019"/>
    <s v="Tri-Wall KK"/>
    <s v="www.tri-wall.com"/>
    <d v="2010-08-12T00:00:00"/>
    <x v="4"/>
    <x v="2"/>
    <s v="65.50 USD"/>
    <x v="267"/>
    <n v="50.46"/>
    <s v="CITIC Capital"/>
    <d v="2016-05-13T00:00:00"/>
    <n v="2016"/>
    <s v="Trade Sale"/>
    <s v="221.70 USD"/>
    <n v="221.7"/>
    <n v="194.39"/>
    <s v="Rengo Co."/>
    <s v="Industrials"/>
    <s v="Manufacturing"/>
    <s v="Packaging, Paper Products Manufacturing, Shipping"/>
    <m/>
    <s v="Hong Kong"/>
    <s v="Greater China"/>
    <s v="No"/>
    <m/>
    <m/>
    <m/>
    <m/>
    <n v="69"/>
  </r>
  <r>
    <n v="14928"/>
    <n v="48019"/>
    <s v="Tri-Wall KK"/>
    <s v="www.tri-wall.com"/>
    <d v="2008-11-01T00:00:00"/>
    <x v="2"/>
    <x v="2"/>
    <m/>
    <x v="1"/>
    <m/>
    <s v="Ant Capital Partners"/>
    <d v="2010-08-12T00:00:00"/>
    <n v="2010"/>
    <s v="Sale to GP"/>
    <s v="65.50 USD"/>
    <n v="65.5"/>
    <n v="50.46"/>
    <s v="CITIC Capital"/>
    <s v="Industrials"/>
    <s v="Manufacturing"/>
    <s v="Packaging, Paper Products Manufacturing, Shipping"/>
    <m/>
    <s v="Hong Kong"/>
    <s v="Greater China"/>
    <s v="No"/>
    <m/>
    <m/>
    <m/>
    <m/>
    <n v="21"/>
  </r>
  <r>
    <n v="8850"/>
    <n v="40112"/>
    <s v="Trimco"/>
    <m/>
    <d v="2005-05-01T00:00:00"/>
    <x v="11"/>
    <x v="2"/>
    <s v="11.10 USD"/>
    <x v="268"/>
    <n v="8.56"/>
    <s v="Navis Capital Partners"/>
    <d v="2012-05-02T00:00:00"/>
    <n v="2012"/>
    <s v="Sale to GP"/>
    <s v="111.00 USD"/>
    <n v="111"/>
    <n v="85.96"/>
    <s v="Partners Group"/>
    <s v="Industrials"/>
    <s v="Manufacturing"/>
    <s v="Manufacturing"/>
    <m/>
    <s v="Hong Kong"/>
    <s v="Greater China"/>
    <s v="No"/>
    <n v="10"/>
    <n v="43"/>
    <m/>
    <m/>
    <n v="84"/>
  </r>
  <r>
    <n v="46677"/>
    <n v="161856"/>
    <s v="Tsingda Eedu Group"/>
    <s v="www.eeduol.com"/>
    <d v="2015-02-13T00:00:00"/>
    <x v="15"/>
    <x v="1"/>
    <s v="49.00 USD"/>
    <x v="269"/>
    <n v="43.04"/>
    <s v="RRJ Capital"/>
    <d v="2016-01-10T00:00:00"/>
    <n v="2016"/>
    <s v="Trade Sale"/>
    <s v="140.00 USD"/>
    <n v="140"/>
    <n v="129.22999999999999"/>
    <m/>
    <s v="Information Technology"/>
    <s v="Internet"/>
    <s v="Education &amp; Training Website, Education and Training Services"/>
    <m/>
    <s v="China"/>
    <s v="Greater China"/>
    <s v="No"/>
    <n v="3"/>
    <m/>
    <m/>
    <m/>
    <n v="11"/>
  </r>
  <r>
    <n v="52466"/>
    <n v="161856"/>
    <s v="Tsingda Eedu Group"/>
    <s v="www.eeduol.com"/>
    <d v="2014-08-01T00:00:00"/>
    <x v="6"/>
    <x v="1"/>
    <s v="20.00 USD"/>
    <x v="36"/>
    <n v="14.93"/>
    <s v="Mezzanine Capital Unit"/>
    <d v="2016-01-10T00:00:00"/>
    <n v="2016"/>
    <s v="Trade Sale"/>
    <m/>
    <m/>
    <m/>
    <m/>
    <s v="Information Technology"/>
    <s v="Internet"/>
    <s v="Education &amp; Training Website, Education and Training Services"/>
    <m/>
    <s v="China"/>
    <s v="Greater China"/>
    <s v="No"/>
    <n v="3"/>
    <m/>
    <m/>
    <m/>
    <n v="17"/>
  </r>
  <r>
    <n v="54040"/>
    <n v="161856"/>
    <s v="Tsingda Eedu Group"/>
    <s v="www.eeduol.com"/>
    <d v="2012-06-01T00:00:00"/>
    <x v="5"/>
    <x v="1"/>
    <s v="5.00 USD"/>
    <x v="270"/>
    <n v="3.97"/>
    <s v="Capvent"/>
    <d v="2016-04-22T00:00:00"/>
    <n v="2016"/>
    <s v="Sale to GP"/>
    <m/>
    <m/>
    <m/>
    <m/>
    <s v="Information Technology"/>
    <s v="Internet"/>
    <s v="Education &amp; Training Website, Education and Training Services"/>
    <m/>
    <s v="China"/>
    <s v="Greater China"/>
    <s v="No"/>
    <n v="2.9"/>
    <n v="32"/>
    <m/>
    <m/>
    <n v="46"/>
  </r>
  <r>
    <n v="7913"/>
    <n v="38824"/>
    <s v="Tulip Media"/>
    <s v="www.tulipmegamedia.com"/>
    <d v="2006-05-19T00:00:00"/>
    <x v="3"/>
    <x v="1"/>
    <m/>
    <x v="1"/>
    <m/>
    <s v="Warburg Pincus"/>
    <d v="2014-06-01T00:00:00"/>
    <n v="2014"/>
    <s v="Trade Sale"/>
    <m/>
    <m/>
    <m/>
    <s v="Shanghai New Culture Media Group"/>
    <s v="Telecoms &amp; Media"/>
    <s v="Media"/>
    <s v="Media"/>
    <m/>
    <s v="China"/>
    <s v="Greater China"/>
    <s v="No"/>
    <m/>
    <m/>
    <m/>
    <m/>
    <n v="97"/>
  </r>
  <r>
    <n v="55346"/>
    <n v="199512"/>
    <s v="UnionTech"/>
    <s v="www.union-tek.com"/>
    <d v="2015-08-19T00:00:00"/>
    <x v="15"/>
    <x v="1"/>
    <s v="19.69 CNY"/>
    <x v="271"/>
    <n v="2.76"/>
    <s v="New Alliance Capital"/>
    <d v="2016-04-22T00:00:00"/>
    <n v="2016"/>
    <s v="IPO"/>
    <m/>
    <m/>
    <m/>
    <m/>
    <s v="Information Technology"/>
    <s v="Technology"/>
    <s v="Manufacturing, Technology"/>
    <m/>
    <s v="China"/>
    <s v="Greater China"/>
    <s v="Yes"/>
    <m/>
    <m/>
    <m/>
    <m/>
    <n v="8"/>
  </r>
  <r>
    <n v="53695"/>
    <n v="26431"/>
    <s v="United Texon"/>
    <s v="www.texon.com"/>
    <d v="2010-06-01T00:00:00"/>
    <x v="4"/>
    <x v="1"/>
    <m/>
    <x v="1"/>
    <m/>
    <s v="Barclays Ventures"/>
    <d v="2016-04-05T00:00:00"/>
    <n v="2016"/>
    <s v="Sale to GP"/>
    <m/>
    <m/>
    <m/>
    <s v="Navis Capital Partners"/>
    <s v="Industrials"/>
    <s v="Manufacturing"/>
    <s v="Manufacturing, Materials"/>
    <m/>
    <s v="Hong Kong"/>
    <s v="Greater China"/>
    <s v="No"/>
    <m/>
    <m/>
    <m/>
    <m/>
    <n v="70"/>
  </r>
  <r>
    <n v="3867"/>
    <n v="32784"/>
    <s v="UniTrust Finance &amp; Leasing Corporation"/>
    <s v="www.utfinancing.com"/>
    <d v="2008-02-01T00:00:00"/>
    <x v="2"/>
    <x v="2"/>
    <s v="275.00 USD"/>
    <x v="152"/>
    <n v="188.32"/>
    <s v="TPG"/>
    <d v="2013-09-26T00:00:00"/>
    <n v="2013"/>
    <s v="Trade Sale"/>
    <s v="715.00 USD"/>
    <n v="715"/>
    <n v="537.39"/>
    <s v="Haitong Securities Co."/>
    <s v="Business Services"/>
    <s v="Financial Services"/>
    <s v="Finance and Insurance Sector"/>
    <m/>
    <s v="China"/>
    <s v="Greater China"/>
    <s v="No"/>
    <m/>
    <m/>
    <s v="Steven Schneider"/>
    <m/>
    <n v="67"/>
  </r>
  <r>
    <n v="45509"/>
    <n v="157440"/>
    <s v="V Grass Fashion Co., Ltd"/>
    <s v="www.v-grass.com"/>
    <d v="2011-11-28T00:00:00"/>
    <x v="10"/>
    <x v="1"/>
    <s v="100.00 CNY"/>
    <x v="272"/>
    <n v="11.45"/>
    <s v="GP Capital"/>
    <d v="2014-12-03T00:00:00"/>
    <n v="2014"/>
    <s v="IPO"/>
    <s v="740.00 CNY"/>
    <n v="120.8"/>
    <n v="96.97"/>
    <m/>
    <s v="Industrials"/>
    <s v="Manufacturing"/>
    <s v="Clothes Manufacturing, Textiles"/>
    <m/>
    <s v="China"/>
    <s v="Greater China"/>
    <s v="Yes"/>
    <m/>
    <m/>
    <m/>
    <m/>
    <n v="37"/>
  </r>
  <r>
    <n v="51194"/>
    <n v="180188"/>
    <s v="V-Care Holdings Limited"/>
    <s v="www.v-care.net.cn"/>
    <d v="2010-12-16T00:00:00"/>
    <x v="4"/>
    <x v="1"/>
    <s v="300.00 HKD"/>
    <x v="273"/>
    <n v="29.09"/>
    <s v="Cathay Capital Group, Vinda Group"/>
    <d v="2014-07-10T00:00:00"/>
    <n v="2014"/>
    <s v="Trade Sale"/>
    <m/>
    <m/>
    <m/>
    <s v="Vinda Group"/>
    <s v="Industrials"/>
    <s v="Manufacturing"/>
    <s v="Personal Care Products Manufacturing"/>
    <m/>
    <s v="China"/>
    <s v="Greater China"/>
    <s v="Yes"/>
    <m/>
    <m/>
    <m/>
    <m/>
    <n v="43"/>
  </r>
  <r>
    <n v="48117"/>
    <n v="167398"/>
    <s v="Vanzo Communication Technology"/>
    <s v="en.vanzotec.com"/>
    <d v="2012-08-01T00:00:00"/>
    <x v="5"/>
    <x v="1"/>
    <m/>
    <x v="1"/>
    <m/>
    <s v="Spring Capital Asia"/>
    <d v="2015-04-30T00:00:00"/>
    <n v="2015"/>
    <s v="Trade Sale"/>
    <s v="860.00 CNY"/>
    <n v="140.65"/>
    <n v="126.07"/>
    <s v="Hubei Kaile"/>
    <s v="Telecoms &amp; Media"/>
    <s v="Telecoms"/>
    <s v="Mobile Applications, Telecoms Equipment, Telecoms Services"/>
    <m/>
    <s v="China"/>
    <s v="Greater China"/>
    <s v="No"/>
    <m/>
    <m/>
    <m/>
    <m/>
    <n v="32"/>
  </r>
  <r>
    <n v="30465"/>
    <n v="96669"/>
    <s v="Vesta"/>
    <s v="www.vesta-china.cn"/>
    <d v="2011-05-01T00:00:00"/>
    <x v="10"/>
    <x v="1"/>
    <s v="48.00 USD"/>
    <x v="274"/>
    <n v="33.47"/>
    <s v="Actis"/>
    <d v="2013-07-03T00:00:00"/>
    <n v="2013"/>
    <s v="Trade Sale"/>
    <m/>
    <m/>
    <m/>
    <s v="Illinois Tool Works Inc."/>
    <s v="Industrials"/>
    <s v="Manufacturing"/>
    <s v="Manufacturing"/>
    <m/>
    <s v="China"/>
    <s v="Greater China"/>
    <s v="No"/>
    <m/>
    <n v="40"/>
    <m/>
    <m/>
    <n v="26"/>
  </r>
  <r>
    <n v="44139"/>
    <n v="152694"/>
    <s v="Vinda Group"/>
    <s v="www.vindapaper.com"/>
    <d v="2005-05-20T00:00:00"/>
    <x v="11"/>
    <x v="1"/>
    <s v="100.00 HKD"/>
    <x v="90"/>
    <n v="10.64"/>
    <s v="Cathay Capital Group"/>
    <d v="2007-07-10T00:00:00"/>
    <n v="2007"/>
    <s v="IPO"/>
    <s v="870.00 HKD"/>
    <n v="111.28"/>
    <n v="82.3"/>
    <m/>
    <s v="Industrials"/>
    <s v="Manufacturing"/>
    <s v="Paper Products Manufacturing"/>
    <m/>
    <s v="China"/>
    <s v="Greater China"/>
    <s v="Yes"/>
    <m/>
    <m/>
    <m/>
    <m/>
    <n v="26"/>
  </r>
  <r>
    <n v="3222"/>
    <n v="31852"/>
    <s v="Vistra Group"/>
    <s v="www.vistra.com"/>
    <d v="2009-08-28T00:00:00"/>
    <x v="7"/>
    <x v="2"/>
    <m/>
    <x v="1"/>
    <m/>
    <s v="IK Investment Partners, Reggeborgh Groep"/>
    <d v="2015-05-22T00:00:00"/>
    <n v="2015"/>
    <s v="Sale to GP"/>
    <s v="1100.00 USD"/>
    <n v="1100"/>
    <n v="989.01"/>
    <s v="Baring Private Equity Asia"/>
    <s v="Business Services"/>
    <s v="Business Services"/>
    <s v="Accounting Services, Consulting Services, Consumer Finance, Credit Collections and Services, Finance and Insurance Sector, Legal Services, Outsourcing"/>
    <m/>
    <s v="Hong Kong"/>
    <s v="Greater China"/>
    <s v="No"/>
    <n v="2.75"/>
    <m/>
    <s v="Kristiaan Nieuwenburg"/>
    <m/>
    <n v="69"/>
  </r>
  <r>
    <n v="46690"/>
    <n v="161882"/>
    <s v="Well Lead Medical Co., Ltd"/>
    <s v="www.welllead.com.cn"/>
    <d v="2011-01-08T00:00:00"/>
    <x v="10"/>
    <x v="1"/>
    <s v="75.60 CNY"/>
    <x v="275"/>
    <n v="8.7799999999999994"/>
    <s v="JD Capital, Zhejiang Ticapital Management"/>
    <d v="2015-03-02T00:00:00"/>
    <n v="2015"/>
    <s v="IPO"/>
    <s v="385.00 CNY"/>
    <n v="62.37"/>
    <n v="58.67"/>
    <m/>
    <s v="Healthcare"/>
    <s v="Medical Instruments"/>
    <s v="Medical Equipment Distributors"/>
    <m/>
    <s v="China"/>
    <s v="Greater China"/>
    <s v="Yes"/>
    <m/>
    <m/>
    <m/>
    <m/>
    <n v="50"/>
  </r>
  <r>
    <n v="44981"/>
    <n v="155608"/>
    <s v="Western Region Gold"/>
    <s v="www.w-r-g.cn"/>
    <d v="2011-05-25T00:00:00"/>
    <x v="10"/>
    <x v="1"/>
    <s v="139.86 CNY"/>
    <x v="276"/>
    <n v="15.01"/>
    <s v="CITIC Private Equity Funds Management"/>
    <d v="2015-01-22T00:00:00"/>
    <n v="2015"/>
    <s v="IPO"/>
    <s v="450.00 CNY"/>
    <n v="73.459999999999994"/>
    <n v="62.36"/>
    <m/>
    <s v="Materials"/>
    <s v="Mining"/>
    <s v="Gold and Silver Ores"/>
    <m/>
    <s v="China"/>
    <s v="Greater China"/>
    <s v="Yes"/>
    <m/>
    <m/>
    <m/>
    <m/>
    <n v="44"/>
  </r>
  <r>
    <n v="11779"/>
    <n v="43934"/>
    <s v="WH Group Ltd."/>
    <s v="www.shuanghui.net"/>
    <d v="2006-05-22T00:00:00"/>
    <x v="3"/>
    <x v="4"/>
    <s v="250.00 USD"/>
    <x v="112"/>
    <n v="195.63"/>
    <s v="CDH Investments, Goldman Sachs Merchant Banking Division"/>
    <d v="2007-06-01T00:00:00"/>
    <n v="2007"/>
    <s v="Sale to GP"/>
    <m/>
    <m/>
    <m/>
    <s v="New Horizon Capital, Temasek Holdings"/>
    <s v="Food &amp; Agriculture"/>
    <s v="Food"/>
    <s v="Meat Products"/>
    <m/>
    <s v="China"/>
    <s v="Greater China"/>
    <s v="Yes"/>
    <m/>
    <m/>
    <m/>
    <m/>
    <n v="13"/>
  </r>
  <r>
    <n v="11779"/>
    <n v="43934"/>
    <s v="WH Group Ltd."/>
    <s v="www.shuanghui.net"/>
    <d v="2006-05-22T00:00:00"/>
    <x v="3"/>
    <x v="4"/>
    <s v="250.00 USD"/>
    <x v="112"/>
    <n v="195.63"/>
    <s v="CDH Investments, Goldman Sachs Merchant Banking Division"/>
    <d v="2009-11-04T00:00:00"/>
    <n v="2009"/>
    <s v="Sale to GP"/>
    <s v="150.00 USD"/>
    <n v="150"/>
    <n v="100.77"/>
    <s v="CDH Investments"/>
    <s v="Food &amp; Agriculture"/>
    <s v="Food"/>
    <s v="Meat Products"/>
    <m/>
    <s v="China"/>
    <s v="Greater China"/>
    <s v="Yes"/>
    <n v="5"/>
    <m/>
    <m/>
    <m/>
    <n v="42"/>
  </r>
  <r>
    <n v="11779"/>
    <n v="43934"/>
    <s v="WH Group Ltd."/>
    <s v="www.shuanghui.net"/>
    <d v="2006-05-22T00:00:00"/>
    <x v="3"/>
    <x v="4"/>
    <s v="250.00 USD"/>
    <x v="112"/>
    <n v="195.63"/>
    <s v="CDH Investments, Goldman Sachs Merchant Banking Division"/>
    <d v="2014-07-29T00:00:00"/>
    <n v="2014"/>
    <s v="IPO"/>
    <s v="2005.00 USD"/>
    <n v="2005"/>
    <n v="1497.13"/>
    <m/>
    <s v="Food &amp; Agriculture"/>
    <s v="Food"/>
    <s v="Meat Products"/>
    <m/>
    <s v="China"/>
    <s v="Greater China"/>
    <s v="Yes"/>
    <m/>
    <m/>
    <m/>
    <m/>
    <n v="98"/>
  </r>
  <r>
    <n v="11779"/>
    <n v="43934"/>
    <s v="WH Group Ltd."/>
    <s v="www.shuanghui.net"/>
    <d v="2006-05-22T00:00:00"/>
    <x v="3"/>
    <x v="4"/>
    <s v="250.00 USD"/>
    <x v="112"/>
    <n v="195.63"/>
    <s v="CDH Investments, Goldman Sachs Merchant Banking Division"/>
    <d v="2014-10-14T00:00:00"/>
    <n v="2014"/>
    <s v="Private Placement"/>
    <m/>
    <m/>
    <m/>
    <m/>
    <s v="Food &amp; Agriculture"/>
    <s v="Food"/>
    <s v="Meat Products"/>
    <m/>
    <s v="China"/>
    <s v="Greater China"/>
    <s v="Yes"/>
    <m/>
    <m/>
    <m/>
    <m/>
    <n v="101"/>
  </r>
  <r>
    <n v="11779"/>
    <n v="43934"/>
    <s v="WH Group Ltd."/>
    <s v="www.shuanghui.net"/>
    <d v="2006-05-22T00:00:00"/>
    <x v="3"/>
    <x v="4"/>
    <s v="250.00 USD"/>
    <x v="112"/>
    <n v="195.63"/>
    <s v="CDH Investments, Goldman Sachs Merchant Banking Division"/>
    <d v="2016-08-25T00:00:00"/>
    <n v="2016"/>
    <s v="Private Placement"/>
    <s v="1200.00 USD"/>
    <n v="1200"/>
    <n v="1064.1600000000001"/>
    <m/>
    <s v="Food &amp; Agriculture"/>
    <s v="Food"/>
    <s v="Meat Products"/>
    <m/>
    <s v="China"/>
    <s v="Greater China"/>
    <s v="Yes"/>
    <m/>
    <m/>
    <m/>
    <m/>
    <n v="123"/>
  </r>
  <r>
    <n v="36813"/>
    <n v="43934"/>
    <s v="WH Group Ltd."/>
    <s v="www.shuanghui.net"/>
    <d v="2009-06-01T00:00:00"/>
    <x v="7"/>
    <x v="4"/>
    <m/>
    <x v="1"/>
    <m/>
    <s v="CDH Investments"/>
    <d v="2016-10-27T00:00:00"/>
    <n v="2016"/>
    <s v="Private Placement"/>
    <s v="803.00 USD"/>
    <n v="803"/>
    <n v="735.15"/>
    <m/>
    <s v="Food &amp; Agriculture"/>
    <s v="Food"/>
    <s v="Meat Products"/>
    <m/>
    <s v="China"/>
    <s v="Greater China"/>
    <s v="Yes"/>
    <m/>
    <m/>
    <m/>
    <m/>
    <n v="88"/>
  </r>
  <r>
    <n v="36813"/>
    <n v="43934"/>
    <s v="WH Group Ltd."/>
    <s v="www.shuanghui.net"/>
    <d v="2009-06-01T00:00:00"/>
    <x v="7"/>
    <x v="4"/>
    <m/>
    <x v="1"/>
    <m/>
    <s v="CDH Investments"/>
    <d v="2017-02-01T00:00:00"/>
    <n v="2017"/>
    <s v="Private Placement"/>
    <s v="3360.00 HKD"/>
    <n v="433.05"/>
    <n v="403.24"/>
    <m/>
    <s v="Food &amp; Agriculture"/>
    <s v="Food"/>
    <s v="Meat Products"/>
    <m/>
    <s v="China"/>
    <s v="Greater China"/>
    <s v="Yes"/>
    <m/>
    <m/>
    <m/>
    <m/>
    <n v="92"/>
  </r>
  <r>
    <n v="8654"/>
    <n v="39860"/>
    <s v="Winsway"/>
    <s v="www.winsway.com"/>
    <d v="2010-04-01T00:00:00"/>
    <x v="4"/>
    <x v="2"/>
    <s v="110.00 USD"/>
    <x v="72"/>
    <n v="81.33"/>
    <s v="Hopu Investment Management, Minmetals Corporation, Silver Grant International Industries"/>
    <d v="2010-09-30T00:00:00"/>
    <n v="2010"/>
    <s v="IPO"/>
    <s v="3660.00 HKD"/>
    <n v="471.73"/>
    <n v="338.8"/>
    <m/>
    <s v="Industrials"/>
    <s v="Logistics"/>
    <s v="Distribution, Logistics, Oil &amp; Gas, Transportation"/>
    <m/>
    <s v="Hong Kong"/>
    <s v="Greater China"/>
    <s v="Yes"/>
    <m/>
    <m/>
    <m/>
    <m/>
    <n v="5"/>
  </r>
  <r>
    <n v="8654"/>
    <n v="39860"/>
    <s v="Winsway"/>
    <s v="www.winsway.com"/>
    <d v="2010-04-01T00:00:00"/>
    <x v="4"/>
    <x v="2"/>
    <s v="110.00 USD"/>
    <x v="72"/>
    <n v="81.33"/>
    <s v="Hopu Investment Management, Minmetals Corporation, Silver Grant International Industries"/>
    <d v="2011-05-20T00:00:00"/>
    <n v="2011"/>
    <s v="Private Placement"/>
    <s v="638.96 HKD"/>
    <n v="82.22"/>
    <n v="57.32"/>
    <m/>
    <s v="Industrials"/>
    <s v="Logistics"/>
    <s v="Distribution, Logistics, Oil &amp; Gas, Transportation"/>
    <m/>
    <s v="Hong Kong"/>
    <s v="Greater China"/>
    <s v="No"/>
    <m/>
    <m/>
    <m/>
    <m/>
    <n v="13"/>
  </r>
  <r>
    <n v="46963"/>
    <n v="162910"/>
    <s v="Wuhan Zhongyuan Huadian Science and Technology Co., Ltd."/>
    <s v="www.zyhd.com.cn"/>
    <d v="2009-01-22T00:00:00"/>
    <x v="7"/>
    <x v="1"/>
    <s v="22.65 CNY"/>
    <x v="277"/>
    <n v="2.5"/>
    <s v="Haitong-Fortis Private Equity Fund Management"/>
    <d v="2009-10-30T00:00:00"/>
    <n v="2009"/>
    <s v="IPO"/>
    <s v="526.14 CNY"/>
    <n v="76.98"/>
    <n v="51.71"/>
    <m/>
    <s v="Information Technology"/>
    <s v="Electronics"/>
    <s v="Electronics, Industrial"/>
    <m/>
    <s v="China"/>
    <s v="Greater China"/>
    <s v="Yes"/>
    <m/>
    <m/>
    <m/>
    <m/>
    <n v="9"/>
  </r>
  <r>
    <n v="3315"/>
    <n v="31989"/>
    <s v="Wumart Stores Inc."/>
    <s v="www.wumart.com/html/en/home.html"/>
    <d v="2009-08-12T00:00:00"/>
    <x v="7"/>
    <x v="4"/>
    <s v="213.00 USD"/>
    <x v="278"/>
    <n v="149.41999999999999"/>
    <s v="Hony Capital, TPG"/>
    <d v="2016-01-21T00:00:00"/>
    <n v="2016"/>
    <s v="Trade Sale"/>
    <m/>
    <m/>
    <m/>
    <s v="Wumei Holdings Inc."/>
    <s v="Consumer &amp; Retail"/>
    <s v="Retail"/>
    <s v="Supermarkets &amp; Grocery Stores"/>
    <m/>
    <s v="China"/>
    <s v="Greater China"/>
    <s v="No"/>
    <m/>
    <m/>
    <s v="John Zhao"/>
    <s v="John Zhao"/>
    <n v="77"/>
  </r>
  <r>
    <n v="49699"/>
    <n v="106943"/>
    <s v="Wuxi PharmaTech Co., Ltd"/>
    <s v="www.wuxiapptec.com"/>
    <d v="2015-08-14T00:00:00"/>
    <x v="15"/>
    <x v="0"/>
    <s v="3300.00 USD"/>
    <x v="279"/>
    <n v="2963.73"/>
    <s v="Ally Bridge Group, Boyu Capital, Hillhouse Capital Management, Ping An Insurance Group, Temasek Holdings"/>
    <d v="2017-06-12T00:00:00"/>
    <n v="2017"/>
    <s v="IPO"/>
    <s v="3970.00 HKD"/>
    <n v="509.27"/>
    <n v="455.74"/>
    <m/>
    <s v="Healthcare"/>
    <s v="Pharmaceuticals"/>
    <s v="BPO Services, Medical Devices, Medical Research, Pharmaceutical Development"/>
    <m/>
    <s v="China"/>
    <s v="Greater China"/>
    <s v="Yes"/>
    <m/>
    <m/>
    <m/>
    <m/>
    <n v="22"/>
  </r>
  <r>
    <n v="42789"/>
    <n v="147349"/>
    <s v="Xi'an Longi Silicon Materials Co., Ltd"/>
    <s v="www.longi-silicon.com"/>
    <d v="2010-08-04T00:00:00"/>
    <x v="4"/>
    <x v="1"/>
    <s v="138.00 CNY"/>
    <x v="280"/>
    <n v="15.67"/>
    <s v="Principle Capital"/>
    <d v="2012-04-11T00:00:00"/>
    <n v="2012"/>
    <s v="IPO"/>
    <s v="1575.00 CNY"/>
    <n v="249.05"/>
    <n v="189.45"/>
    <m/>
    <s v="Information Technology"/>
    <s v="Semiconductors"/>
    <s v="Semiconductors"/>
    <m/>
    <s v="China"/>
    <s v="Greater China"/>
    <s v="Yes"/>
    <m/>
    <m/>
    <m/>
    <m/>
    <n v="20"/>
  </r>
  <r>
    <n v="42789"/>
    <n v="147349"/>
    <s v="Xi'an Longi Silicon Materials Co., Ltd"/>
    <s v="www.longi-silicon.com"/>
    <d v="2010-08-04T00:00:00"/>
    <x v="4"/>
    <x v="1"/>
    <s v="138.00 CNY"/>
    <x v="280"/>
    <n v="15.67"/>
    <s v="Principle Capital"/>
    <d v="2016-06-12T00:00:00"/>
    <n v="2016"/>
    <s v="Private Placement"/>
    <s v="153.41 USD"/>
    <n v="153.41"/>
    <n v="135"/>
    <m/>
    <s v="Information Technology"/>
    <s v="Semiconductors"/>
    <s v="Semiconductors"/>
    <m/>
    <s v="China"/>
    <s v="Greater China"/>
    <s v="Yes"/>
    <m/>
    <m/>
    <m/>
    <m/>
    <n v="70"/>
  </r>
  <r>
    <n v="47128"/>
    <n v="163542"/>
    <s v="Xi'an Shaangu Power Co., Ltd."/>
    <s v="www.shaangu.com"/>
    <d v="2007-11-01T00:00:00"/>
    <x v="1"/>
    <x v="1"/>
    <s v="176.00 CNY"/>
    <x v="281"/>
    <n v="16.52"/>
    <s v="Fosun Capital"/>
    <d v="2010-04-28T00:00:00"/>
    <n v="2010"/>
    <s v="IPO"/>
    <s v="1693.38 CNY"/>
    <n v="247.73"/>
    <n v="187.83"/>
    <m/>
    <s v="Industrials"/>
    <s v="Manufacturing"/>
    <s v="Manufacturing"/>
    <m/>
    <s v="China"/>
    <s v="Greater China"/>
    <s v="Yes"/>
    <m/>
    <m/>
    <m/>
    <m/>
    <n v="29"/>
  </r>
  <r>
    <n v="810"/>
    <n v="26727"/>
    <s v="Xiabu Xiabu"/>
    <s v="www.xiabu.com"/>
    <d v="2008-07-01T00:00:00"/>
    <x v="2"/>
    <x v="1"/>
    <s v="52.00 USD"/>
    <x v="282"/>
    <n v="33.020000000000003"/>
    <s v="Actis"/>
    <d v="2012-12-13T00:00:00"/>
    <n v="2012"/>
    <s v="Sale to GP"/>
    <s v="150.00 USD"/>
    <n v="150"/>
    <n v="115.7"/>
    <s v="General Atlantic"/>
    <s v="Consumer &amp; Retail"/>
    <s v="Restaurants"/>
    <s v="Consumer Services, Restaurants"/>
    <m/>
    <s v="China"/>
    <s v="Greater China"/>
    <s v="No"/>
    <m/>
    <m/>
    <s v="Dong Zhong, Meng Ann Lim"/>
    <m/>
    <n v="53"/>
  </r>
  <r>
    <n v="46511"/>
    <n v="161209"/>
    <s v="Xiamen Vann Intelligent Co., Ltd"/>
    <s v="www.vann.com.cn"/>
    <d v="2010-09-27T00:00:00"/>
    <x v="4"/>
    <x v="1"/>
    <s v="48.80 CNY"/>
    <x v="283"/>
    <n v="5.62"/>
    <s v="Goldstone Investment"/>
    <d v="2012-03-01T00:00:00"/>
    <n v="2012"/>
    <s v="Unspecified Exit"/>
    <s v="16.70 CNY"/>
    <n v="2.64"/>
    <n v="2.0099999999999998"/>
    <m/>
    <s v="Information Technology"/>
    <s v="Technology"/>
    <s v="Technology"/>
    <m/>
    <s v="China"/>
    <s v="Greater China"/>
    <s v="No"/>
    <m/>
    <m/>
    <m/>
    <m/>
    <n v="18"/>
  </r>
  <r>
    <n v="40255"/>
    <n v="137913"/>
    <s v="Xiezhong International Holdings Limited"/>
    <s v="www.xiezhonginternational.hk"/>
    <d v="2008-06-01T00:00:00"/>
    <x v="2"/>
    <x v="1"/>
    <s v="20.90 USD"/>
    <x v="284"/>
    <n v="13.27"/>
    <s v="CDH Investments, CITIC Capital"/>
    <d v="2012-06-15T00:00:00"/>
    <n v="2012"/>
    <s v="IPO"/>
    <s v="162.00 HKD"/>
    <n v="20.88"/>
    <n v="16.600000000000001"/>
    <m/>
    <s v="Industrials"/>
    <s v="Transportation"/>
    <s v="Air Conditioning Equipment &amp; Products, Automobile and Parts Manufacturing, Heating Equipment &amp; Products, Manufacturing"/>
    <m/>
    <s v="China"/>
    <s v="Greater China"/>
    <s v="Yes"/>
    <m/>
    <m/>
    <m/>
    <m/>
    <n v="48"/>
  </r>
  <r>
    <n v="46495"/>
    <n v="161164"/>
    <s v="Xilinmen Furniture Co., Ltd"/>
    <s v="www.chinabed.com"/>
    <d v="2010-11-30T00:00:00"/>
    <x v="4"/>
    <x v="1"/>
    <s v="37.50 CNY"/>
    <x v="285"/>
    <n v="4.24"/>
    <s v="Goldstone Investment"/>
    <d v="2012-07-17T00:00:00"/>
    <n v="2012"/>
    <s v="IPO"/>
    <s v="656.25 CNY"/>
    <n v="103.91"/>
    <n v="84.77"/>
    <m/>
    <s v="Industrials"/>
    <s v="Manufacturing"/>
    <s v="Consumer Products, Furniture Manufacturing"/>
    <m/>
    <s v="China"/>
    <s v="Greater China"/>
    <s v="Yes"/>
    <m/>
    <m/>
    <m/>
    <m/>
    <n v="20"/>
  </r>
  <r>
    <n v="49951"/>
    <n v="174519"/>
    <s v="Xilong Chemical Co., Ltd."/>
    <s v="www.xlhg.com.cn"/>
    <d v="2008-07-14T00:00:00"/>
    <x v="2"/>
    <x v="1"/>
    <s v="27.00 CNY"/>
    <x v="286"/>
    <n v="2.5"/>
    <s v="Green Pine Capital Partners"/>
    <d v="2011-05-25T00:00:00"/>
    <n v="2011"/>
    <s v="IPO"/>
    <m/>
    <m/>
    <m/>
    <m/>
    <s v="Materials"/>
    <s v="Chemicals"/>
    <s v="Biotechnology, Chemicals, Electronics"/>
    <m/>
    <s v="China"/>
    <s v="Greater China"/>
    <s v="Yes"/>
    <m/>
    <m/>
    <m/>
    <m/>
    <n v="34"/>
  </r>
  <r>
    <n v="54640"/>
    <n v="194936"/>
    <s v="Xin Sheng Pawn"/>
    <s v="www.xs-pawn.com"/>
    <d v="2012-06-01T00:00:00"/>
    <x v="5"/>
    <x v="1"/>
    <m/>
    <x v="1"/>
    <m/>
    <s v="Asiabiz Capital"/>
    <d v="2014-06-01T00:00:00"/>
    <n v="2014"/>
    <s v="IPO"/>
    <m/>
    <m/>
    <m/>
    <m/>
    <s v="Business Services"/>
    <s v="Financial Services"/>
    <s v="Consumer Finance, Consumer Services, Credit Collections and Services, Mortgage Banking"/>
    <m/>
    <s v="China"/>
    <s v="Greater China"/>
    <s v="Yes"/>
    <m/>
    <m/>
    <m/>
    <m/>
    <n v="24"/>
  </r>
  <r>
    <n v="44288"/>
    <n v="153207"/>
    <s v="Xizang Haisco Pharmaceutical Group Co., Ltd"/>
    <s v="www.haisco.com"/>
    <d v="2010-12-01T00:00:00"/>
    <x v="4"/>
    <x v="1"/>
    <s v="20.00 CNY"/>
    <x v="134"/>
    <n v="2.2599999999999998"/>
    <s v="Goldstone Investment"/>
    <d v="2012-01-17T00:00:00"/>
    <n v="2012"/>
    <s v="IPO"/>
    <m/>
    <m/>
    <m/>
    <m/>
    <s v="Healthcare"/>
    <s v="Pharmaceuticals"/>
    <s v="Pharmaceuticals"/>
    <m/>
    <s v="China"/>
    <s v="Greater China"/>
    <s v="Yes"/>
    <m/>
    <m/>
    <m/>
    <m/>
    <n v="13"/>
  </r>
  <r>
    <n v="5936"/>
    <n v="35880"/>
    <s v="Xtep International Holdings"/>
    <s v="www.xtep.com.hk"/>
    <d v="2007-07-01T00:00:00"/>
    <x v="1"/>
    <x v="1"/>
    <m/>
    <x v="1"/>
    <m/>
    <s v="Carlyle Group"/>
    <d v="2008-06-03T00:00:00"/>
    <n v="2008"/>
    <s v="IPO"/>
    <s v="286.00 USD"/>
    <n v="286"/>
    <n v="181.61"/>
    <m/>
    <s v="Consumer &amp; Retail"/>
    <s v="Consumer Products"/>
    <s v="Consumer Products, Manufacturing"/>
    <m/>
    <s v="Hong Kong"/>
    <s v="Greater China"/>
    <s v="Yes"/>
    <m/>
    <m/>
    <m/>
    <m/>
    <n v="11"/>
  </r>
  <r>
    <n v="6036"/>
    <n v="36063"/>
    <s v="Yangzhou Chengde Steel Tube Co.Ltd."/>
    <s v="www.cdpipe.com"/>
    <d v="2007-03-29T00:00:00"/>
    <x v="1"/>
    <x v="1"/>
    <s v="80.00 USD"/>
    <x v="157"/>
    <n v="59.82"/>
    <s v="Carlyle Group"/>
    <d v="2010-01-15T00:00:00"/>
    <n v="2010"/>
    <s v="Trade Sale"/>
    <m/>
    <m/>
    <m/>
    <s v="Precision Castparts Corp"/>
    <s v="Industrials"/>
    <s v="Industrial"/>
    <s v="Industrial, Steel &amp; Metal Manufacturing"/>
    <m/>
    <s v="China"/>
    <s v="Greater China"/>
    <s v="No"/>
    <m/>
    <m/>
    <s v="Herman Chang, Yi Luo"/>
    <m/>
    <n v="34"/>
  </r>
  <r>
    <n v="51556"/>
    <n v="181470"/>
    <s v="Yanjun Automobile"/>
    <m/>
    <d v="2009-10-01T00:00:00"/>
    <x v="7"/>
    <x v="1"/>
    <m/>
    <x v="1"/>
    <m/>
    <s v="AEA Investors"/>
    <d v="2012-09-10T00:00:00"/>
    <n v="2012"/>
    <s v="Trade Sale"/>
    <s v="305.00 USD"/>
    <n v="305"/>
    <n v="238.24"/>
    <s v="Baoxin Auto Group Ltd"/>
    <s v="Industrials"/>
    <s v="Transportation"/>
    <s v="Automobile Dealerships"/>
    <m/>
    <s v="China"/>
    <s v="Greater China"/>
    <s v="No"/>
    <m/>
    <m/>
    <s v="Leo Fang"/>
    <s v="Leo Fang"/>
    <n v="35"/>
  </r>
  <r>
    <n v="41219"/>
    <n v="141711"/>
    <s v="Yantai Andre Pectin Co., Ltd"/>
    <s v="wwww.andrepectin.com"/>
    <d v="2010-11-15T00:00:00"/>
    <x v="4"/>
    <x v="1"/>
    <s v="10.00 USD"/>
    <x v="287"/>
    <n v="7.28"/>
    <s v="Hony Capital"/>
    <d v="2013-10-09T00:00:00"/>
    <n v="2013"/>
    <s v="Trade Sale"/>
    <m/>
    <m/>
    <m/>
    <s v="DSM"/>
    <s v="Materials"/>
    <s v="Chemicals"/>
    <s v="Beverages, Chemicals, Food"/>
    <m/>
    <s v="China"/>
    <s v="Greater China"/>
    <s v="No"/>
    <m/>
    <m/>
    <s v="John Zhao"/>
    <m/>
    <n v="35"/>
  </r>
  <r>
    <n v="3318"/>
    <n v="31991"/>
    <s v="Yashili"/>
    <s v="www.yashili.com"/>
    <d v="2009-09-20T00:00:00"/>
    <x v="7"/>
    <x v="1"/>
    <s v="901.70 CNY"/>
    <x v="288"/>
    <n v="90.48"/>
    <s v="Carlyle Group, Principle Capital"/>
    <d v="2010-10-20T00:00:00"/>
    <n v="2010"/>
    <s v="IPO"/>
    <s v="2310.00 HKD"/>
    <n v="297.73"/>
    <n v="213.83"/>
    <m/>
    <s v="Food &amp; Agriculture"/>
    <s v="Food"/>
    <s v="Consumer Products, Dairy Products"/>
    <m/>
    <s v="China"/>
    <s v="Greater China"/>
    <s v="Yes"/>
    <m/>
    <m/>
    <s v="Eric Zhang, Patrick Siewert"/>
    <m/>
    <n v="13"/>
  </r>
  <r>
    <n v="3318"/>
    <n v="31991"/>
    <s v="Yashili"/>
    <s v="www.yashili.com"/>
    <d v="2009-09-20T00:00:00"/>
    <x v="7"/>
    <x v="1"/>
    <s v="901.70 CNY"/>
    <x v="288"/>
    <n v="90.48"/>
    <s v="Carlyle Group, Principle Capital"/>
    <d v="2013-06-19T00:00:00"/>
    <n v="2013"/>
    <s v="Trade Sale"/>
    <s v="388.00 USD"/>
    <n v="388"/>
    <n v="291.5"/>
    <s v="China Mengniu Dairy Company Limited"/>
    <s v="Food &amp; Agriculture"/>
    <s v="Food"/>
    <s v="Consumer Products, Dairy Products"/>
    <m/>
    <s v="China"/>
    <s v="Greater China"/>
    <s v="No"/>
    <n v="1.9"/>
    <m/>
    <s v="Eric Zhang, Patrick Siewert"/>
    <m/>
    <n v="45"/>
  </r>
  <r>
    <n v="5714"/>
    <n v="35494"/>
    <s v="Yin Rong"/>
    <s v="www.y-rong.com"/>
    <d v="2007-05-01T00:00:00"/>
    <x v="1"/>
    <x v="2"/>
    <m/>
    <x v="1"/>
    <m/>
    <s v="EQT"/>
    <d v="2010-12-01T00:00:00"/>
    <n v="2010"/>
    <s v="Unspecified Exit"/>
    <m/>
    <m/>
    <m/>
    <m/>
    <s v="Food &amp; Agriculture"/>
    <s v="Beverages"/>
    <s v="Beverages, Production"/>
    <m/>
    <s v="China"/>
    <s v="Greater China"/>
    <s v="No"/>
    <m/>
    <m/>
    <m/>
    <m/>
    <n v="43"/>
  </r>
  <r>
    <n v="22930"/>
    <n v="59361"/>
    <s v="Ying Tai Bio-Technology"/>
    <s v="www.hi-tech-bio.com"/>
    <d v="2007-11-23T00:00:00"/>
    <x v="1"/>
    <x v="1"/>
    <m/>
    <x v="1"/>
    <m/>
    <s v="Tembusu Partners"/>
    <d v="2012-09-01T00:00:00"/>
    <n v="2012"/>
    <s v="Unspecified Exit"/>
    <m/>
    <m/>
    <m/>
    <m/>
    <s v="Healthcare"/>
    <s v="Pharmaceuticals"/>
    <s v="Manufacturing, Pharmaceuticals"/>
    <m/>
    <s v="China"/>
    <s v="Greater China"/>
    <s v="No"/>
    <m/>
    <m/>
    <m/>
    <m/>
    <n v="58"/>
  </r>
  <r>
    <n v="4443"/>
    <n v="33766"/>
    <s v="Yingde Gases Group"/>
    <s v="www.yingdegas.com"/>
    <d v="2006-05-10T00:00:00"/>
    <x v="3"/>
    <x v="2"/>
    <s v="50.00 USD"/>
    <x v="145"/>
    <n v="41.19"/>
    <s v="Baring Private Equity Asia"/>
    <d v="2009-11-30T00:00:00"/>
    <n v="2009"/>
    <s v="IPO"/>
    <s v="406.54 USD"/>
    <n v="406.54"/>
    <n v="271.27999999999997"/>
    <m/>
    <s v="Energy &amp; Utilities"/>
    <s v="Oil &amp; Gas"/>
    <s v="Oil &amp; Gas"/>
    <m/>
    <s v="Hong Kong"/>
    <s v="Greater China"/>
    <s v="Yes"/>
    <m/>
    <m/>
    <s v="Gordon Shaw"/>
    <s v="Gordon Shaw"/>
    <n v="42"/>
  </r>
  <r>
    <n v="4443"/>
    <n v="33766"/>
    <s v="Yingde Gases Group"/>
    <s v="www.yingdegas.com"/>
    <d v="2006-05-10T00:00:00"/>
    <x v="3"/>
    <x v="2"/>
    <s v="50.00 USD"/>
    <x v="145"/>
    <n v="41.19"/>
    <s v="Baring Private Equity Asia"/>
    <d v="2010-04-01T00:00:00"/>
    <n v="2010"/>
    <s v="Private Placement"/>
    <m/>
    <m/>
    <m/>
    <m/>
    <s v="Energy &amp; Utilities"/>
    <s v="Oil &amp; Gas"/>
    <s v="Oil &amp; Gas"/>
    <m/>
    <s v="Hong Kong"/>
    <s v="Greater China"/>
    <s v="Yes"/>
    <m/>
    <m/>
    <s v="Gordon Shaw"/>
    <s v="Gordon Shaw"/>
    <n v="47"/>
  </r>
  <r>
    <n v="4443"/>
    <n v="33766"/>
    <s v="Yingde Gases Group"/>
    <s v="www.yingdegas.com"/>
    <d v="2006-05-10T00:00:00"/>
    <x v="3"/>
    <x v="2"/>
    <s v="50.00 USD"/>
    <x v="145"/>
    <n v="41.19"/>
    <s v="Baring Private Equity Asia"/>
    <d v="2011-11-03T00:00:00"/>
    <n v="2011"/>
    <s v="Private Placement"/>
    <s v="402.50 HKD"/>
    <n v="51.74"/>
    <n v="37.630000000000003"/>
    <m/>
    <s v="Energy &amp; Utilities"/>
    <s v="Oil &amp; Gas"/>
    <s v="Oil &amp; Gas"/>
    <m/>
    <s v="Hong Kong"/>
    <s v="Greater China"/>
    <s v="Yes"/>
    <m/>
    <m/>
    <s v="Gordon Shaw"/>
    <s v="Gordon Shaw"/>
    <n v="66"/>
  </r>
  <r>
    <n v="4443"/>
    <n v="33766"/>
    <s v="Yingde Gases Group"/>
    <s v="www.yingdegas.com"/>
    <d v="2006-05-10T00:00:00"/>
    <x v="3"/>
    <x v="2"/>
    <s v="50.00 USD"/>
    <x v="145"/>
    <n v="41.19"/>
    <s v="Baring Private Equity Asia"/>
    <d v="2012-02-15T00:00:00"/>
    <n v="2012"/>
    <s v="Private Placement"/>
    <s v="414.00 HKD"/>
    <n v="53.37"/>
    <n v="40.46"/>
    <m/>
    <s v="Energy &amp; Utilities"/>
    <s v="Oil &amp; Gas"/>
    <s v="Oil &amp; Gas"/>
    <m/>
    <s v="Hong Kong"/>
    <s v="Greater China"/>
    <s v="Yes"/>
    <m/>
    <m/>
    <s v="Gordon Shaw"/>
    <s v="Gordon Shaw"/>
    <n v="69"/>
  </r>
  <r>
    <n v="4443"/>
    <n v="33766"/>
    <s v="Yingde Gases Group"/>
    <s v="www.yingdegas.com"/>
    <d v="2006-05-10T00:00:00"/>
    <x v="3"/>
    <x v="2"/>
    <s v="50.00 USD"/>
    <x v="145"/>
    <n v="41.19"/>
    <s v="Baring Private Equity Asia"/>
    <d v="2012-06-01T00:00:00"/>
    <n v="2012"/>
    <s v="Private Placement"/>
    <m/>
    <m/>
    <m/>
    <m/>
    <s v="Energy &amp; Utilities"/>
    <s v="Oil &amp; Gas"/>
    <s v="Oil &amp; Gas"/>
    <m/>
    <s v="Hong Kong"/>
    <s v="Greater China"/>
    <s v="No"/>
    <m/>
    <m/>
    <s v="Gordon Shaw"/>
    <s v="Gordon Shaw"/>
    <n v="73"/>
  </r>
  <r>
    <n v="28508"/>
    <n v="85026"/>
    <s v="Yongle Tape Co.,Ltd."/>
    <s v="www.yongletape.com"/>
    <d v="2012-03-30T00:00:00"/>
    <x v="5"/>
    <x v="0"/>
    <s v="49.00 USD"/>
    <x v="269"/>
    <n v="37.270000000000003"/>
    <s v="ShawKwei &amp; Partners"/>
    <d v="2017-02-06T00:00:00"/>
    <n v="2017"/>
    <s v="Trade Sale"/>
    <s v="190.00 USD"/>
    <n v="190"/>
    <n v="176.92"/>
    <s v="Avery Dennison Corporation"/>
    <s v="Industrials"/>
    <s v="Manufacturing"/>
    <s v="Adhesives &amp; Sealants, Manufacturing"/>
    <m/>
    <s v="China"/>
    <s v="Greater China"/>
    <s v="No"/>
    <n v="4.8"/>
    <m/>
    <m/>
    <m/>
    <n v="59"/>
  </r>
  <r>
    <n v="24634"/>
    <n v="63838"/>
    <s v="Yongye International"/>
    <s v="www.yongyeintl.com"/>
    <d v="2011-05-31T00:00:00"/>
    <x v="10"/>
    <x v="4"/>
    <s v="50.00 USD"/>
    <x v="145"/>
    <n v="34.630000000000003"/>
    <s v="Morgan Stanley Private Equity Asia"/>
    <d v="2013-09-23T00:00:00"/>
    <n v="2013"/>
    <s v="Sale to GP"/>
    <s v="340.00 USD"/>
    <n v="340"/>
    <n v="255.54"/>
    <s v="Full Alliance International Ltd, Morgan Stanley Private Equity Asia"/>
    <s v="Food &amp; Agriculture"/>
    <s v="Agriculture"/>
    <s v="Agricultural Chemicals, Agriculture Technologies, Farm Support Services"/>
    <m/>
    <s v="China"/>
    <s v="Greater China"/>
    <s v="No"/>
    <m/>
    <m/>
    <s v="Homer Sun"/>
    <m/>
    <n v="28"/>
  </r>
  <r>
    <n v="42807"/>
    <n v="147409"/>
    <s v="Yotrio Group Co., Ltd"/>
    <m/>
    <d v="2009-12-01T00:00:00"/>
    <x v="7"/>
    <x v="1"/>
    <s v="116.25 CNY"/>
    <x v="289"/>
    <n v="11.36"/>
    <s v="Principle Capital, Shenzhen Topvantage Venture Capital"/>
    <d v="2010-10-21T00:00:00"/>
    <n v="2010"/>
    <s v="IPO"/>
    <s v="2280.00 CNY"/>
    <n v="341.4"/>
    <n v="245.19"/>
    <m/>
    <s v="Industrials"/>
    <s v="Manufacturing"/>
    <s v="Furniture Manufacturing"/>
    <m/>
    <s v="China"/>
    <s v="Greater China"/>
    <s v="Yes"/>
    <m/>
    <m/>
    <m/>
    <m/>
    <n v="10"/>
  </r>
  <r>
    <n v="51185"/>
    <n v="180176"/>
    <s v="Youyuan International Holdings Limited"/>
    <s v="www.youyuan.com.hk"/>
    <d v="2009-09-01T00:00:00"/>
    <x v="7"/>
    <x v="1"/>
    <m/>
    <x v="1"/>
    <m/>
    <s v="Cathay Capital Group"/>
    <d v="2010-05-01T00:00:00"/>
    <n v="2010"/>
    <s v="IPO"/>
    <m/>
    <m/>
    <m/>
    <m/>
    <s v="Industrials"/>
    <s v="Manufacturing"/>
    <s v="Paper Products Manufacturing"/>
    <m/>
    <s v="China"/>
    <s v="Greater China"/>
    <s v="No"/>
    <m/>
    <m/>
    <m/>
    <m/>
    <n v="8"/>
  </r>
  <r>
    <n v="36124"/>
    <n v="123238"/>
    <s v="Yunnan Longsheng Green Industry Group Co. Ltd."/>
    <m/>
    <d v="2007-02-01T00:00:00"/>
    <x v="1"/>
    <x v="1"/>
    <s v="55.00 CNY"/>
    <x v="290"/>
    <n v="5.34"/>
    <s v="Orchid Asia Group, Shenzhen Capital Group"/>
    <d v="2007-07-01T00:00:00"/>
    <n v="2007"/>
    <s v="Unspecified Exit"/>
    <s v="7.17 USD"/>
    <n v="7.17"/>
    <n v="5.3"/>
    <m/>
    <s v="Food &amp; Agriculture"/>
    <s v="Beverages"/>
    <s v="Coffee and Tea Manufacturing"/>
    <m/>
    <s v="China"/>
    <s v="Greater China"/>
    <s v="Yes"/>
    <m/>
    <m/>
    <m/>
    <m/>
    <n v="5"/>
  </r>
  <r>
    <n v="47129"/>
    <n v="163543"/>
    <s v="Zhejiang Aishida Electric Co., Ltd"/>
    <s v="www.chinaasd.com"/>
    <d v="2007-07-01T00:00:00"/>
    <x v="1"/>
    <x v="1"/>
    <s v="90.00 CNY"/>
    <x v="291"/>
    <n v="8.75"/>
    <s v="Fosun Capital"/>
    <d v="2010-05-11T00:00:00"/>
    <n v="2010"/>
    <s v="IPO"/>
    <s v="1128.00 CNY"/>
    <n v="165.02"/>
    <n v="125.12"/>
    <m/>
    <s v="Industrials"/>
    <s v="Manufacturing"/>
    <s v="Distribution, Household Appliance Manufacture"/>
    <m/>
    <s v="China"/>
    <s v="Greater China"/>
    <s v="Yes"/>
    <m/>
    <m/>
    <m/>
    <m/>
    <n v="34"/>
  </r>
  <r>
    <n v="47129"/>
    <n v="163543"/>
    <s v="Zhejiang Aishida Electric Co., Ltd"/>
    <s v="www.chinaasd.com"/>
    <d v="2007-07-01T00:00:00"/>
    <x v="1"/>
    <x v="1"/>
    <s v="90.00 CNY"/>
    <x v="291"/>
    <n v="8.75"/>
    <s v="Fosun Capital"/>
    <d v="2012-06-01T00:00:00"/>
    <n v="2012"/>
    <s v="Private Placement"/>
    <s v="322.10 CNY"/>
    <n v="50.87"/>
    <n v="40.44"/>
    <m/>
    <s v="Industrials"/>
    <s v="Manufacturing"/>
    <s v="Distribution, Household Appliance Manufacture"/>
    <m/>
    <s v="China"/>
    <s v="Greater China"/>
    <s v="No"/>
    <m/>
    <m/>
    <m/>
    <m/>
    <n v="59"/>
  </r>
  <r>
    <n v="32194"/>
    <n v="100775"/>
    <s v="Zhejiang Chaowei Power"/>
    <s v="www.chaowei.com.hk"/>
    <d v="2010-07-01T00:00:00"/>
    <x v="4"/>
    <x v="1"/>
    <m/>
    <x v="1"/>
    <m/>
    <s v="Hony Capital"/>
    <d v="2010-07-02T00:00:00"/>
    <n v="2010"/>
    <s v="IPO"/>
    <s v="545.00 HKD"/>
    <n v="70.11"/>
    <n v="55.73"/>
    <m/>
    <s v="Industrials"/>
    <s v="Manufacturing"/>
    <s v="Manufacturing"/>
    <m/>
    <s v="China"/>
    <s v="Greater China"/>
    <s v="Yes"/>
    <m/>
    <m/>
    <m/>
    <m/>
    <n v="0"/>
  </r>
  <r>
    <n v="32194"/>
    <n v="100775"/>
    <s v="Zhejiang Chaowei Power"/>
    <s v="www.chaowei.com.hk"/>
    <d v="2010-07-01T00:00:00"/>
    <x v="4"/>
    <x v="1"/>
    <m/>
    <x v="1"/>
    <m/>
    <s v="Hony Capital"/>
    <d v="2013-01-15T00:00:00"/>
    <n v="2013"/>
    <s v="Private Placement"/>
    <s v="75.00 USD"/>
    <n v="75"/>
    <n v="56.22"/>
    <m/>
    <s v="Industrials"/>
    <s v="Manufacturing"/>
    <s v="Manufacturing"/>
    <m/>
    <s v="China"/>
    <s v="Greater China"/>
    <s v="No"/>
    <n v="2"/>
    <m/>
    <m/>
    <m/>
    <n v="30"/>
  </r>
  <r>
    <n v="46689"/>
    <n v="161880"/>
    <s v="Zhejiang Charioteer Pharmaceutical Co., Ltd"/>
    <s v="www.chariotpharm.com"/>
    <d v="2013-04-10T00:00:00"/>
    <x v="0"/>
    <x v="1"/>
    <s v="64.97 CNY"/>
    <x v="292"/>
    <n v="7.94"/>
    <s v="JD Capital"/>
    <d v="2015-01-20T00:00:00"/>
    <n v="2015"/>
    <s v="IPO"/>
    <m/>
    <m/>
    <m/>
    <m/>
    <s v="Healthcare"/>
    <s v="Pharmaceuticals"/>
    <s v="Pharmaceutical Manufacturing"/>
    <m/>
    <s v="China"/>
    <s v="Greater China"/>
    <s v="Yes"/>
    <m/>
    <m/>
    <m/>
    <m/>
    <n v="21"/>
  </r>
  <r>
    <n v="40162"/>
    <n v="137602"/>
    <s v="Zhejiang Double Arrow Rubber Co., Ltd"/>
    <s v="www.doublearrow.net"/>
    <d v="2007-03-01T00:00:00"/>
    <x v="1"/>
    <x v="1"/>
    <m/>
    <x v="1"/>
    <m/>
    <s v="Haitong-Fortis Private Equity Fund Management"/>
    <d v="2010-04-02T00:00:00"/>
    <n v="2010"/>
    <s v="IPO"/>
    <s v="640.00 CNY"/>
    <n v="93.62"/>
    <n v="69.22"/>
    <m/>
    <s v="Industrials"/>
    <s v="Manufacturing"/>
    <s v="Plastic and Rubber Manufacturing"/>
    <m/>
    <s v="China"/>
    <s v="Greater China"/>
    <s v="Yes"/>
    <m/>
    <m/>
    <m/>
    <m/>
    <n v="37"/>
  </r>
  <r>
    <n v="13455"/>
    <n v="46084"/>
    <s v="Zhejiang Hengyi Petrochemical"/>
    <m/>
    <d v="2009-12-24T00:00:00"/>
    <x v="7"/>
    <x v="6"/>
    <s v="296.88 CNY"/>
    <x v="293"/>
    <n v="29.01"/>
    <s v="CDH Investments"/>
    <d v="2010-02-26T00:00:00"/>
    <n v="2010"/>
    <s v="Trade Sale"/>
    <s v="600.00 USD"/>
    <n v="600"/>
    <n v="440.34"/>
    <s v="Centennial Brilliance Science &amp; Technology Co"/>
    <s v="Materials"/>
    <s v="Chemicals"/>
    <s v="Chemicals, Oil &amp; Gas"/>
    <m/>
    <s v="China"/>
    <s v="Greater China"/>
    <s v="No"/>
    <m/>
    <m/>
    <m/>
    <m/>
    <n v="2"/>
  </r>
  <r>
    <n v="46470"/>
    <n v="161109"/>
    <s v="Zhejiang Kaishan Compressor Co., Ltd"/>
    <s v="www.kaishancomp.com"/>
    <d v="2009-12-23T00:00:00"/>
    <x v="7"/>
    <x v="1"/>
    <s v="40.00 CNY"/>
    <x v="294"/>
    <n v="3.91"/>
    <s v="Goldstone Investment"/>
    <d v="2011-08-19T00:00:00"/>
    <n v="2011"/>
    <s v="IPO"/>
    <m/>
    <m/>
    <m/>
    <m/>
    <s v="Industrials"/>
    <s v="Manufacturing"/>
    <s v="Manufacturing"/>
    <m/>
    <s v="China"/>
    <s v="Greater China"/>
    <s v="Yes"/>
    <m/>
    <m/>
    <m/>
    <m/>
    <n v="20"/>
  </r>
  <r>
    <n v="47792"/>
    <n v="166414"/>
    <s v="Zhejiang Lvyuan Muye"/>
    <m/>
    <d v="2007-08-01T00:00:00"/>
    <x v="1"/>
    <x v="1"/>
    <m/>
    <x v="1"/>
    <m/>
    <s v="Tiantu Capital"/>
    <d v="2012-06-01T00:00:00"/>
    <n v="2012"/>
    <s v="Unspecified Exit"/>
    <m/>
    <m/>
    <m/>
    <m/>
    <s v="Materials"/>
    <s v="Materials"/>
    <s v="Materials, Timber"/>
    <m/>
    <s v="China"/>
    <s v="Greater China"/>
    <s v="No"/>
    <m/>
    <m/>
    <m/>
    <m/>
    <n v="58"/>
  </r>
  <r>
    <n v="49327"/>
    <n v="172189"/>
    <s v="Zhongao Property Service"/>
    <s v="www.gdzawy.com"/>
    <d v="2015-04-17T00:00:00"/>
    <x v="15"/>
    <x v="1"/>
    <s v="32.00 USD"/>
    <x v="295"/>
    <n v="29.88"/>
    <s v="E-House (China) Holdings, Vision Knight Capital Partners"/>
    <d v="2015-11-25T00:00:00"/>
    <n v="2015"/>
    <s v="IPO"/>
    <s v="421.00 HKD"/>
    <n v="54.32"/>
    <n v="51.17"/>
    <m/>
    <s v="Business Services"/>
    <s v="Business Services"/>
    <s v="Business Services, Consumer Services, Leisure, Property"/>
    <m/>
    <s v="China"/>
    <s v="Greater China"/>
    <s v="Yes"/>
    <m/>
    <m/>
    <m/>
    <m/>
    <n v="7"/>
  </r>
  <r>
    <n v="47842"/>
    <n v="166630"/>
    <s v="Zhonglian Real Estate"/>
    <s v="www.zldc.cn"/>
    <d v="2007-09-01T00:00:00"/>
    <x v="1"/>
    <x v="1"/>
    <m/>
    <x v="1"/>
    <m/>
    <s v="Tiantu Capital"/>
    <d v="2012-01-01T00:00:00"/>
    <n v="2012"/>
    <s v="Unspecified Exit"/>
    <m/>
    <m/>
    <m/>
    <m/>
    <s v="Consumer &amp; Retail"/>
    <s v="Consumer Services"/>
    <s v="Consumer Services"/>
    <m/>
    <s v="China"/>
    <s v="Greater China"/>
    <s v="No"/>
    <m/>
    <m/>
    <m/>
    <m/>
    <n v="52"/>
  </r>
  <r>
    <n v="28723"/>
    <n v="86190"/>
    <s v="Zhongsheng Group"/>
    <s v="www.zs-group.com.cn"/>
    <d v="2008-06-01T00:00:00"/>
    <x v="2"/>
    <x v="1"/>
    <m/>
    <x v="1"/>
    <m/>
    <s v="General Atlantic"/>
    <d v="2010-03-21T00:00:00"/>
    <n v="2010"/>
    <s v="IPO"/>
    <s v="2679.00 HKD"/>
    <n v="345.19"/>
    <n v="255.23"/>
    <m/>
    <s v="Industrials"/>
    <s v="Transportation"/>
    <s v="Automobile Dealerships, Industrial"/>
    <m/>
    <s v="China"/>
    <s v="Greater China"/>
    <s v="Yes"/>
    <m/>
    <m/>
    <m/>
    <m/>
    <n v="21"/>
  </r>
  <r>
    <n v="28723"/>
    <n v="86190"/>
    <s v="Zhongsheng Group"/>
    <s v="www.zs-group.com.cn"/>
    <d v="2008-06-01T00:00:00"/>
    <x v="2"/>
    <x v="1"/>
    <m/>
    <x v="1"/>
    <m/>
    <s v="General Atlantic"/>
    <d v="2010-10-01T00:00:00"/>
    <n v="2010"/>
    <s v="Private Placement"/>
    <s v="400.65 HKD"/>
    <n v="51.64"/>
    <n v="37.090000000000003"/>
    <m/>
    <s v="Industrials"/>
    <s v="Transportation"/>
    <s v="Automobile Dealerships, Industrial"/>
    <m/>
    <s v="China"/>
    <s v="Greater China"/>
    <s v="Yes"/>
    <m/>
    <m/>
    <m/>
    <m/>
    <n v="28"/>
  </r>
  <r>
    <n v="28723"/>
    <n v="86190"/>
    <s v="Zhongsheng Group"/>
    <s v="www.zs-group.com.cn"/>
    <d v="2008-06-01T00:00:00"/>
    <x v="2"/>
    <x v="1"/>
    <m/>
    <x v="1"/>
    <m/>
    <s v="General Atlantic"/>
    <d v="2011-01-01T00:00:00"/>
    <n v="2011"/>
    <s v="Private Placement"/>
    <s v="170.00 USD"/>
    <n v="170"/>
    <n v="130.58000000000001"/>
    <m/>
    <s v="Industrials"/>
    <s v="Transportation"/>
    <s v="Automobile Dealerships, Industrial"/>
    <m/>
    <s v="China"/>
    <s v="Greater China"/>
    <s v="Yes"/>
    <m/>
    <m/>
    <m/>
    <m/>
    <n v="31"/>
  </r>
  <r>
    <n v="28723"/>
    <n v="86190"/>
    <s v="Zhongsheng Group"/>
    <s v="www.zs-group.com.cn"/>
    <d v="2008-06-01T00:00:00"/>
    <x v="2"/>
    <x v="1"/>
    <m/>
    <x v="1"/>
    <m/>
    <s v="General Atlantic"/>
    <d v="2012-04-18T00:00:00"/>
    <n v="2012"/>
    <s v="Private Placement"/>
    <s v="1000.00 HKD"/>
    <n v="128.79"/>
    <n v="97.97"/>
    <m/>
    <s v="Industrials"/>
    <s v="Transportation"/>
    <s v="Automobile Dealerships, Industrial"/>
    <m/>
    <s v="China"/>
    <s v="Greater China"/>
    <s v="Yes"/>
    <m/>
    <m/>
    <m/>
    <m/>
    <n v="46"/>
  </r>
  <r>
    <n v="28723"/>
    <n v="86190"/>
    <s v="Zhongsheng Group"/>
    <s v="www.zs-group.com.cn"/>
    <d v="2008-06-01T00:00:00"/>
    <x v="2"/>
    <x v="1"/>
    <m/>
    <x v="1"/>
    <m/>
    <s v="General Atlantic"/>
    <d v="2014-01-21T00:00:00"/>
    <n v="2014"/>
    <s v="Trade Sale"/>
    <s v="731.00 USD"/>
    <n v="731"/>
    <n v="534.79999999999995"/>
    <s v="Jardine Matheson Holdings"/>
    <s v="Industrials"/>
    <s v="Transportation"/>
    <s v="Automobile Dealerships, Industrial"/>
    <m/>
    <s v="China"/>
    <s v="Greater China"/>
    <s v="No"/>
    <m/>
    <m/>
    <m/>
    <m/>
    <n v="67"/>
  </r>
  <r>
    <n v="10443"/>
    <n v="42146"/>
    <s v="Zoomlion"/>
    <s v="www.zoomlion.com"/>
    <d v="2006-05-11T00:00:00"/>
    <x v="3"/>
    <x v="4"/>
    <s v="35.00 USD"/>
    <x v="296"/>
    <n v="28.83"/>
    <s v="Enspire Capital, Hony Capital, New Horizon Capital"/>
    <d v="2010-12-17T00:00:00"/>
    <n v="2010"/>
    <s v="Private Placement"/>
    <s v="13000.00 HKD"/>
    <n v="1671.51"/>
    <n v="1260.49"/>
    <m/>
    <s v="Industrials"/>
    <s v="Industrial"/>
    <s v="Industrial Machinery Manufacturing"/>
    <m/>
    <s v="China"/>
    <s v="Greater China"/>
    <s v="Yes"/>
    <m/>
    <m/>
    <m/>
    <m/>
    <n v="55"/>
  </r>
  <r>
    <n v="10443"/>
    <n v="42146"/>
    <s v="Zoomlion"/>
    <s v="www.zoomlion.com"/>
    <d v="2006-05-11T00:00:00"/>
    <x v="3"/>
    <x v="4"/>
    <s v="35.00 USD"/>
    <x v="296"/>
    <n v="28.83"/>
    <s v="Enspire Capital, Hony Capital, New Horizon Capital"/>
    <d v="2014-12-10T00:00:00"/>
    <n v="2014"/>
    <s v="Private Placement"/>
    <s v="843.00 CNY"/>
    <n v="137.62"/>
    <n v="110.47"/>
    <m/>
    <s v="Industrials"/>
    <s v="Industrial"/>
    <s v="Industrial Machinery Manufacturing"/>
    <m/>
    <s v="China"/>
    <s v="Greater China"/>
    <s v="Yes"/>
    <m/>
    <m/>
    <m/>
    <m/>
    <n v="103"/>
  </r>
  <r>
    <n v="57444"/>
    <n v="211956"/>
    <s v="ZTO Express"/>
    <s v="www.zto.com"/>
    <d v="2013-06-01T00:00:00"/>
    <x v="0"/>
    <x v="1"/>
    <m/>
    <x v="1"/>
    <m/>
    <s v="Sequoia Capital"/>
    <d v="2016-10-27T00:00:00"/>
    <n v="2016"/>
    <s v="IPO"/>
    <m/>
    <m/>
    <m/>
    <m/>
    <s v="Business Services"/>
    <s v="Business Services"/>
    <s v="Courier &amp; Delivery Services, Packaging"/>
    <m/>
    <s v="China"/>
    <s v="Greater China"/>
    <s v="Yes"/>
    <m/>
    <m/>
    <m/>
    <m/>
    <n v="4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635">
  <r>
    <x v="0"/>
    <n v="97814"/>
    <s v="3SBio Inc."/>
    <s v="www.3sbio.com"/>
    <d v="2013-02-01T00:00:00"/>
    <x v="0"/>
    <x v="0"/>
    <x v="0"/>
    <x v="0"/>
    <n v="276.45999999999998"/>
    <x v="0"/>
    <d v="2015-05-26T00:00:00"/>
    <x v="0"/>
    <x v="0"/>
    <s v="5510.00 HKD"/>
    <x v="0"/>
    <n v="650.95000000000005"/>
    <m/>
    <x v="0"/>
    <s v="Biotechnology"/>
    <s v="Biotechnology"/>
    <m/>
    <s v="China"/>
    <s v="Greater China"/>
    <s v="Yes"/>
    <m/>
    <m/>
    <m/>
    <m/>
    <n v="27"/>
    <n v="2.25"/>
    <n v="2015"/>
  </r>
  <r>
    <x v="1"/>
    <n v="138768"/>
    <s v="51JIA Holdings"/>
    <m/>
    <d v="2007-02-01T00:00:00"/>
    <x v="1"/>
    <x v="1"/>
    <x v="1"/>
    <x v="1"/>
    <m/>
    <x v="1"/>
    <d v="2008-06-01T00:00:00"/>
    <x v="1"/>
    <x v="1"/>
    <m/>
    <x v="1"/>
    <m/>
    <m/>
    <x v="1"/>
    <s v="Media"/>
    <s v="Internet, Media"/>
    <m/>
    <s v="China"/>
    <s v="Greater China"/>
    <s v="No"/>
    <m/>
    <m/>
    <m/>
    <m/>
    <n v="16"/>
    <n v="1.3333333333333333"/>
    <n v="2008"/>
  </r>
  <r>
    <x v="2"/>
    <n v="103114"/>
    <s v="AAG Energy Limited"/>
    <s v="www.asianamericangas.com"/>
    <d v="2008-03-10T00:00:00"/>
    <x v="2"/>
    <x v="2"/>
    <x v="2"/>
    <x v="2"/>
    <n v="56.24"/>
    <x v="2"/>
    <d v="2015-06-23T00:00:00"/>
    <x v="0"/>
    <x v="0"/>
    <s v="2284.20 HKD"/>
    <x v="2"/>
    <n v="263.07"/>
    <m/>
    <x v="2"/>
    <s v="Oil &amp; Gas"/>
    <s v="Natural Gas Production and Distribution"/>
    <m/>
    <s v="China"/>
    <s v="Greater China"/>
    <s v="No"/>
    <m/>
    <m/>
    <s v="Jean Eric Salata"/>
    <m/>
    <n v="87"/>
    <n v="7.25"/>
    <n v="2015"/>
  </r>
  <r>
    <x v="3"/>
    <n v="49239"/>
    <s v="AirTAC Automatic Industrial Company"/>
    <s v="www.airtacworld.com"/>
    <d v="2006-11-08T00:00:00"/>
    <x v="3"/>
    <x v="3"/>
    <x v="3"/>
    <x v="3"/>
    <n v="9.4600000000000009"/>
    <x v="3"/>
    <d v="2010-12-13T00:00:00"/>
    <x v="2"/>
    <x v="0"/>
    <s v="1890.00 TWD"/>
    <x v="3"/>
    <n v="47.44"/>
    <m/>
    <x v="3"/>
    <s v="Manufacturing"/>
    <s v="Distribution, Industrial, Machine Tool Manufacture"/>
    <m/>
    <s v="China"/>
    <s v="Greater China"/>
    <s v="Yes"/>
    <m/>
    <m/>
    <s v="Gordon Shaw, Jean Eric Salata"/>
    <s v="Gordon Shaw"/>
    <n v="49"/>
    <n v="4.083333333333333"/>
    <n v="2010"/>
  </r>
  <r>
    <x v="3"/>
    <n v="49239"/>
    <s v="AirTAC Automatic Industrial Company"/>
    <s v="www.airtacworld.com"/>
    <d v="2006-11-08T00:00:00"/>
    <x v="3"/>
    <x v="3"/>
    <x v="3"/>
    <x v="3"/>
    <n v="9.4600000000000009"/>
    <x v="3"/>
    <d v="2011-06-01T00:00:00"/>
    <x v="3"/>
    <x v="2"/>
    <s v="2360.00 TWD"/>
    <x v="4"/>
    <n v="56.63"/>
    <m/>
    <x v="3"/>
    <s v="Manufacturing"/>
    <s v="Distribution, Industrial, Machine Tool Manufacture"/>
    <m/>
    <s v="China"/>
    <s v="Greater China"/>
    <s v="Yes"/>
    <m/>
    <m/>
    <s v="Gordon Shaw, Jean Eric Salata"/>
    <s v="Gordon Shaw"/>
    <n v="55"/>
    <n v="4.583333333333333"/>
    <n v="2011"/>
  </r>
  <r>
    <x v="3"/>
    <n v="49239"/>
    <s v="AirTAC Automatic Industrial Company"/>
    <s v="www.airtacworld.com"/>
    <d v="2006-11-08T00:00:00"/>
    <x v="3"/>
    <x v="3"/>
    <x v="3"/>
    <x v="3"/>
    <n v="9.4600000000000009"/>
    <x v="3"/>
    <d v="2013-02-05T00:00:00"/>
    <x v="4"/>
    <x v="2"/>
    <s v="1890.00 TWD"/>
    <x v="5"/>
    <n v="47.42"/>
    <m/>
    <x v="3"/>
    <s v="Manufacturing"/>
    <s v="Distribution, Industrial, Machine Tool Manufacture"/>
    <m/>
    <s v="China"/>
    <s v="Greater China"/>
    <s v="No"/>
    <m/>
    <m/>
    <s v="Gordon Shaw, Jean Eric Salata"/>
    <s v="Gordon Shaw"/>
    <n v="75"/>
    <n v="6.25"/>
    <n v="2013"/>
  </r>
  <r>
    <x v="4"/>
    <n v="180544"/>
    <s v="Aiyingshi"/>
    <s v="www.aiyingshi.com"/>
    <d v="2007-06-01T00:00:00"/>
    <x v="1"/>
    <x v="2"/>
    <x v="4"/>
    <x v="4"/>
    <n v="3.85"/>
    <x v="4"/>
    <d v="2015-11-23T00:00:00"/>
    <x v="0"/>
    <x v="3"/>
    <m/>
    <x v="1"/>
    <m/>
    <s v="Partners Group"/>
    <x v="4"/>
    <s v="Retail"/>
    <s v="Clothing Stores, e-Commerce, Toy &amp; Hobby Stores"/>
    <m/>
    <s v="China"/>
    <s v="Greater China"/>
    <s v="No"/>
    <m/>
    <m/>
    <m/>
    <m/>
    <n v="101"/>
    <n v="8.4166666666666661"/>
    <n v="2015"/>
  </r>
  <r>
    <x v="5"/>
    <n v="42934"/>
    <s v="Alchip Technologies Inc."/>
    <s v="www.alchip.com"/>
    <d v="2010-05-20T00:00:00"/>
    <x v="4"/>
    <x v="1"/>
    <x v="5"/>
    <x v="5"/>
    <n v="12.56"/>
    <x v="5"/>
    <d v="2010-12-23T00:00:00"/>
    <x v="2"/>
    <x v="0"/>
    <m/>
    <x v="1"/>
    <m/>
    <m/>
    <x v="3"/>
    <s v="Manufacturing"/>
    <s v="Electronic Components &amp; Semiconductor Wholesalers, Manufacturing, Technology"/>
    <m/>
    <s v="Taiwan"/>
    <s v="Greater China"/>
    <s v="No"/>
    <m/>
    <m/>
    <m/>
    <m/>
    <n v="7"/>
    <n v="0.58333333333333337"/>
    <n v="2010"/>
  </r>
  <r>
    <x v="6"/>
    <n v="47216"/>
    <s v="Allyes Online Media Holdings"/>
    <s v="www.allyes.com"/>
    <d v="2010-07-30T00:00:00"/>
    <x v="4"/>
    <x v="2"/>
    <x v="6"/>
    <x v="6"/>
    <n v="95.53"/>
    <x v="6"/>
    <d v="2014-05-31T00:00:00"/>
    <x v="5"/>
    <x v="1"/>
    <s v="130.00 USD"/>
    <x v="6"/>
    <n v="96.04"/>
    <m/>
    <x v="1"/>
    <s v="Marketing"/>
    <s v="Digital Media, eMarketing, Media"/>
    <m/>
    <s v="China"/>
    <s v="Greater China"/>
    <s v="Yes"/>
    <m/>
    <m/>
    <s v="Eric Chen"/>
    <m/>
    <n v="46"/>
    <n v="3.8333333333333335"/>
    <n v="2014"/>
  </r>
  <r>
    <x v="6"/>
    <n v="47216"/>
    <s v="Allyes Online Media Holdings"/>
    <s v="www.allyes.com"/>
    <d v="2010-07-30T00:00:00"/>
    <x v="4"/>
    <x v="2"/>
    <x v="6"/>
    <x v="6"/>
    <n v="95.53"/>
    <x v="6"/>
    <d v="2014-06-01T00:00:00"/>
    <x v="5"/>
    <x v="1"/>
    <s v="60.00 USD"/>
    <x v="7"/>
    <n v="44.33"/>
    <m/>
    <x v="1"/>
    <s v="Marketing"/>
    <s v="Digital Media, eMarketing, Media"/>
    <m/>
    <s v="China"/>
    <s v="Greater China"/>
    <s v="Yes"/>
    <m/>
    <m/>
    <s v="Eric Chen"/>
    <m/>
    <n v="47"/>
    <n v="3.9166666666666665"/>
    <n v="2014"/>
  </r>
  <r>
    <x v="7"/>
    <n v="63858"/>
    <s v="Ambow Education Group"/>
    <s v="www.ambow.com"/>
    <d v="2012-01-06T00:00:00"/>
    <x v="5"/>
    <x v="4"/>
    <x v="7"/>
    <x v="7"/>
    <n v="37.86"/>
    <x v="3"/>
    <d v="2013-06-11T00:00:00"/>
    <x v="4"/>
    <x v="4"/>
    <m/>
    <x v="1"/>
    <m/>
    <m/>
    <x v="4"/>
    <s v="Education / Training"/>
    <s v="Education &amp; Training Website, Education and Training Services, Schools"/>
    <m/>
    <s v="China"/>
    <s v="Greater China"/>
    <s v="No"/>
    <m/>
    <m/>
    <m/>
    <m/>
    <n v="17"/>
    <n v="1.4166666666666667"/>
    <n v="2013"/>
  </r>
  <r>
    <x v="7"/>
    <n v="63858"/>
    <s v="Ambow Education Group"/>
    <s v="www.ambow.com"/>
    <d v="2012-01-06T00:00:00"/>
    <x v="5"/>
    <x v="4"/>
    <x v="7"/>
    <x v="7"/>
    <n v="37.86"/>
    <x v="3"/>
    <d v="2013-06-11T00:00:00"/>
    <x v="4"/>
    <x v="5"/>
    <m/>
    <x v="1"/>
    <m/>
    <m/>
    <x v="4"/>
    <s v="Education / Training"/>
    <s v="Education &amp; Training Website, Education and Training Services, Schools"/>
    <m/>
    <s v="China"/>
    <s v="Greater China"/>
    <s v="Yes"/>
    <m/>
    <m/>
    <m/>
    <m/>
    <n v="17"/>
    <n v="1.4166666666666667"/>
    <n v="2013"/>
  </r>
  <r>
    <x v="8"/>
    <n v="153741"/>
    <s v="AMTD Financial Planning"/>
    <s v="www.amtd.com.hk"/>
    <d v="2014-10-21T00:00:00"/>
    <x v="6"/>
    <x v="2"/>
    <x v="1"/>
    <x v="1"/>
    <m/>
    <x v="7"/>
    <d v="2015-09-29T00:00:00"/>
    <x v="0"/>
    <x v="3"/>
    <m/>
    <x v="1"/>
    <m/>
    <s v="China Minsheng Investment Group, L.R. Capital Group"/>
    <x v="5"/>
    <s v="Financial Services"/>
    <s v="Finance and Insurance Sector"/>
    <m/>
    <s v="Hong Kong"/>
    <s v="Greater China"/>
    <s v="Yes"/>
    <n v="4.5"/>
    <m/>
    <m/>
    <m/>
    <n v="11"/>
    <n v="0.91666666666666663"/>
    <n v="2015"/>
  </r>
  <r>
    <x v="9"/>
    <n v="147411"/>
    <s v="Anhui Jinhe Industrial Co., Ltd"/>
    <s v="www.jinheshiye.com"/>
    <d v="2010-06-29T00:00:00"/>
    <x v="4"/>
    <x v="1"/>
    <x v="8"/>
    <x v="8"/>
    <n v="14.48"/>
    <x v="8"/>
    <d v="2011-07-07T00:00:00"/>
    <x v="3"/>
    <x v="0"/>
    <s v="720.25 CNY"/>
    <x v="8"/>
    <n v="78.77"/>
    <m/>
    <x v="6"/>
    <s v="Chemicals"/>
    <s v="Chemicals"/>
    <m/>
    <s v="China"/>
    <s v="Greater China"/>
    <s v="Yes"/>
    <m/>
    <m/>
    <m/>
    <m/>
    <n v="13"/>
    <n v="1.0833333333333333"/>
    <n v="2011"/>
  </r>
  <r>
    <x v="10"/>
    <n v="155538"/>
    <s v="Anhui Shengyun Environment-Protection Group Co., Ltd."/>
    <s v="www.300090.com.cn"/>
    <d v="2009-07-01T00:00:00"/>
    <x v="7"/>
    <x v="1"/>
    <x v="9"/>
    <x v="9"/>
    <n v="4.08"/>
    <x v="0"/>
    <d v="2010-06-25T00:00:00"/>
    <x v="2"/>
    <x v="0"/>
    <m/>
    <x v="1"/>
    <m/>
    <m/>
    <x v="7"/>
    <s v="Clean Technology"/>
    <s v="Efficiency Infrastructure, Emissions Control, Waste Management"/>
    <m/>
    <s v="China"/>
    <s v="Greater China"/>
    <s v="Yes"/>
    <m/>
    <m/>
    <m/>
    <m/>
    <n v="11"/>
    <n v="0.91666666666666663"/>
    <n v="2010"/>
  </r>
  <r>
    <x v="10"/>
    <n v="155538"/>
    <s v="Anhui Shengyun Environment-Protection Group Co., Ltd."/>
    <s v="www.300090.com.cn"/>
    <d v="2009-07-01T00:00:00"/>
    <x v="7"/>
    <x v="1"/>
    <x v="9"/>
    <x v="9"/>
    <n v="4.08"/>
    <x v="0"/>
    <d v="2013-11-19T00:00:00"/>
    <x v="4"/>
    <x v="2"/>
    <s v="111.42 CNY"/>
    <x v="9"/>
    <n v="13.57"/>
    <m/>
    <x v="7"/>
    <s v="Clean Technology"/>
    <s v="Efficiency Infrastructure, Emissions Control, Waste Management"/>
    <m/>
    <s v="China"/>
    <s v="Greater China"/>
    <s v="Yes"/>
    <m/>
    <m/>
    <m/>
    <m/>
    <n v="52"/>
    <n v="4.333333333333333"/>
    <n v="2013"/>
  </r>
  <r>
    <x v="10"/>
    <n v="155538"/>
    <s v="Anhui Shengyun Environment-Protection Group Co., Ltd."/>
    <s v="www.300090.com.cn"/>
    <d v="2009-07-01T00:00:00"/>
    <x v="7"/>
    <x v="1"/>
    <x v="9"/>
    <x v="9"/>
    <n v="4.08"/>
    <x v="0"/>
    <d v="2013-12-26T00:00:00"/>
    <x v="4"/>
    <x v="2"/>
    <s v="78.90 CNY"/>
    <x v="10"/>
    <n v="9.3699999999999992"/>
    <m/>
    <x v="7"/>
    <s v="Clean Technology"/>
    <s v="Efficiency Infrastructure, Emissions Control, Waste Management"/>
    <m/>
    <s v="China"/>
    <s v="Greater China"/>
    <s v="Yes"/>
    <m/>
    <m/>
    <m/>
    <m/>
    <n v="53"/>
    <n v="4.416666666666667"/>
    <n v="2013"/>
  </r>
  <r>
    <x v="11"/>
    <n v="32131"/>
    <s v="Anhui Yingliu"/>
    <s v="www.yingliugroup.com"/>
    <d v="2010-12-27T00:00:00"/>
    <x v="4"/>
    <x v="1"/>
    <x v="10"/>
    <x v="10"/>
    <n v="13.5"/>
    <x v="9"/>
    <d v="2014-01-22T00:00:00"/>
    <x v="5"/>
    <x v="0"/>
    <s v="662.40 CNY"/>
    <x v="11"/>
    <n v="79.489999999999995"/>
    <m/>
    <x v="3"/>
    <s v="Manufacturing"/>
    <s v="Steel &amp; Metal Manufacturing"/>
    <m/>
    <s v="China"/>
    <s v="Greater China"/>
    <s v="Yes"/>
    <m/>
    <m/>
    <m/>
    <m/>
    <n v="37"/>
    <n v="3.0833333333333335"/>
    <n v="2014"/>
  </r>
  <r>
    <x v="12"/>
    <n v="197587"/>
    <s v="Anhui Yuan He Tang Pharmaceutical Co., Ltd"/>
    <s v="www.ahyht.cn"/>
    <d v="2012-07-01T00:00:00"/>
    <x v="5"/>
    <x v="1"/>
    <x v="11"/>
    <x v="11"/>
    <n v="8.5299999999999994"/>
    <x v="10"/>
    <d v="2015-09-02T00:00:00"/>
    <x v="0"/>
    <x v="0"/>
    <m/>
    <x v="1"/>
    <m/>
    <m/>
    <x v="0"/>
    <s v="Pharmaceuticals"/>
    <s v="Specialty Pharmaceuticals"/>
    <m/>
    <s v="China"/>
    <s v="Greater China"/>
    <s v="Yes"/>
    <m/>
    <m/>
    <m/>
    <m/>
    <n v="38"/>
    <n v="3.1666666666666665"/>
    <n v="2015"/>
  </r>
  <r>
    <x v="13"/>
    <n v="137648"/>
    <s v="Anshan Heavy Duty Mining  Machinery Co., Ltd"/>
    <s v="www.aszkjqc.com"/>
    <d v="2010-06-29T00:00:00"/>
    <x v="4"/>
    <x v="1"/>
    <x v="12"/>
    <x v="12"/>
    <n v="3.74"/>
    <x v="11"/>
    <d v="2012-03-29T00:00:00"/>
    <x v="6"/>
    <x v="0"/>
    <s v="425.00 CNY"/>
    <x v="12"/>
    <n v="51.12"/>
    <m/>
    <x v="3"/>
    <s v="Industrial"/>
    <s v="Industrial Machinery Manufacturing, Machine Tool Manufacture"/>
    <m/>
    <s v="China"/>
    <s v="Greater China"/>
    <s v="Yes"/>
    <m/>
    <m/>
    <m/>
    <m/>
    <n v="21"/>
    <n v="1.75"/>
    <n v="2012"/>
  </r>
  <r>
    <x v="14"/>
    <n v="50785"/>
    <s v="Asia Netcom"/>
    <s v="www.asianetcom.com"/>
    <d v="2006-06-01T00:00:00"/>
    <x v="3"/>
    <x v="2"/>
    <x v="13"/>
    <x v="13"/>
    <n v="314.58"/>
    <x v="12"/>
    <d v="2008-01-08T00:00:00"/>
    <x v="1"/>
    <x v="6"/>
    <m/>
    <x v="1"/>
    <m/>
    <s v="Pacnet"/>
    <x v="1"/>
    <s v="Telecoms"/>
    <s v="Telecom Media, Telecoms"/>
    <m/>
    <s v="Hong Kong"/>
    <s v="Greater China"/>
    <s v="No"/>
    <m/>
    <m/>
    <m/>
    <m/>
    <n v="19"/>
    <n v="1.5833333333333333"/>
    <n v="2008"/>
  </r>
  <r>
    <x v="15"/>
    <n v="71488"/>
    <s v="Asia Pacific Medical Group"/>
    <s v="www.apmg.com.cn"/>
    <d v="2016-03-16T00:00:00"/>
    <x v="8"/>
    <x v="2"/>
    <x v="14"/>
    <x v="14"/>
    <n v="133.11000000000001"/>
    <x v="13"/>
    <d v="2016-10-24T00:00:00"/>
    <x v="7"/>
    <x v="7"/>
    <s v="9.50 SGD"/>
    <x v="13"/>
    <n v="6.24"/>
    <s v="China Medical International Group"/>
    <x v="0"/>
    <s v="Healthcare"/>
    <s v="Elective/Aesthetic Medicine, Hospitals, Medical Technologies, Oncology/Cancer Treatment, Surgical Centres"/>
    <m/>
    <s v="Hong Kong"/>
    <s v="Greater China"/>
    <s v="Yes"/>
    <m/>
    <m/>
    <s v="Jonathan Jia Zhu, Lihong Wang"/>
    <m/>
    <n v="7"/>
    <n v="0.58333333333333337"/>
    <n v="2016"/>
  </r>
  <r>
    <x v="16"/>
    <n v="46531"/>
    <s v="ASIMCO Technologies"/>
    <s v="www.asimco.com"/>
    <d v="2010-07-20T00:00:00"/>
    <x v="4"/>
    <x v="2"/>
    <x v="14"/>
    <x v="14"/>
    <n v="119.24"/>
    <x v="13"/>
    <d v="2015-09-29T00:00:00"/>
    <x v="0"/>
    <x v="7"/>
    <s v="616.00 CNY"/>
    <x v="14"/>
    <n v="85.94"/>
    <s v="Brembo"/>
    <x v="3"/>
    <s v="Industrial"/>
    <s v="Distribution, Industrial, Manufacturing, Technology"/>
    <m/>
    <s v="China"/>
    <s v="Greater China"/>
    <s v="Yes"/>
    <m/>
    <m/>
    <s v="Jonathan Jia Zhu"/>
    <m/>
    <n v="62"/>
    <n v="5.166666666666667"/>
    <n v="2015"/>
  </r>
  <r>
    <x v="17"/>
    <n v="46531"/>
    <s v="ASIMCO Technologies"/>
    <s v="www.asimco.com"/>
    <d v="2004-03-04T00:00:00"/>
    <x v="9"/>
    <x v="3"/>
    <x v="1"/>
    <x v="1"/>
    <m/>
    <x v="14"/>
    <d v="2010-09-30T00:00:00"/>
    <x v="2"/>
    <x v="3"/>
    <s v="150.00 USD"/>
    <x v="15"/>
    <n v="107.73"/>
    <s v="Bain Capital"/>
    <x v="3"/>
    <s v="Industrial"/>
    <s v="Distribution, Industrial, Manufacturing, Technology"/>
    <m/>
    <s v="China"/>
    <s v="Greater China"/>
    <s v="No"/>
    <m/>
    <m/>
    <s v="Leland Lewis"/>
    <m/>
    <n v="78"/>
    <n v="6.5"/>
    <n v="2010"/>
  </r>
  <r>
    <x v="18"/>
    <n v="127644"/>
    <s v="Autohome Assistance"/>
    <s v="www.autohome.com.cn"/>
    <d v="2008-06-27T00:00:00"/>
    <x v="2"/>
    <x v="1"/>
    <x v="1"/>
    <x v="1"/>
    <m/>
    <x v="15"/>
    <d v="2013-12-10T00:00:00"/>
    <x v="4"/>
    <x v="0"/>
    <s v="133.00 USD"/>
    <x v="16"/>
    <n v="96.58"/>
    <m/>
    <x v="8"/>
    <s v="Internet"/>
    <s v="Automobile Repair, Insurance, Search Engines, Web Applications"/>
    <m/>
    <s v="China"/>
    <s v="Greater China"/>
    <s v="Yes"/>
    <m/>
    <m/>
    <s v="Gabriel Li"/>
    <m/>
    <n v="66"/>
    <n v="5.5"/>
    <n v="2013"/>
  </r>
  <r>
    <x v="19"/>
    <n v="52116"/>
    <s v="Babela Restaurant Management"/>
    <s v="www.4007787878.com/"/>
    <d v="2007-07-01T00:00:00"/>
    <x v="1"/>
    <x v="2"/>
    <x v="1"/>
    <x v="1"/>
    <m/>
    <x v="16"/>
    <d v="2012-02-01T00:00:00"/>
    <x v="6"/>
    <x v="3"/>
    <s v="40.00 USD"/>
    <x v="17"/>
    <n v="30.32"/>
    <s v="Unitas Capital"/>
    <x v="4"/>
    <s v="Restaurants"/>
    <s v="Restaurants"/>
    <m/>
    <s v="China"/>
    <s v="Greater China"/>
    <s v="No"/>
    <m/>
    <m/>
    <m/>
    <m/>
    <n v="55"/>
    <n v="4.583333333333333"/>
    <n v="2012"/>
  </r>
  <r>
    <x v="20"/>
    <n v="187751"/>
    <s v="Baicaowei"/>
    <m/>
    <d v="2014-06-01T00:00:00"/>
    <x v="6"/>
    <x v="1"/>
    <x v="15"/>
    <x v="15"/>
    <n v="3.82"/>
    <x v="11"/>
    <d v="2016-08-18T00:00:00"/>
    <x v="7"/>
    <x v="7"/>
    <s v="960.00 CNY"/>
    <x v="18"/>
    <n v="127.91"/>
    <s v="Henan Haoxiangni Jujube Developing"/>
    <x v="8"/>
    <s v="Internet"/>
    <s v="e-Commerce, Snack Foods"/>
    <m/>
    <s v="China"/>
    <s v="Greater China"/>
    <s v="No"/>
    <m/>
    <m/>
    <m/>
    <m/>
    <n v="26"/>
    <n v="2.1666666666666665"/>
    <n v="2016"/>
  </r>
  <r>
    <x v="21"/>
    <n v="131125"/>
    <s v="Bank of Qingdao"/>
    <s v="www.qdccb.com"/>
    <d v="2008-09-01T00:00:00"/>
    <x v="2"/>
    <x v="1"/>
    <x v="1"/>
    <x v="1"/>
    <m/>
    <x v="17"/>
    <d v="2015-11-25T00:00:00"/>
    <x v="0"/>
    <x v="0"/>
    <s v="607.00 USD"/>
    <x v="19"/>
    <n v="571.85"/>
    <m/>
    <x v="5"/>
    <s v="Financial Services"/>
    <s v="Banks"/>
    <m/>
    <s v="China"/>
    <s v="Greater China"/>
    <s v="Yes"/>
    <m/>
    <m/>
    <m/>
    <m/>
    <n v="86"/>
    <n v="7.166666666666667"/>
    <n v="2015"/>
  </r>
  <r>
    <x v="22"/>
    <n v="133970"/>
    <s v="Baoxin Auto Group Ltd"/>
    <s v="www.klbaoxin.com"/>
    <d v="2010-08-01T00:00:00"/>
    <x v="4"/>
    <x v="2"/>
    <x v="1"/>
    <x v="1"/>
    <m/>
    <x v="18"/>
    <d v="2011-12-14T00:00:00"/>
    <x v="3"/>
    <x v="0"/>
    <s v="3200.00 HKD"/>
    <x v="20"/>
    <n v="307.26"/>
    <m/>
    <x v="3"/>
    <s v="Transportation"/>
    <s v="Automobile Dealerships"/>
    <m/>
    <s v="China"/>
    <s v="Greater China"/>
    <s v="Yes"/>
    <m/>
    <m/>
    <m/>
    <m/>
    <n v="16"/>
    <n v="1.3333333333333333"/>
    <n v="2011"/>
  </r>
  <r>
    <x v="23"/>
    <n v="154810"/>
    <s v="BBMG Corporation"/>
    <s v="www.bbmg.com.cn"/>
    <d v="2008-08-01T00:00:00"/>
    <x v="2"/>
    <x v="4"/>
    <x v="16"/>
    <x v="16"/>
    <n v="32.03"/>
    <x v="19"/>
    <d v="2011-03-01T00:00:00"/>
    <x v="3"/>
    <x v="2"/>
    <m/>
    <x v="1"/>
    <m/>
    <m/>
    <x v="6"/>
    <s v="Materials"/>
    <s v="Cement, Construction, Manufacturing"/>
    <m/>
    <s v="China"/>
    <s v="Greater China"/>
    <s v="No"/>
    <m/>
    <m/>
    <m/>
    <m/>
    <n v="31"/>
    <n v="2.5833333333333335"/>
    <n v="2011"/>
  </r>
  <r>
    <x v="24"/>
    <n v="147367"/>
    <s v="Befar Group Co., Ltd"/>
    <s v="www.befar.com"/>
    <d v="2007-08-26T00:00:00"/>
    <x v="1"/>
    <x v="1"/>
    <x v="17"/>
    <x v="17"/>
    <n v="14.08"/>
    <x v="20"/>
    <d v="2010-02-23T00:00:00"/>
    <x v="2"/>
    <x v="0"/>
    <s v="2090.00 CNY"/>
    <x v="21"/>
    <n v="224.41"/>
    <m/>
    <x v="6"/>
    <s v="Chemicals"/>
    <s v="Chemicals"/>
    <m/>
    <s v="China"/>
    <s v="Greater China"/>
    <s v="Yes"/>
    <m/>
    <m/>
    <m/>
    <m/>
    <n v="30"/>
    <n v="2.5"/>
    <n v="2010"/>
  </r>
  <r>
    <x v="24"/>
    <n v="147367"/>
    <s v="Befar Group Co., Ltd"/>
    <s v="www.befar.com"/>
    <d v="2007-08-26T00:00:00"/>
    <x v="1"/>
    <x v="1"/>
    <x v="17"/>
    <x v="17"/>
    <n v="14.08"/>
    <x v="20"/>
    <d v="2014-05-13T00:00:00"/>
    <x v="5"/>
    <x v="2"/>
    <m/>
    <x v="1"/>
    <m/>
    <m/>
    <x v="6"/>
    <s v="Chemicals"/>
    <s v="Chemicals"/>
    <m/>
    <s v="China"/>
    <s v="Greater China"/>
    <s v="Yes"/>
    <m/>
    <m/>
    <m/>
    <m/>
    <n v="81"/>
    <n v="6.75"/>
    <n v="2014"/>
  </r>
  <r>
    <x v="25"/>
    <n v="144280"/>
    <s v="Beijing Digital Telecom Co., Ltd."/>
    <m/>
    <d v="2007-06-01T00:00:00"/>
    <x v="1"/>
    <x v="1"/>
    <x v="18"/>
    <x v="18"/>
    <n v="18.850000000000001"/>
    <x v="21"/>
    <d v="2014-07-08T00:00:00"/>
    <x v="5"/>
    <x v="0"/>
    <s v="796.60 HKD"/>
    <x v="22"/>
    <n v="75.56"/>
    <m/>
    <x v="1"/>
    <s v="Communications"/>
    <s v="Communications, Mobile Applications, Telecoms Equipment"/>
    <m/>
    <s v="China"/>
    <s v="Greater China"/>
    <s v="Yes"/>
    <m/>
    <m/>
    <m/>
    <m/>
    <n v="85"/>
    <n v="7.083333333333333"/>
    <n v="2014"/>
  </r>
  <r>
    <x v="25"/>
    <n v="144280"/>
    <s v="Beijing Digital Telecom Co., Ltd."/>
    <m/>
    <d v="2007-06-01T00:00:00"/>
    <x v="1"/>
    <x v="1"/>
    <x v="18"/>
    <x v="18"/>
    <n v="18.850000000000001"/>
    <x v="21"/>
    <d v="2016-03-17T00:00:00"/>
    <x v="7"/>
    <x v="2"/>
    <s v="365.65 HKD"/>
    <x v="23"/>
    <n v="41.83"/>
    <m/>
    <x v="1"/>
    <s v="Communications"/>
    <s v="Communications, Mobile Applications, Telecoms Equipment"/>
    <m/>
    <s v="China"/>
    <s v="Greater China"/>
    <s v="Yes"/>
    <m/>
    <m/>
    <m/>
    <m/>
    <n v="105"/>
    <n v="8.75"/>
    <n v="2016"/>
  </r>
  <r>
    <x v="25"/>
    <n v="144280"/>
    <s v="Beijing Digital Telecom Co., Ltd."/>
    <m/>
    <d v="2007-06-01T00:00:00"/>
    <x v="1"/>
    <x v="1"/>
    <x v="18"/>
    <x v="18"/>
    <n v="18.850000000000001"/>
    <x v="21"/>
    <d v="2017-04-26T00:00:00"/>
    <x v="8"/>
    <x v="2"/>
    <s v="270.01 HKD"/>
    <x v="24"/>
    <n v="31.86"/>
    <s v="Digital China Holdings Limited"/>
    <x v="1"/>
    <s v="Communications"/>
    <s v="Communications, Mobile Applications, Telecoms Equipment"/>
    <m/>
    <s v="China"/>
    <s v="Greater China"/>
    <s v="No"/>
    <m/>
    <m/>
    <m/>
    <m/>
    <n v="118"/>
    <n v="9.8333333333333339"/>
    <n v="2017"/>
  </r>
  <r>
    <x v="26"/>
    <n v="155581"/>
    <s v="Beijing GeoEnviron Engineering &amp; Technology Inc"/>
    <s v="www.bgechina.cn"/>
    <d v="2010-06-05T00:00:00"/>
    <x v="4"/>
    <x v="1"/>
    <x v="19"/>
    <x v="19"/>
    <n v="10.65"/>
    <x v="22"/>
    <d v="2014-12-29T00:00:00"/>
    <x v="5"/>
    <x v="0"/>
    <s v="736.50 CNY"/>
    <x v="25"/>
    <n v="96.51"/>
    <m/>
    <x v="7"/>
    <s v="Clean Technology"/>
    <s v="Clean Technology, Environmental Services"/>
    <m/>
    <s v="China"/>
    <s v="Greater China"/>
    <s v="Yes"/>
    <m/>
    <m/>
    <m/>
    <m/>
    <n v="54"/>
    <n v="4.5"/>
    <n v="2014"/>
  </r>
  <r>
    <x v="27"/>
    <n v="160820"/>
    <s v="Beijing Haohua Energy Resource"/>
    <s v="www.bjhhny.com"/>
    <d v="2007-12-15T00:00:00"/>
    <x v="1"/>
    <x v="1"/>
    <x v="20"/>
    <x v="20"/>
    <n v="14.19"/>
    <x v="23"/>
    <d v="2010-03-31T00:00:00"/>
    <x v="2"/>
    <x v="0"/>
    <m/>
    <x v="1"/>
    <m/>
    <m/>
    <x v="6"/>
    <s v="Mining"/>
    <s v="Coal &amp; Lignite Mining"/>
    <m/>
    <s v="China"/>
    <s v="Greater China"/>
    <s v="Yes"/>
    <m/>
    <m/>
    <m/>
    <m/>
    <n v="27"/>
    <n v="2.25"/>
    <n v="2010"/>
  </r>
  <r>
    <x v="27"/>
    <n v="160820"/>
    <s v="Beijing Haohua Energy Resource"/>
    <s v="www.bjhhny.com"/>
    <d v="2007-12-15T00:00:00"/>
    <x v="1"/>
    <x v="1"/>
    <x v="20"/>
    <x v="20"/>
    <n v="14.19"/>
    <x v="23"/>
    <d v="2011-04-12T00:00:00"/>
    <x v="3"/>
    <x v="2"/>
    <m/>
    <x v="1"/>
    <m/>
    <m/>
    <x v="6"/>
    <s v="Mining"/>
    <s v="Coal &amp; Lignite Mining"/>
    <m/>
    <s v="China"/>
    <s v="Greater China"/>
    <s v="Yes"/>
    <m/>
    <m/>
    <m/>
    <m/>
    <n v="40"/>
    <n v="3.3333333333333335"/>
    <n v="2011"/>
  </r>
  <r>
    <x v="28"/>
    <n v="35128"/>
    <s v="Beijing Leader &amp; Harvest Electric Technologies Co. Ltd."/>
    <s v="www.ld-harvest.com"/>
    <d v="2009-10-26T00:00:00"/>
    <x v="7"/>
    <x v="2"/>
    <x v="21"/>
    <x v="21"/>
    <n v="134.36000000000001"/>
    <x v="24"/>
    <d v="2011-06-09T00:00:00"/>
    <x v="3"/>
    <x v="7"/>
    <s v="650.00 USD"/>
    <x v="26"/>
    <n v="450.13"/>
    <s v="Schneider Electric"/>
    <x v="3"/>
    <s v="Industrial"/>
    <s v="Industrial"/>
    <m/>
    <s v="China"/>
    <s v="Greater China"/>
    <s v="No"/>
    <n v="3"/>
    <m/>
    <m/>
    <m/>
    <n v="20"/>
    <n v="1.6666666666666667"/>
    <n v="2011"/>
  </r>
  <r>
    <x v="29"/>
    <n v="161216"/>
    <s v="Beijing Shouhang Resources Saving Co., Ltd"/>
    <s v="www.sh-ihw.com"/>
    <d v="2010-12-14T00:00:00"/>
    <x v="4"/>
    <x v="1"/>
    <x v="22"/>
    <x v="22"/>
    <n v="15.67"/>
    <x v="25"/>
    <d v="2012-03-27T00:00:00"/>
    <x v="6"/>
    <x v="0"/>
    <s v="1029.00 CNY"/>
    <x v="27"/>
    <n v="123.79"/>
    <m/>
    <x v="3"/>
    <s v="Manufacturing"/>
    <s v="Industrial Machinery Manufacturing, Machine Tool Manufacture"/>
    <m/>
    <s v="China"/>
    <s v="Greater China"/>
    <s v="Yes"/>
    <m/>
    <m/>
    <m/>
    <m/>
    <n v="15"/>
    <n v="1.25"/>
    <n v="2012"/>
  </r>
  <r>
    <x v="30"/>
    <n v="167334"/>
    <s v="Beijing Shuoren Times Technology Co., Ltd"/>
    <s v="www.shuoren.com"/>
    <d v="2013-07-10T00:00:00"/>
    <x v="0"/>
    <x v="1"/>
    <x v="23"/>
    <x v="23"/>
    <n v="0.63"/>
    <x v="26"/>
    <d v="2014-06-19T00:00:00"/>
    <x v="5"/>
    <x v="1"/>
    <s v="0.19 CNY"/>
    <x v="28"/>
    <n v="0.02"/>
    <m/>
    <x v="8"/>
    <s v="Technology"/>
    <s v="Consumer Services, Software, Technology"/>
    <m/>
    <s v="China"/>
    <s v="Greater China"/>
    <s v="Yes"/>
    <m/>
    <m/>
    <m/>
    <m/>
    <n v="11"/>
    <n v="0.91666666666666663"/>
    <n v="2014"/>
  </r>
  <r>
    <x v="31"/>
    <n v="155892"/>
    <s v="Beijing Transtrue Technology Inc."/>
    <s v="www.bjzst.cn"/>
    <d v="2011-04-13T00:00:00"/>
    <x v="10"/>
    <x v="1"/>
    <x v="24"/>
    <x v="24"/>
    <n v="1.97"/>
    <x v="23"/>
    <d v="2015-06-29T00:00:00"/>
    <x v="0"/>
    <x v="0"/>
    <m/>
    <x v="1"/>
    <m/>
    <m/>
    <x v="8"/>
    <s v="Software"/>
    <s v="Digital Media, Information Services, Software"/>
    <m/>
    <s v="China"/>
    <s v="Greater China"/>
    <s v="Yes"/>
    <m/>
    <m/>
    <m/>
    <m/>
    <n v="50"/>
    <n v="4.166666666666667"/>
    <n v="2015"/>
  </r>
  <r>
    <x v="32"/>
    <n v="139220"/>
    <s v="Beijing Ultrapower Software Co., Ltd"/>
    <s v="www.ultrapower.com.cn"/>
    <d v="2009-06-01T00:00:00"/>
    <x v="7"/>
    <x v="1"/>
    <x v="25"/>
    <x v="25"/>
    <n v="6.61"/>
    <x v="27"/>
    <d v="2009-10-30T00:00:00"/>
    <x v="9"/>
    <x v="0"/>
    <s v="1832.80 CNY"/>
    <x v="29"/>
    <n v="180.14"/>
    <m/>
    <x v="8"/>
    <s v="IT"/>
    <s v="Communications, IT"/>
    <m/>
    <s v="China"/>
    <s v="Greater China"/>
    <s v="Yes"/>
    <m/>
    <m/>
    <m/>
    <m/>
    <n v="4"/>
    <n v="0.33333333333333331"/>
    <n v="2009"/>
  </r>
  <r>
    <x v="33"/>
    <n v="149293"/>
    <s v="Beijing UTour International Travel Service Co., Ltd."/>
    <s v="www.utourworld.com"/>
    <d v="2010-11-19T00:00:00"/>
    <x v="4"/>
    <x v="1"/>
    <x v="26"/>
    <x v="26"/>
    <n v="3.07"/>
    <x v="28"/>
    <d v="2014-01-23T00:00:00"/>
    <x v="5"/>
    <x v="0"/>
    <s v="337.00 CNY"/>
    <x v="30"/>
    <n v="40.44"/>
    <m/>
    <x v="4"/>
    <s v="Leisure"/>
    <s v="Travel &amp; Tourism"/>
    <m/>
    <s v="China"/>
    <s v="Greater China"/>
    <s v="Yes"/>
    <m/>
    <m/>
    <m/>
    <m/>
    <n v="38"/>
    <n v="3.1666666666666665"/>
    <n v="2014"/>
  </r>
  <r>
    <x v="34"/>
    <n v="184866"/>
    <s v="Beijing Wondersoft Technology"/>
    <s v="www.wonder-soft.cn"/>
    <d v="2013-11-01T00:00:00"/>
    <x v="0"/>
    <x v="1"/>
    <x v="27"/>
    <x v="27"/>
    <n v="1.22"/>
    <x v="29"/>
    <d v="2015-12-31T00:00:00"/>
    <x v="0"/>
    <x v="0"/>
    <m/>
    <x v="1"/>
    <m/>
    <m/>
    <x v="8"/>
    <s v="IT Security"/>
    <s v="IT Security"/>
    <m/>
    <s v="China"/>
    <s v="Greater China"/>
    <s v="Yes"/>
    <m/>
    <m/>
    <m/>
    <m/>
    <n v="25"/>
    <n v="2.0833333333333335"/>
    <n v="2015"/>
  </r>
  <r>
    <x v="35"/>
    <n v="119173"/>
    <s v="Belle International Holdings Limited"/>
    <s v="www.belleintl.com"/>
    <d v="2005-09-12T00:00:00"/>
    <x v="11"/>
    <x v="1"/>
    <x v="28"/>
    <x v="28"/>
    <n v="2.5299999999999998"/>
    <x v="30"/>
    <d v="2007-11-01T00:00:00"/>
    <x v="10"/>
    <x v="2"/>
    <m/>
    <x v="1"/>
    <m/>
    <m/>
    <x v="4"/>
    <s v="Retail"/>
    <s v="Footwear Manufacture, Wholesale, and Retail"/>
    <m/>
    <s v="China"/>
    <s v="Greater China"/>
    <s v="Yes"/>
    <m/>
    <m/>
    <s v="Yu Gao"/>
    <s v="Yu Gao"/>
    <n v="26"/>
    <n v="2.1666666666666665"/>
    <n v="2007"/>
  </r>
  <r>
    <x v="35"/>
    <n v="119173"/>
    <s v="Belle International Holdings Limited"/>
    <s v="www.belleintl.com"/>
    <d v="2005-09-12T00:00:00"/>
    <x v="11"/>
    <x v="1"/>
    <x v="28"/>
    <x v="28"/>
    <n v="2.5299999999999998"/>
    <x v="30"/>
    <d v="2008-04-01T00:00:00"/>
    <x v="1"/>
    <x v="2"/>
    <m/>
    <x v="1"/>
    <m/>
    <m/>
    <x v="4"/>
    <s v="Retail"/>
    <s v="Footwear Manufacture, Wholesale, and Retail"/>
    <m/>
    <s v="China"/>
    <s v="Greater China"/>
    <s v="No"/>
    <m/>
    <m/>
    <s v="Yu Gao"/>
    <s v="Yu Gao"/>
    <n v="31"/>
    <n v="2.5833333333333335"/>
    <n v="2008"/>
  </r>
  <r>
    <x v="36"/>
    <n v="153224"/>
    <s v="BeyondSoft Corporation"/>
    <s v="www.beyondsoft.com"/>
    <d v="2010-08-16T00:00:00"/>
    <x v="4"/>
    <x v="1"/>
    <x v="1"/>
    <x v="1"/>
    <m/>
    <x v="31"/>
    <d v="2012-01-06T00:00:00"/>
    <x v="6"/>
    <x v="0"/>
    <s v="550.00 CNY"/>
    <x v="31"/>
    <n v="68.37"/>
    <m/>
    <x v="5"/>
    <s v="Outsourcing"/>
    <s v="BPO Services, Education &amp; Training Website, IT, Offshore IT Services/IT Outsourcing"/>
    <m/>
    <s v="China"/>
    <s v="Greater China"/>
    <s v="Yes"/>
    <m/>
    <m/>
    <m/>
    <m/>
    <n v="17"/>
    <n v="1.4166666666666667"/>
    <n v="2012"/>
  </r>
  <r>
    <x v="36"/>
    <n v="153224"/>
    <s v="BeyondSoft Corporation"/>
    <s v="www.beyondsoft.com"/>
    <d v="2010-08-16T00:00:00"/>
    <x v="4"/>
    <x v="1"/>
    <x v="1"/>
    <x v="1"/>
    <m/>
    <x v="31"/>
    <d v="2013-10-11T00:00:00"/>
    <x v="4"/>
    <x v="2"/>
    <s v="63.30 CNY"/>
    <x v="32"/>
    <n v="7.62"/>
    <m/>
    <x v="5"/>
    <s v="Outsourcing"/>
    <s v="BPO Services, Education &amp; Training Website, IT, Offshore IT Services/IT Outsourcing"/>
    <m/>
    <s v="China"/>
    <s v="Greater China"/>
    <s v="Yes"/>
    <m/>
    <m/>
    <m/>
    <m/>
    <n v="38"/>
    <n v="3.1666666666666665"/>
    <n v="2013"/>
  </r>
  <r>
    <x v="37"/>
    <n v="40098"/>
    <s v="Birdland"/>
    <m/>
    <d v="2004-11-01T00:00:00"/>
    <x v="9"/>
    <x v="2"/>
    <x v="1"/>
    <x v="1"/>
    <m/>
    <x v="32"/>
    <d v="2013-06-01T00:00:00"/>
    <x v="4"/>
    <x v="1"/>
    <m/>
    <x v="1"/>
    <m/>
    <m/>
    <x v="4"/>
    <s v="Restaurants"/>
    <s v="Restaurants"/>
    <m/>
    <s v="Hong Kong"/>
    <s v="Greater China"/>
    <s v="No"/>
    <m/>
    <m/>
    <m/>
    <m/>
    <n v="103"/>
    <n v="8.5833333333333339"/>
    <n v="2013"/>
  </r>
  <r>
    <x v="38"/>
    <n v="161901"/>
    <s v="BizConf Telecom Co., Ltd"/>
    <s v="www.bizconf.cn"/>
    <d v="2011-08-28T00:00:00"/>
    <x v="10"/>
    <x v="1"/>
    <x v="29"/>
    <x v="29"/>
    <n v="3.37"/>
    <x v="33"/>
    <d v="2017-01-12T00:00:00"/>
    <x v="8"/>
    <x v="0"/>
    <s v="174.60 CNY"/>
    <x v="33"/>
    <n v="23.69"/>
    <m/>
    <x v="8"/>
    <s v="Software"/>
    <s v="Communications, Conferencing Software"/>
    <m/>
    <s v="China"/>
    <s v="Greater China"/>
    <s v="No"/>
    <m/>
    <m/>
    <m/>
    <m/>
    <n v="65"/>
    <n v="5.416666666666667"/>
    <n v="2017"/>
  </r>
  <r>
    <x v="39"/>
    <n v="37367"/>
    <s v="Blue Horizon"/>
    <s v="www.bhghotels.com.cn"/>
    <d v="2008-06-01T00:00:00"/>
    <x v="2"/>
    <x v="1"/>
    <x v="1"/>
    <x v="1"/>
    <m/>
    <x v="34"/>
    <d v="2012-03-06T00:00:00"/>
    <x v="6"/>
    <x v="7"/>
    <m/>
    <x v="1"/>
    <m/>
    <s v="Elevation Brands, LLC"/>
    <x v="4"/>
    <s v="Leisure"/>
    <s v="Hotels, Restaurants"/>
    <m/>
    <s v="China"/>
    <s v="Greater China"/>
    <s v="No"/>
    <m/>
    <m/>
    <m/>
    <m/>
    <n v="45"/>
    <n v="3.75"/>
    <n v="2012"/>
  </r>
  <r>
    <x v="40"/>
    <n v="155561"/>
    <s v="Bohai Ferry"/>
    <s v="www.bohailundu.cn"/>
    <d v="2009-07-31T00:00:00"/>
    <x v="7"/>
    <x v="1"/>
    <x v="30"/>
    <x v="30"/>
    <n v="38.53"/>
    <x v="0"/>
    <d v="2012-09-06T00:00:00"/>
    <x v="6"/>
    <x v="0"/>
    <s v="1111.00 CNY"/>
    <x v="34"/>
    <n v="136.9"/>
    <m/>
    <x v="3"/>
    <s v="Transportation"/>
    <s v="Transportation"/>
    <m/>
    <s v="China"/>
    <s v="Greater China"/>
    <s v="Yes"/>
    <m/>
    <m/>
    <m/>
    <m/>
    <n v="38"/>
    <n v="3.1666666666666665"/>
    <n v="2012"/>
  </r>
  <r>
    <x v="40"/>
    <n v="155561"/>
    <s v="Bohai Ferry"/>
    <s v="www.bohailundu.cn"/>
    <d v="2009-07-31T00:00:00"/>
    <x v="7"/>
    <x v="1"/>
    <x v="30"/>
    <x v="30"/>
    <n v="38.53"/>
    <x v="0"/>
    <d v="2014-02-13T00:00:00"/>
    <x v="5"/>
    <x v="2"/>
    <s v="231.60 CNY"/>
    <x v="35"/>
    <n v="27.79"/>
    <m/>
    <x v="3"/>
    <s v="Transportation"/>
    <s v="Transportation"/>
    <m/>
    <s v="China"/>
    <s v="Greater China"/>
    <s v="Yes"/>
    <m/>
    <m/>
    <m/>
    <m/>
    <n v="55"/>
    <n v="4.583333333333333"/>
    <n v="2014"/>
  </r>
  <r>
    <x v="40"/>
    <n v="155561"/>
    <s v="Bohai Ferry"/>
    <s v="www.bohailundu.cn"/>
    <d v="2009-07-31T00:00:00"/>
    <x v="7"/>
    <x v="1"/>
    <x v="30"/>
    <x v="30"/>
    <n v="38.53"/>
    <x v="0"/>
    <d v="2014-06-27T00:00:00"/>
    <x v="5"/>
    <x v="2"/>
    <s v="211.60 CNY"/>
    <x v="36"/>
    <n v="25.41"/>
    <m/>
    <x v="3"/>
    <s v="Transportation"/>
    <s v="Transportation"/>
    <m/>
    <s v="China"/>
    <s v="Greater China"/>
    <s v="Yes"/>
    <m/>
    <m/>
    <m/>
    <m/>
    <n v="59"/>
    <n v="4.916666666666667"/>
    <n v="2014"/>
  </r>
  <r>
    <x v="40"/>
    <n v="155561"/>
    <s v="Bohai Ferry"/>
    <s v="www.bohailundu.cn"/>
    <d v="2009-07-31T00:00:00"/>
    <x v="7"/>
    <x v="1"/>
    <x v="30"/>
    <x v="30"/>
    <n v="38.53"/>
    <x v="0"/>
    <d v="2014-08-14T00:00:00"/>
    <x v="5"/>
    <x v="2"/>
    <s v="213.70 CNY"/>
    <x v="24"/>
    <n v="25.92"/>
    <m/>
    <x v="3"/>
    <s v="Transportation"/>
    <s v="Transportation"/>
    <m/>
    <s v="China"/>
    <s v="Greater China"/>
    <s v="Yes"/>
    <m/>
    <m/>
    <m/>
    <m/>
    <n v="61"/>
    <n v="5.083333333333333"/>
    <n v="2014"/>
  </r>
  <r>
    <x v="40"/>
    <n v="155561"/>
    <s v="Bohai Ferry"/>
    <s v="www.bohailundu.cn"/>
    <d v="2009-07-31T00:00:00"/>
    <x v="7"/>
    <x v="1"/>
    <x v="30"/>
    <x v="30"/>
    <n v="38.53"/>
    <x v="0"/>
    <d v="2014-10-30T00:00:00"/>
    <x v="5"/>
    <x v="2"/>
    <s v="251.80 CNY"/>
    <x v="37"/>
    <n v="32.96"/>
    <m/>
    <x v="3"/>
    <s v="Transportation"/>
    <s v="Transportation"/>
    <m/>
    <s v="China"/>
    <s v="Greater China"/>
    <s v="Yes"/>
    <m/>
    <m/>
    <m/>
    <m/>
    <n v="63"/>
    <n v="5.25"/>
    <n v="2014"/>
  </r>
  <r>
    <x v="40"/>
    <n v="155561"/>
    <s v="Bohai Ferry"/>
    <s v="www.bohailundu.cn"/>
    <d v="2009-07-31T00:00:00"/>
    <x v="7"/>
    <x v="1"/>
    <x v="30"/>
    <x v="30"/>
    <n v="38.53"/>
    <x v="0"/>
    <d v="2014-11-10T00:00:00"/>
    <x v="5"/>
    <x v="2"/>
    <m/>
    <x v="1"/>
    <m/>
    <m/>
    <x v="3"/>
    <s v="Transportation"/>
    <s v="Transportation"/>
    <m/>
    <s v="China"/>
    <s v="Greater China"/>
    <s v="Yes"/>
    <m/>
    <m/>
    <m/>
    <m/>
    <n v="64"/>
    <n v="5.333333333333333"/>
    <n v="2014"/>
  </r>
  <r>
    <x v="41"/>
    <n v="146554"/>
    <s v="Bosideng International Holdings Limited"/>
    <s v="www.bosideng.com"/>
    <d v="2009-09-21T00:00:00"/>
    <x v="7"/>
    <x v="4"/>
    <x v="31"/>
    <x v="31"/>
    <n v="21.25"/>
    <x v="35"/>
    <d v="2013-02-04T00:00:00"/>
    <x v="4"/>
    <x v="1"/>
    <s v="260.00 HKD"/>
    <x v="38"/>
    <n v="25.05"/>
    <m/>
    <x v="4"/>
    <s v="Retail"/>
    <s v="Clothing Stores"/>
    <m/>
    <s v="China"/>
    <s v="Greater China"/>
    <s v="Yes"/>
    <m/>
    <m/>
    <s v="Quan Zhou"/>
    <m/>
    <n v="41"/>
    <n v="3.4166666666666665"/>
    <n v="2013"/>
  </r>
  <r>
    <x v="42"/>
    <n v="146554"/>
    <s v="Bosideng International Holdings Limited"/>
    <s v="www.bosideng.com"/>
    <d v="2006-07-30T00:00:00"/>
    <x v="3"/>
    <x v="1"/>
    <x v="32"/>
    <x v="32"/>
    <n v="54.78"/>
    <x v="36"/>
    <d v="2007-10-05T00:00:00"/>
    <x v="10"/>
    <x v="0"/>
    <s v="6527.00 HKD"/>
    <x v="39"/>
    <n v="590.86"/>
    <m/>
    <x v="4"/>
    <s v="Retail"/>
    <s v="Clothing Stores"/>
    <m/>
    <s v="China"/>
    <s v="Greater China"/>
    <s v="Yes"/>
    <m/>
    <m/>
    <s v="William Shen"/>
    <m/>
    <n v="15"/>
    <n v="1.25"/>
    <n v="2007"/>
  </r>
  <r>
    <x v="42"/>
    <n v="146554"/>
    <s v="Bosideng International Holdings Limited"/>
    <s v="www.bosideng.com"/>
    <d v="2006-07-30T00:00:00"/>
    <x v="3"/>
    <x v="1"/>
    <x v="32"/>
    <x v="32"/>
    <n v="54.78"/>
    <x v="36"/>
    <d v="2009-09-21T00:00:00"/>
    <x v="9"/>
    <x v="3"/>
    <s v="240.00 HKD"/>
    <x v="40"/>
    <n v="21.25"/>
    <s v="IDG Capital"/>
    <x v="4"/>
    <s v="Retail"/>
    <s v="Clothing Stores"/>
    <m/>
    <s v="China"/>
    <s v="Greater China"/>
    <s v="Yes"/>
    <m/>
    <m/>
    <s v="William Shen"/>
    <m/>
    <n v="38"/>
    <n v="3.1666666666666665"/>
    <n v="2009"/>
  </r>
  <r>
    <x v="43"/>
    <n v="104254"/>
    <s v="Boston Plastics (Shanghai) Pte. Ltd."/>
    <s v="www.boston-plastics.com"/>
    <d v="2012-12-19T00:00:00"/>
    <x v="5"/>
    <x v="2"/>
    <x v="1"/>
    <x v="1"/>
    <m/>
    <x v="37"/>
    <d v="2016-01-22T00:00:00"/>
    <x v="7"/>
    <x v="7"/>
    <m/>
    <x v="1"/>
    <m/>
    <s v="US Farathane Corporation"/>
    <x v="3"/>
    <s v="Manufacturing"/>
    <s v="Plastic and Rubber Manufacturing"/>
    <m/>
    <s v="China"/>
    <s v="Greater China"/>
    <s v="No"/>
    <m/>
    <m/>
    <s v="Huaming Gu"/>
    <m/>
    <n v="37"/>
    <n v="3.0833333333333335"/>
    <n v="2016"/>
  </r>
  <r>
    <x v="44"/>
    <n v="157445"/>
    <s v="Bros Eastern"/>
    <s v="www.bros.com.hk"/>
    <d v="2010-09-18T00:00:00"/>
    <x v="4"/>
    <x v="1"/>
    <x v="33"/>
    <x v="33"/>
    <n v="48.34"/>
    <x v="38"/>
    <d v="2012-06-12T00:00:00"/>
    <x v="6"/>
    <x v="0"/>
    <s v="2040.00 CNY"/>
    <x v="41"/>
    <n v="256.10000000000002"/>
    <m/>
    <x v="3"/>
    <s v="Manufacturing"/>
    <s v="Chemicals, Textiles"/>
    <m/>
    <s v="China"/>
    <s v="Greater China"/>
    <s v="Yes"/>
    <m/>
    <m/>
    <m/>
    <m/>
    <n v="21"/>
    <n v="1.75"/>
    <n v="2012"/>
  </r>
  <r>
    <x v="45"/>
    <n v="133915"/>
    <s v="C&amp;O Pharmaceutical Technology"/>
    <s v="www.changao.com"/>
    <d v="2007-04-01T00:00:00"/>
    <x v="1"/>
    <x v="4"/>
    <x v="34"/>
    <x v="34"/>
    <n v="7.47"/>
    <x v="39"/>
    <d v="2011-08-01T00:00:00"/>
    <x v="3"/>
    <x v="7"/>
    <s v="219.00 SGD"/>
    <x v="42"/>
    <n v="126.93"/>
    <s v="Shionogi Pharmaceutical, Sumitomo Corporation"/>
    <x v="0"/>
    <s v="Pharmaceuticals"/>
    <s v="Pharmaceutical Development, Pharmaceutical Manufacturing"/>
    <m/>
    <s v="Hong Kong"/>
    <s v="Greater China"/>
    <s v="No"/>
    <m/>
    <m/>
    <m/>
    <m/>
    <n v="52"/>
    <n v="4.333333333333333"/>
    <n v="2011"/>
  </r>
  <r>
    <x v="46"/>
    <n v="174434"/>
    <s v="Camel Group"/>
    <s v="www.chinacamel.com"/>
    <d v="2009-11-01T00:00:00"/>
    <x v="7"/>
    <x v="1"/>
    <x v="35"/>
    <x v="35"/>
    <n v="0.99"/>
    <x v="40"/>
    <d v="2011-06-02T00:00:00"/>
    <x v="3"/>
    <x v="0"/>
    <s v="1543.00 CNY"/>
    <x v="43"/>
    <n v="164.69"/>
    <m/>
    <x v="7"/>
    <s v="Clean Technology"/>
    <s v="Batteries"/>
    <m/>
    <s v="China"/>
    <s v="Greater China"/>
    <s v="No"/>
    <m/>
    <m/>
    <m/>
    <m/>
    <n v="19"/>
    <n v="1.5833333333333333"/>
    <n v="2011"/>
  </r>
  <r>
    <x v="47"/>
    <n v="53868"/>
    <s v="Camelot Information Systems"/>
    <s v="www.camelotchina.com"/>
    <d v="2006-05-01T00:00:00"/>
    <x v="3"/>
    <x v="1"/>
    <x v="36"/>
    <x v="36"/>
    <n v="16.48"/>
    <x v="41"/>
    <d v="2010-07-20T00:00:00"/>
    <x v="2"/>
    <x v="0"/>
    <s v="147.00 USD"/>
    <x v="44"/>
    <n v="116.85"/>
    <m/>
    <x v="8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0"/>
    <n v="4.166666666666667"/>
    <n v="2010"/>
  </r>
  <r>
    <x v="47"/>
    <n v="53868"/>
    <s v="Camelot Information Systems"/>
    <s v="www.camelotchina.com"/>
    <d v="2006-05-01T00:00:00"/>
    <x v="3"/>
    <x v="1"/>
    <x v="36"/>
    <x v="36"/>
    <n v="16.48"/>
    <x v="41"/>
    <d v="2010-11-25T00:00:00"/>
    <x v="2"/>
    <x v="2"/>
    <m/>
    <x v="1"/>
    <m/>
    <m/>
    <x v="8"/>
    <s v="Software"/>
    <s v="Accounting/Finance Software, Application Integration Software, Consulting Services, Consumer Finance, HR &amp; Workforce Software, IT"/>
    <m/>
    <s v="China"/>
    <s v="Greater China"/>
    <s v="Yes"/>
    <m/>
    <m/>
    <m/>
    <m/>
    <n v="54"/>
    <n v="4.5"/>
    <n v="2010"/>
  </r>
  <r>
    <x v="47"/>
    <n v="53868"/>
    <s v="Camelot Information Systems"/>
    <s v="www.camelotchina.com"/>
    <d v="2006-05-01T00:00:00"/>
    <x v="3"/>
    <x v="1"/>
    <x v="36"/>
    <x v="36"/>
    <n v="16.48"/>
    <x v="41"/>
    <d v="2011-01-05T00:00:00"/>
    <x v="3"/>
    <x v="2"/>
    <m/>
    <x v="1"/>
    <m/>
    <m/>
    <x v="8"/>
    <s v="Software"/>
    <s v="Accounting/Finance Software, Application Integration Software, Consulting Services, Consumer Finance, HR &amp; Workforce Software, IT"/>
    <m/>
    <s v="China"/>
    <s v="Greater China"/>
    <s v="No"/>
    <m/>
    <m/>
    <m/>
    <m/>
    <n v="56"/>
    <n v="4.666666666666667"/>
    <n v="2011"/>
  </r>
  <r>
    <x v="48"/>
    <n v="63849"/>
    <s v="Casda Biomaterials"/>
    <s v="www.casdabm.com"/>
    <d v="2007-06-01T00:00:00"/>
    <x v="1"/>
    <x v="2"/>
    <x v="1"/>
    <x v="1"/>
    <m/>
    <x v="13"/>
    <d v="2011-11-21T00:00:00"/>
    <x v="3"/>
    <x v="7"/>
    <m/>
    <x v="1"/>
    <m/>
    <s v="Arkema"/>
    <x v="6"/>
    <s v="Chemicals"/>
    <s v="Chemicals, Manufacturing"/>
    <m/>
    <s v="China"/>
    <s v="Greater China"/>
    <s v="No"/>
    <m/>
    <m/>
    <m/>
    <m/>
    <n v="53"/>
    <n v="4.416666666666667"/>
    <n v="2011"/>
  </r>
  <r>
    <x v="49"/>
    <n v="155416"/>
    <s v="Centron Telecom International Holding Ltd"/>
    <s v="www.centron.com.cn"/>
    <d v="2006-04-06T00:00:00"/>
    <x v="3"/>
    <x v="1"/>
    <x v="37"/>
    <x v="37"/>
    <n v="9.06"/>
    <x v="42"/>
    <d v="2007-07-05T00:00:00"/>
    <x v="10"/>
    <x v="0"/>
    <s v="576.00 HKD"/>
    <x v="45"/>
    <n v="54.49"/>
    <m/>
    <x v="1"/>
    <s v="Telecoms"/>
    <s v="Wireless Telecoms Services &amp; Equipment"/>
    <m/>
    <s v="China"/>
    <s v="Greater China"/>
    <s v="Yes"/>
    <m/>
    <m/>
    <m/>
    <m/>
    <n v="15"/>
    <n v="1.25"/>
    <n v="2007"/>
  </r>
  <r>
    <x v="50"/>
    <n v="166629"/>
    <s v="Changhsa Weizhong Chemical Machinery"/>
    <s v="www.changshawz.com"/>
    <d v="2007-10-01T00:00:00"/>
    <x v="1"/>
    <x v="1"/>
    <x v="1"/>
    <x v="1"/>
    <m/>
    <x v="43"/>
    <d v="2011-10-01T00:00:00"/>
    <x v="3"/>
    <x v="1"/>
    <m/>
    <x v="1"/>
    <m/>
    <m/>
    <x v="3"/>
    <s v="Manufacturing"/>
    <s v="Industrial, Manufacturing"/>
    <m/>
    <s v="China"/>
    <s v="Greater China"/>
    <s v="No"/>
    <m/>
    <m/>
    <m/>
    <m/>
    <n v="48"/>
    <n v="4"/>
    <n v="2011"/>
  </r>
  <r>
    <x v="51"/>
    <n v="163706"/>
    <s v="Changsha Kaiyuan Instruments Co., Ltd"/>
    <s v="www.chs5e.com"/>
    <d v="2010-11-17T00:00:00"/>
    <x v="4"/>
    <x v="1"/>
    <x v="38"/>
    <x v="38"/>
    <n v="6.58"/>
    <x v="44"/>
    <d v="2012-07-26T00:00:00"/>
    <x v="6"/>
    <x v="0"/>
    <s v="405.00 CNY"/>
    <x v="46"/>
    <n v="52.31"/>
    <m/>
    <x v="3"/>
    <s v="Manufacturing"/>
    <s v="Coal &amp; Lignite Mining, Manufacturing"/>
    <m/>
    <s v="China"/>
    <s v="Greater China"/>
    <s v="Yes"/>
    <m/>
    <m/>
    <m/>
    <m/>
    <n v="20"/>
    <n v="1.6666666666666667"/>
    <n v="2012"/>
  </r>
  <r>
    <x v="52"/>
    <n v="162821"/>
    <s v="Changtian Plastic &amp; Chemical Limited"/>
    <s v="www.changtian.com.sg"/>
    <d v="2007-03-09T00:00:00"/>
    <x v="1"/>
    <x v="2"/>
    <x v="39"/>
    <x v="39"/>
    <n v="12.32"/>
    <x v="45"/>
    <d v="2007-10-30T00:00:00"/>
    <x v="10"/>
    <x v="0"/>
    <s v="101.00 SGD"/>
    <x v="47"/>
    <n v="47.87"/>
    <m/>
    <x v="6"/>
    <s v="Chemicals"/>
    <s v="Adhesives &amp; Sealants, Plastic and Rubber Manufacturing"/>
    <m/>
    <s v="China"/>
    <s v="Greater China"/>
    <s v="Yes"/>
    <m/>
    <m/>
    <m/>
    <m/>
    <n v="7"/>
    <n v="0.58333333333333337"/>
    <n v="2007"/>
  </r>
  <r>
    <x v="53"/>
    <n v="178374"/>
    <s v="Changzhou Xingang Thermal Power"/>
    <m/>
    <d v="2011-12-01T00:00:00"/>
    <x v="10"/>
    <x v="1"/>
    <x v="40"/>
    <x v="40"/>
    <n v="0.88"/>
    <x v="46"/>
    <d v="2013-01-08T00:00:00"/>
    <x v="4"/>
    <x v="7"/>
    <m/>
    <x v="1"/>
    <m/>
    <s v="Zhejiang Fuchunjiang Hydropower Equipment"/>
    <x v="7"/>
    <s v="Clean Technology"/>
    <s v="Efficiency Infrastructure, Power Generation"/>
    <m/>
    <s v="China"/>
    <s v="Greater China"/>
    <s v="No"/>
    <m/>
    <m/>
    <m/>
    <m/>
    <n v="13"/>
    <n v="1.0833333333333333"/>
    <n v="2013"/>
  </r>
  <r>
    <x v="54"/>
    <n v="51178"/>
    <s v="Charm Communications Incorporation"/>
    <s v="www.charmgroup.cn"/>
    <d v="2008-08-01T00:00:00"/>
    <x v="2"/>
    <x v="1"/>
    <x v="36"/>
    <x v="36"/>
    <n v="12.7"/>
    <x v="47"/>
    <d v="2010-05-05T00:00:00"/>
    <x v="2"/>
    <x v="0"/>
    <s v="74.20 USD"/>
    <x v="48"/>
    <n v="56.26"/>
    <m/>
    <x v="1"/>
    <s v="Advertising"/>
    <s v="Advertising, Television Broadcasting and Programming"/>
    <m/>
    <s v="China"/>
    <s v="Greater China"/>
    <s v="Yes"/>
    <m/>
    <m/>
    <s v="Peter Amour"/>
    <m/>
    <n v="21"/>
    <n v="1.75"/>
    <n v="2010"/>
  </r>
  <r>
    <x v="55"/>
    <n v="63371"/>
    <s v="Chemspec International Limited"/>
    <s v="www.chemspec.com.cn"/>
    <d v="2007-07-18T00:00:00"/>
    <x v="1"/>
    <x v="1"/>
    <x v="41"/>
    <x v="41"/>
    <n v="2.96"/>
    <x v="48"/>
    <d v="2009-06-24T00:00:00"/>
    <x v="9"/>
    <x v="0"/>
    <s v="72.78 USD"/>
    <x v="49"/>
    <n v="51.94"/>
    <m/>
    <x v="3"/>
    <s v="Manufacturing"/>
    <s v="Engineering, Manufacturing"/>
    <m/>
    <s v="China"/>
    <s v="Greater China"/>
    <s v="No"/>
    <m/>
    <m/>
    <m/>
    <m/>
    <n v="23"/>
    <n v="1.9166666666666667"/>
    <n v="2009"/>
  </r>
  <r>
    <x v="56"/>
    <n v="199526"/>
    <s v="Chengda Biotechnology"/>
    <s v="www.cdbio.cn"/>
    <d v="2014-05-15T00:00:00"/>
    <x v="6"/>
    <x v="4"/>
    <x v="42"/>
    <x v="12"/>
    <n v="3.42"/>
    <x v="49"/>
    <d v="2014-12-01T00:00:00"/>
    <x v="5"/>
    <x v="0"/>
    <m/>
    <x v="1"/>
    <m/>
    <m/>
    <x v="0"/>
    <s v="Biotechnology"/>
    <s v="Biotechnology"/>
    <m/>
    <s v="China"/>
    <s v="Greater China"/>
    <s v="No"/>
    <m/>
    <m/>
    <m/>
    <m/>
    <n v="7"/>
    <n v="0.58333333333333337"/>
    <n v="2014"/>
  </r>
  <r>
    <x v="57"/>
    <n v="156168"/>
    <s v="Chengdu Kanghong Pharmaceutical Group Co., Ltd."/>
    <s v="www.cnkh.com"/>
    <d v="2011-06-08T00:00:00"/>
    <x v="10"/>
    <x v="1"/>
    <x v="43"/>
    <x v="42"/>
    <n v="34.81"/>
    <x v="50"/>
    <d v="2015-06-26T00:00:00"/>
    <x v="0"/>
    <x v="0"/>
    <s v="621.00 CNY"/>
    <x v="50"/>
    <n v="90.5"/>
    <m/>
    <x v="0"/>
    <s v="Pharmaceuticals"/>
    <s v="Pharmaceuticals"/>
    <m/>
    <s v="China"/>
    <s v="Greater China"/>
    <s v="Yes"/>
    <m/>
    <m/>
    <m/>
    <m/>
    <n v="48"/>
    <n v="4"/>
    <n v="2015"/>
  </r>
  <r>
    <x v="58"/>
    <n v="31579"/>
    <s v="Chery Automobile Co., Ltd."/>
    <s v="www.cheryglobal.com"/>
    <d v="2009-06-01T00:00:00"/>
    <x v="7"/>
    <x v="1"/>
    <x v="44"/>
    <x v="43"/>
    <n v="302.44"/>
    <x v="51"/>
    <d v="2011-12-01T00:00:00"/>
    <x v="3"/>
    <x v="1"/>
    <s v="465.00 CNY"/>
    <x v="51"/>
    <n v="54.58"/>
    <m/>
    <x v="3"/>
    <s v="Transportation"/>
    <s v="Automobile and Parts Manufacturing"/>
    <m/>
    <s v="China"/>
    <s v="Greater China"/>
    <s v="Yes"/>
    <m/>
    <m/>
    <m/>
    <m/>
    <n v="30"/>
    <n v="2.5"/>
    <n v="2011"/>
  </r>
  <r>
    <x v="59"/>
    <n v="180192"/>
    <s v="China Aoyuan Property Group Limited"/>
    <s v="www.aoyuan.com.cn"/>
    <d v="2006-05-01T00:00:00"/>
    <x v="3"/>
    <x v="1"/>
    <x v="1"/>
    <x v="1"/>
    <m/>
    <x v="42"/>
    <d v="2007-10-01T00:00:00"/>
    <x v="10"/>
    <x v="0"/>
    <m/>
    <x v="1"/>
    <m/>
    <m/>
    <x v="9"/>
    <s v="Property"/>
    <s v="Property"/>
    <m/>
    <s v="China"/>
    <s v="Greater China"/>
    <s v="No"/>
    <m/>
    <m/>
    <m/>
    <m/>
    <n v="17"/>
    <n v="1.4166666666666667"/>
    <n v="2007"/>
  </r>
  <r>
    <x v="60"/>
    <n v="93099"/>
    <s v="China Auto Rental Holdings"/>
    <s v="www.zuche.com"/>
    <d v="2012-07-09T00:00:00"/>
    <x v="5"/>
    <x v="1"/>
    <x v="21"/>
    <x v="21"/>
    <n v="163.16"/>
    <x v="52"/>
    <d v="2015-05-27T00:00:00"/>
    <x v="0"/>
    <x v="2"/>
    <s v="341.00 USD"/>
    <x v="52"/>
    <n v="312.39"/>
    <m/>
    <x v="3"/>
    <s v="Transportation"/>
    <s v="Car Hire Services"/>
    <m/>
    <s v="China"/>
    <s v="Greater China"/>
    <s v="Yes"/>
    <m/>
    <m/>
    <s v="David Li, Lilian Zhu"/>
    <m/>
    <n v="34"/>
    <n v="2.8333333333333335"/>
    <n v="2015"/>
  </r>
  <r>
    <x v="61"/>
    <n v="93099"/>
    <s v="China Auto Rental Holdings"/>
    <s v="www.zuche.com"/>
    <d v="2010-09-15T00:00:00"/>
    <x v="4"/>
    <x v="2"/>
    <x v="45"/>
    <x v="44"/>
    <n v="138.11000000000001"/>
    <x v="53"/>
    <d v="2013-04-16T00:00:00"/>
    <x v="4"/>
    <x v="7"/>
    <m/>
    <x v="1"/>
    <m/>
    <s v="Hertz"/>
    <x v="3"/>
    <s v="Transportation"/>
    <s v="Car Hire Services"/>
    <m/>
    <s v="China"/>
    <s v="Greater China"/>
    <s v="Yes"/>
    <m/>
    <m/>
    <s v="Linan Zhu"/>
    <m/>
    <n v="31"/>
    <n v="2.5833333333333335"/>
    <n v="2013"/>
  </r>
  <r>
    <x v="61"/>
    <n v="93099"/>
    <s v="China Auto Rental Holdings"/>
    <s v="www.zuche.com"/>
    <d v="2010-09-15T00:00:00"/>
    <x v="4"/>
    <x v="2"/>
    <x v="45"/>
    <x v="44"/>
    <n v="138.11000000000001"/>
    <x v="53"/>
    <d v="2014-09-12T00:00:00"/>
    <x v="5"/>
    <x v="0"/>
    <s v="468.00 USD"/>
    <x v="53"/>
    <n v="362.14"/>
    <m/>
    <x v="3"/>
    <s v="Transportation"/>
    <s v="Car Hire Services"/>
    <m/>
    <s v="China"/>
    <s v="Greater China"/>
    <s v="Yes"/>
    <m/>
    <m/>
    <s v="Linan Zhu"/>
    <m/>
    <n v="48"/>
    <n v="4"/>
    <n v="2014"/>
  </r>
  <r>
    <x v="61"/>
    <n v="93099"/>
    <s v="China Auto Rental Holdings"/>
    <s v="www.zuche.com"/>
    <d v="2010-09-15T00:00:00"/>
    <x v="4"/>
    <x v="2"/>
    <x v="45"/>
    <x v="44"/>
    <n v="138.11000000000001"/>
    <x v="53"/>
    <d v="2015-10-14T00:00:00"/>
    <x v="0"/>
    <x v="7"/>
    <s v="1687.50 HKD"/>
    <x v="54"/>
    <n v="191.71"/>
    <s v="Ucar"/>
    <x v="3"/>
    <s v="Transportation"/>
    <s v="Car Hire Services"/>
    <m/>
    <s v="China"/>
    <s v="Greater China"/>
    <s v="Yes"/>
    <m/>
    <m/>
    <s v="Linan Zhu"/>
    <m/>
    <n v="61"/>
    <n v="5.083333333333333"/>
    <n v="2015"/>
  </r>
  <r>
    <x v="62"/>
    <n v="63636"/>
    <s v="China Biologic Products, Inc."/>
    <s v="www.chinabiologic.com"/>
    <d v="2010-08-31T00:00:00"/>
    <x v="4"/>
    <x v="4"/>
    <x v="46"/>
    <x v="45"/>
    <n v="7.8"/>
    <x v="52"/>
    <d v="2015-06-12T00:00:00"/>
    <x v="0"/>
    <x v="2"/>
    <s v="241.50 USD"/>
    <x v="55"/>
    <n v="214.23"/>
    <m/>
    <x v="0"/>
    <s v="Pharmaceuticals"/>
    <s v="BioPharmaceuticals, Pharmaceutical Development"/>
    <m/>
    <s v="China"/>
    <s v="Greater China"/>
    <s v="Yes"/>
    <m/>
    <m/>
    <m/>
    <m/>
    <n v="58"/>
    <n v="4.833333333333333"/>
    <n v="2015"/>
  </r>
  <r>
    <x v="62"/>
    <n v="63636"/>
    <s v="China Biologic Products, Inc."/>
    <s v="www.chinabiologic.com"/>
    <d v="2010-08-31T00:00:00"/>
    <x v="4"/>
    <x v="4"/>
    <x v="46"/>
    <x v="45"/>
    <n v="7.8"/>
    <x v="52"/>
    <d v="2016-03-01T00:00:00"/>
    <x v="7"/>
    <x v="2"/>
    <s v="426.00 USD"/>
    <x v="56"/>
    <n v="392.3"/>
    <m/>
    <x v="0"/>
    <s v="Pharmaceuticals"/>
    <s v="BioPharmaceuticals, Pharmaceutical Development"/>
    <m/>
    <s v="China"/>
    <s v="Greater China"/>
    <s v="Yes"/>
    <m/>
    <m/>
    <m/>
    <m/>
    <n v="67"/>
    <n v="5.583333333333333"/>
    <n v="2016"/>
  </r>
  <r>
    <x v="62"/>
    <n v="63636"/>
    <s v="China Biologic Products, Inc."/>
    <s v="www.chinabiologic.com"/>
    <d v="2010-08-31T00:00:00"/>
    <x v="4"/>
    <x v="4"/>
    <x v="46"/>
    <x v="45"/>
    <n v="7.8"/>
    <x v="52"/>
    <d v="2016-06-02T00:00:00"/>
    <x v="7"/>
    <x v="2"/>
    <s v="308.00 USD"/>
    <x v="57"/>
    <n v="275.38"/>
    <m/>
    <x v="0"/>
    <s v="Pharmaceuticals"/>
    <s v="BioPharmaceuticals, Pharmaceutical Development"/>
    <m/>
    <s v="China"/>
    <s v="Greater China"/>
    <s v="Yes"/>
    <m/>
    <m/>
    <m/>
    <m/>
    <n v="70"/>
    <n v="5.833333333333333"/>
    <n v="2016"/>
  </r>
  <r>
    <x v="63"/>
    <n v="63636"/>
    <s v="China Biologic Products, Inc."/>
    <s v="www.chinabiologic.com"/>
    <d v="2009-08-10T00:00:00"/>
    <x v="7"/>
    <x v="1"/>
    <x v="47"/>
    <x v="46"/>
    <n v="5.61"/>
    <x v="35"/>
    <d v="2009-12-02T00:00:00"/>
    <x v="9"/>
    <x v="0"/>
    <s v="128.50 USD"/>
    <x v="58"/>
    <n v="85.75"/>
    <m/>
    <x v="0"/>
    <s v="Pharmaceuticals"/>
    <s v="BioPharmaceuticals, Pharmaceutical Development"/>
    <m/>
    <s v="China"/>
    <s v="Greater China"/>
    <s v="Yes"/>
    <m/>
    <m/>
    <m/>
    <m/>
    <n v="4"/>
    <n v="0.33333333333333331"/>
    <n v="2009"/>
  </r>
  <r>
    <x v="63"/>
    <n v="63636"/>
    <s v="China Biologic Products, Inc."/>
    <s v="www.chinabiologic.com"/>
    <d v="2009-08-10T00:00:00"/>
    <x v="7"/>
    <x v="1"/>
    <x v="47"/>
    <x v="46"/>
    <n v="5.61"/>
    <x v="35"/>
    <d v="2012-06-04T00:00:00"/>
    <x v="6"/>
    <x v="2"/>
    <m/>
    <x v="1"/>
    <m/>
    <m/>
    <x v="0"/>
    <s v="Pharmaceuticals"/>
    <s v="BioPharmaceuticals, Pharmaceutical Development"/>
    <m/>
    <s v="China"/>
    <s v="Greater China"/>
    <s v="No"/>
    <m/>
    <m/>
    <m/>
    <m/>
    <n v="34"/>
    <n v="2.8333333333333335"/>
    <n v="2012"/>
  </r>
  <r>
    <x v="64"/>
    <n v="128009"/>
    <s v="China Cinda Asset Management Co."/>
    <s v="www.cindamc.com"/>
    <d v="2012-03-16T00:00:00"/>
    <x v="5"/>
    <x v="1"/>
    <x v="1"/>
    <x v="1"/>
    <m/>
    <x v="54"/>
    <d v="2013-12-05T00:00:00"/>
    <x v="4"/>
    <x v="0"/>
    <m/>
    <x v="1"/>
    <m/>
    <m/>
    <x v="5"/>
    <s v="Financial Services"/>
    <s v="Credit Collections and Services, Finance and Insurance Sector"/>
    <m/>
    <s v="China"/>
    <s v="Greater China"/>
    <s v="Yes"/>
    <m/>
    <m/>
    <m/>
    <m/>
    <n v="21"/>
    <n v="1.75"/>
    <n v="2013"/>
  </r>
  <r>
    <x v="64"/>
    <n v="128009"/>
    <s v="China Cinda Asset Management Co."/>
    <s v="www.cindamc.com"/>
    <d v="2012-03-16T00:00:00"/>
    <x v="5"/>
    <x v="1"/>
    <x v="1"/>
    <x v="1"/>
    <m/>
    <x v="54"/>
    <d v="2015-03-09T00:00:00"/>
    <x v="0"/>
    <x v="2"/>
    <s v="382.00 HKD"/>
    <x v="59"/>
    <n v="46.28"/>
    <m/>
    <x v="5"/>
    <s v="Financial Services"/>
    <s v="Credit Collections and Services, Finance and Insurance Sector"/>
    <m/>
    <s v="China"/>
    <s v="Greater China"/>
    <s v="Yes"/>
    <m/>
    <m/>
    <m/>
    <m/>
    <n v="36"/>
    <n v="3"/>
    <n v="2015"/>
  </r>
  <r>
    <x v="64"/>
    <n v="128009"/>
    <s v="China Cinda Asset Management Co."/>
    <s v="www.cindamc.com"/>
    <d v="2012-03-16T00:00:00"/>
    <x v="5"/>
    <x v="1"/>
    <x v="1"/>
    <x v="1"/>
    <m/>
    <x v="54"/>
    <d v="2015-04-10T00:00:00"/>
    <x v="0"/>
    <x v="2"/>
    <s v="1090.00 HKD"/>
    <x v="60"/>
    <n v="131"/>
    <m/>
    <x v="5"/>
    <s v="Financial Services"/>
    <s v="Credit Collections and Services, Finance and Insurance Sector"/>
    <m/>
    <s v="China"/>
    <s v="Greater China"/>
    <s v="No"/>
    <m/>
    <m/>
    <m/>
    <m/>
    <n v="37"/>
    <n v="3.0833333333333335"/>
    <n v="2015"/>
  </r>
  <r>
    <x v="65"/>
    <n v="85741"/>
    <s v="China Cord Blood Corp"/>
    <s v="www.chinacordbloodcorp.com"/>
    <d v="2007-06-01T00:00:00"/>
    <x v="1"/>
    <x v="1"/>
    <x v="1"/>
    <x v="1"/>
    <m/>
    <x v="55"/>
    <d v="2009-11-30T00:00:00"/>
    <x v="9"/>
    <x v="0"/>
    <m/>
    <x v="1"/>
    <m/>
    <m/>
    <x v="0"/>
    <s v="Life Sciences"/>
    <s v="Biomedical, Life Sciences"/>
    <m/>
    <s v="Hong Kong"/>
    <s v="Greater China"/>
    <s v="Yes"/>
    <m/>
    <m/>
    <m/>
    <m/>
    <n v="29"/>
    <n v="2.4166666666666665"/>
    <n v="2009"/>
  </r>
  <r>
    <x v="65"/>
    <n v="85741"/>
    <s v="China Cord Blood Corp"/>
    <s v="www.chinacordbloodcorp.com"/>
    <d v="2007-06-01T00:00:00"/>
    <x v="1"/>
    <x v="1"/>
    <x v="1"/>
    <x v="1"/>
    <m/>
    <x v="55"/>
    <d v="2014-04-01T00:00:00"/>
    <x v="5"/>
    <x v="1"/>
    <m/>
    <x v="1"/>
    <m/>
    <m/>
    <x v="0"/>
    <s v="Life Sciences"/>
    <s v="Biomedical, Life Sciences"/>
    <m/>
    <s v="Hong Kong"/>
    <s v="Greater China"/>
    <s v="No"/>
    <m/>
    <m/>
    <m/>
    <m/>
    <n v="82"/>
    <n v="6.833333333333333"/>
    <n v="2014"/>
  </r>
  <r>
    <x v="66"/>
    <n v="167336"/>
    <s v="China Create Financial Holdings"/>
    <s v="www.cf88.com.cn"/>
    <d v="2010-07-08T00:00:00"/>
    <x v="4"/>
    <x v="1"/>
    <x v="48"/>
    <x v="47"/>
    <n v="2.34"/>
    <x v="26"/>
    <d v="2011-09-08T00:00:00"/>
    <x v="3"/>
    <x v="1"/>
    <s v="28.54 CNY"/>
    <x v="61"/>
    <n v="3.26"/>
    <m/>
    <x v="5"/>
    <s v="Financial Services"/>
    <s v="Financial Services"/>
    <m/>
    <s v="China"/>
    <s v="Greater China"/>
    <s v="No"/>
    <n v="1.43"/>
    <n v="41.43"/>
    <m/>
    <m/>
    <n v="14"/>
    <n v="1.1666666666666667"/>
    <n v="2011"/>
  </r>
  <r>
    <x v="67"/>
    <n v="32077"/>
    <s v="China Dongxiang"/>
    <s v="www.dxsport.com"/>
    <d v="2006-05-01T00:00:00"/>
    <x v="3"/>
    <x v="2"/>
    <x v="49"/>
    <x v="48"/>
    <n v="31.44"/>
    <x v="7"/>
    <d v="2007-10-09T00:00:00"/>
    <x v="10"/>
    <x v="0"/>
    <s v="5475.00 HKD"/>
    <x v="62"/>
    <n v="495.63"/>
    <m/>
    <x v="4"/>
    <s v="Retail"/>
    <s v="Clothing Stores, Consumer Products, Distribution"/>
    <m/>
    <s v="China"/>
    <s v="Greater China"/>
    <s v="Yes"/>
    <m/>
    <m/>
    <s v="Yu Gao"/>
    <m/>
    <n v="17"/>
    <n v="1.4166666666666667"/>
    <n v="2007"/>
  </r>
  <r>
    <x v="67"/>
    <n v="32077"/>
    <s v="China Dongxiang"/>
    <s v="www.dxsport.com"/>
    <d v="2006-05-01T00:00:00"/>
    <x v="3"/>
    <x v="2"/>
    <x v="49"/>
    <x v="48"/>
    <n v="31.44"/>
    <x v="7"/>
    <d v="2008-05-06T00:00:00"/>
    <x v="1"/>
    <x v="2"/>
    <m/>
    <x v="1"/>
    <m/>
    <m/>
    <x v="4"/>
    <s v="Retail"/>
    <s v="Clothing Stores, Consumer Products, Distribution"/>
    <m/>
    <s v="China"/>
    <s v="Greater China"/>
    <s v="Yes"/>
    <m/>
    <m/>
    <s v="Yu Gao"/>
    <m/>
    <n v="24"/>
    <n v="2"/>
    <n v="2008"/>
  </r>
  <r>
    <x v="67"/>
    <n v="32077"/>
    <s v="China Dongxiang"/>
    <s v="www.dxsport.com"/>
    <d v="2006-05-01T00:00:00"/>
    <x v="3"/>
    <x v="2"/>
    <x v="49"/>
    <x v="48"/>
    <n v="31.44"/>
    <x v="7"/>
    <d v="2009-04-02T00:00:00"/>
    <x v="9"/>
    <x v="2"/>
    <s v="568.00 HKD"/>
    <x v="63"/>
    <n v="55.07"/>
    <m/>
    <x v="4"/>
    <s v="Retail"/>
    <s v="Clothing Stores, Consumer Products, Distribution"/>
    <m/>
    <s v="China"/>
    <s v="Greater China"/>
    <s v="No"/>
    <m/>
    <m/>
    <s v="Yu Gao"/>
    <m/>
    <n v="35"/>
    <n v="2.9166666666666665"/>
    <n v="2009"/>
  </r>
  <r>
    <x v="68"/>
    <n v="180204"/>
    <s v="China Fiber Optic Network System Group"/>
    <s v="www.chinafiberoptic.com"/>
    <d v="2007-06-01T00:00:00"/>
    <x v="1"/>
    <x v="1"/>
    <x v="1"/>
    <x v="1"/>
    <m/>
    <x v="42"/>
    <d v="2011-07-01T00:00:00"/>
    <x v="3"/>
    <x v="0"/>
    <m/>
    <x v="1"/>
    <m/>
    <m/>
    <x v="1"/>
    <s v="Telecoms"/>
    <s v="Fiber Optics, Telecoms Equipment"/>
    <m/>
    <s v="Hong Kong"/>
    <s v="Greater China"/>
    <s v="No"/>
    <m/>
    <m/>
    <m/>
    <m/>
    <n v="49"/>
    <n v="4.083333333333333"/>
    <n v="2011"/>
  </r>
  <r>
    <x v="69"/>
    <n v="158365"/>
    <s v="China First Chemical Holdings Limited"/>
    <s v="www.cfc2121.com"/>
    <d v="2010-02-01T00:00:00"/>
    <x v="4"/>
    <x v="1"/>
    <x v="50"/>
    <x v="49"/>
    <n v="28.36"/>
    <x v="56"/>
    <d v="2011-12-09T00:00:00"/>
    <x v="3"/>
    <x v="0"/>
    <s v="540.00 HKD"/>
    <x v="64"/>
    <n v="51.85"/>
    <m/>
    <x v="6"/>
    <s v="Chemicals"/>
    <s v="Chemicals"/>
    <m/>
    <s v="China"/>
    <s v="Greater China"/>
    <s v="Yes"/>
    <m/>
    <m/>
    <m/>
    <m/>
    <n v="22"/>
    <n v="1.8333333333333333"/>
    <n v="2011"/>
  </r>
  <r>
    <x v="70"/>
    <n v="45468"/>
    <s v="China Fishery Group"/>
    <s v="www.chinafisherygroup.com"/>
    <d v="2010-06-29T00:00:00"/>
    <x v="4"/>
    <x v="4"/>
    <x v="51"/>
    <x v="50"/>
    <n v="151.83000000000001"/>
    <x v="16"/>
    <d v="2015-06-01T00:00:00"/>
    <x v="0"/>
    <x v="2"/>
    <m/>
    <x v="1"/>
    <m/>
    <m/>
    <x v="10"/>
    <s v="Food"/>
    <s v="Fishing &amp; Seafood"/>
    <m/>
    <s v="Hong Kong"/>
    <s v="Greater China"/>
    <s v="Yes"/>
    <m/>
    <m/>
    <s v="Patrick Siewert"/>
    <m/>
    <n v="60"/>
    <n v="5"/>
    <n v="2015"/>
  </r>
  <r>
    <x v="70"/>
    <n v="45468"/>
    <s v="China Fishery Group"/>
    <s v="www.chinafisherygroup.com"/>
    <d v="2010-06-29T00:00:00"/>
    <x v="4"/>
    <x v="4"/>
    <x v="51"/>
    <x v="50"/>
    <n v="151.83000000000001"/>
    <x v="16"/>
    <d v="2016-06-01T00:00:00"/>
    <x v="7"/>
    <x v="1"/>
    <m/>
    <x v="1"/>
    <m/>
    <m/>
    <x v="10"/>
    <s v="Food"/>
    <s v="Fishing &amp; Seafood"/>
    <m/>
    <s v="Hong Kong"/>
    <s v="Greater China"/>
    <s v="No"/>
    <m/>
    <m/>
    <s v="Patrick Siewert"/>
    <m/>
    <n v="72"/>
    <n v="6"/>
    <n v="2016"/>
  </r>
  <r>
    <x v="71"/>
    <n v="63091"/>
    <s v="China Flooring Holding Co., Ltd."/>
    <m/>
    <d v="2008-06-10T00:00:00"/>
    <x v="2"/>
    <x v="1"/>
    <x v="52"/>
    <x v="51"/>
    <n v="63.5"/>
    <x v="57"/>
    <d v="2011-05-25T00:00:00"/>
    <x v="3"/>
    <x v="0"/>
    <s v="1100.35 HKD"/>
    <x v="65"/>
    <n v="98.71"/>
    <m/>
    <x v="3"/>
    <s v="Manufacturing"/>
    <s v="Furniture Manufacturing, Timber"/>
    <m/>
    <s v="China"/>
    <s v="Greater China"/>
    <s v="Yes"/>
    <m/>
    <m/>
    <s v="Homer Sun"/>
    <m/>
    <n v="35"/>
    <n v="2.9166666666666665"/>
    <n v="2011"/>
  </r>
  <r>
    <x v="72"/>
    <n v="32807"/>
    <s v="China Forestry Holdings Group"/>
    <s v="www.chinaforestryholding.com"/>
    <d v="2008-01-01T00:00:00"/>
    <x v="2"/>
    <x v="1"/>
    <x v="53"/>
    <x v="52"/>
    <n v="58.21"/>
    <x v="58"/>
    <d v="2009-11-24T00:00:00"/>
    <x v="9"/>
    <x v="0"/>
    <s v="1550.00 HKD"/>
    <x v="66"/>
    <n v="133.43"/>
    <m/>
    <x v="6"/>
    <s v="Timber"/>
    <s v="Timber"/>
    <m/>
    <s v="Hong Kong"/>
    <s v="Greater China"/>
    <s v="Yes"/>
    <m/>
    <m/>
    <m/>
    <m/>
    <n v="22"/>
    <n v="1.8333333333333333"/>
    <n v="2009"/>
  </r>
  <r>
    <x v="73"/>
    <n v="46054"/>
    <s v="China Grand Automotive Group"/>
    <s v="www.chinagrandauto.com"/>
    <d v="2006-06-01T00:00:00"/>
    <x v="3"/>
    <x v="2"/>
    <x v="54"/>
    <x v="53"/>
    <n v="293.66000000000003"/>
    <x v="59"/>
    <d v="2014-12-01T00:00:00"/>
    <x v="5"/>
    <x v="7"/>
    <s v="5400.00 HKD"/>
    <x v="67"/>
    <n v="559.19000000000005"/>
    <s v="Haitong International Securities Group"/>
    <x v="3"/>
    <s v="Transportation"/>
    <s v="Automobile Dealerships, Consumer Services"/>
    <m/>
    <s v="China"/>
    <s v="Greater China"/>
    <s v="No"/>
    <m/>
    <m/>
    <m/>
    <m/>
    <n v="102"/>
    <n v="8.5"/>
    <n v="2014"/>
  </r>
  <r>
    <x v="74"/>
    <n v="46054"/>
    <s v="China Grand Automotive Group"/>
    <s v="www.chinagrandauto.com"/>
    <d v="2010-12-31T00:00:00"/>
    <x v="4"/>
    <x v="1"/>
    <x v="55"/>
    <x v="54"/>
    <n v="278.69"/>
    <x v="60"/>
    <d v="2013-11-21T00:00:00"/>
    <x v="4"/>
    <x v="8"/>
    <s v="818.00 CNY"/>
    <x v="68"/>
    <n v="99.65"/>
    <m/>
    <x v="3"/>
    <s v="Transportation"/>
    <s v="Automobile Dealerships, Consumer Services"/>
    <m/>
    <s v="China"/>
    <s v="Greater China"/>
    <s v="Yes"/>
    <m/>
    <m/>
    <m/>
    <m/>
    <n v="35"/>
    <n v="2.9166666666666665"/>
    <n v="2013"/>
  </r>
  <r>
    <x v="74"/>
    <n v="46054"/>
    <s v="China Grand Automotive Group"/>
    <s v="www.chinagrandauto.com"/>
    <d v="2010-12-31T00:00:00"/>
    <x v="4"/>
    <x v="1"/>
    <x v="55"/>
    <x v="54"/>
    <n v="278.69"/>
    <x v="60"/>
    <d v="2013-11-21T00:00:00"/>
    <x v="4"/>
    <x v="7"/>
    <s v="1208.00 CNY"/>
    <x v="69"/>
    <n v="147.16999999999999"/>
    <m/>
    <x v="3"/>
    <s v="Transportation"/>
    <s v="Automobile Dealerships, Consumer Services"/>
    <m/>
    <s v="China"/>
    <s v="Greater China"/>
    <s v="Yes"/>
    <m/>
    <m/>
    <m/>
    <m/>
    <n v="35"/>
    <n v="2.9166666666666665"/>
    <n v="2013"/>
  </r>
  <r>
    <x v="74"/>
    <n v="46054"/>
    <s v="China Grand Automotive Group"/>
    <s v="www.chinagrandauto.com"/>
    <d v="2010-12-31T00:00:00"/>
    <x v="4"/>
    <x v="1"/>
    <x v="55"/>
    <x v="54"/>
    <n v="278.69"/>
    <x v="60"/>
    <d v="2014-07-01T00:00:00"/>
    <x v="5"/>
    <x v="8"/>
    <s v="140.00 CNY"/>
    <x v="70"/>
    <n v="16.68"/>
    <m/>
    <x v="3"/>
    <s v="Transportation"/>
    <s v="Automobile Dealerships, Consumer Services"/>
    <m/>
    <s v="China"/>
    <s v="Greater China"/>
    <s v="No"/>
    <m/>
    <m/>
    <m/>
    <m/>
    <n v="43"/>
    <n v="3.5833333333333335"/>
    <n v="2014"/>
  </r>
  <r>
    <x v="75"/>
    <n v="133069"/>
    <s v="China Greenland Rundong Auto Group Limited"/>
    <s v="www.rundongauto.cn"/>
    <d v="2010-06-01T00:00:00"/>
    <x v="4"/>
    <x v="2"/>
    <x v="1"/>
    <x v="1"/>
    <m/>
    <x v="61"/>
    <d v="2014-08-06T00:00:00"/>
    <x v="5"/>
    <x v="0"/>
    <s v="961.10 HKD"/>
    <x v="71"/>
    <n v="92.58"/>
    <m/>
    <x v="3"/>
    <s v="Transportation"/>
    <s v="Automobile Dealerships"/>
    <m/>
    <s v="China"/>
    <s v="Greater China"/>
    <s v="Yes"/>
    <m/>
    <m/>
    <m/>
    <m/>
    <n v="50"/>
    <n v="4.166666666666667"/>
    <n v="2014"/>
  </r>
  <r>
    <x v="75"/>
    <n v="133069"/>
    <s v="China Greenland Rundong Auto Group Limited"/>
    <s v="www.rundongauto.cn"/>
    <d v="2010-06-01T00:00:00"/>
    <x v="4"/>
    <x v="2"/>
    <x v="1"/>
    <x v="1"/>
    <m/>
    <x v="61"/>
    <d v="2015-05-08T00:00:00"/>
    <x v="0"/>
    <x v="2"/>
    <s v="200.00 USD"/>
    <x v="72"/>
    <n v="176.7"/>
    <s v="Greenland Holding Group"/>
    <x v="3"/>
    <s v="Transportation"/>
    <s v="Automobile Dealerships"/>
    <m/>
    <s v="China"/>
    <s v="Greater China"/>
    <s v="Yes"/>
    <m/>
    <m/>
    <m/>
    <m/>
    <n v="59"/>
    <n v="4.916666666666667"/>
    <n v="2015"/>
  </r>
  <r>
    <x v="75"/>
    <n v="133069"/>
    <s v="China Greenland Rundong Auto Group Limited"/>
    <s v="www.rundongauto.cn"/>
    <d v="2010-06-01T00:00:00"/>
    <x v="4"/>
    <x v="2"/>
    <x v="1"/>
    <x v="1"/>
    <m/>
    <x v="61"/>
    <d v="2016-07-04T00:00:00"/>
    <x v="7"/>
    <x v="2"/>
    <s v="592.60 HKD"/>
    <x v="73"/>
    <n v="70.36"/>
    <m/>
    <x v="3"/>
    <s v="Transportation"/>
    <s v="Automobile Dealerships"/>
    <m/>
    <s v="China"/>
    <s v="Greater China"/>
    <s v="Yes"/>
    <m/>
    <m/>
    <m/>
    <m/>
    <n v="73"/>
    <n v="6.083333333333333"/>
    <n v="2016"/>
  </r>
  <r>
    <x v="75"/>
    <n v="133069"/>
    <s v="China Greenland Rundong Auto Group Limited"/>
    <s v="www.rundongauto.cn"/>
    <d v="2010-06-01T00:00:00"/>
    <x v="4"/>
    <x v="2"/>
    <x v="1"/>
    <x v="1"/>
    <m/>
    <x v="61"/>
    <d v="2017-05-17T00:00:00"/>
    <x v="8"/>
    <x v="2"/>
    <s v="395.00 HKD"/>
    <x v="74"/>
    <n v="45.62"/>
    <m/>
    <x v="3"/>
    <s v="Transportation"/>
    <s v="Automobile Dealerships"/>
    <m/>
    <s v="China"/>
    <s v="Greater China"/>
    <s v="No"/>
    <m/>
    <m/>
    <m/>
    <m/>
    <n v="83"/>
    <n v="6.916666666666667"/>
    <n v="2017"/>
  </r>
  <r>
    <x v="76"/>
    <n v="37636"/>
    <s v="China GrenTech"/>
    <s v="www.powercn.com"/>
    <d v="2003-06-01T00:00:00"/>
    <x v="12"/>
    <x v="1"/>
    <x v="56"/>
    <x v="55"/>
    <n v="22.6"/>
    <x v="62"/>
    <d v="2007-06-17T00:00:00"/>
    <x v="10"/>
    <x v="2"/>
    <s v="31.50 USD"/>
    <x v="75"/>
    <n v="23.3"/>
    <m/>
    <x v="8"/>
    <s v="Wireless"/>
    <s v="Business Services, Technology, Wireless"/>
    <m/>
    <s v="China"/>
    <s v="Greater China"/>
    <s v="Yes"/>
    <m/>
    <m/>
    <m/>
    <m/>
    <n v="48"/>
    <n v="4"/>
    <n v="2007"/>
  </r>
  <r>
    <x v="77"/>
    <n v="137782"/>
    <s v="China High Precision Automation Group Limited"/>
    <s v="www.chpag.net"/>
    <d v="2009-08-14T00:00:00"/>
    <x v="7"/>
    <x v="1"/>
    <x v="57"/>
    <x v="56"/>
    <n v="11.93"/>
    <x v="15"/>
    <d v="2009-11-12T00:00:00"/>
    <x v="9"/>
    <x v="0"/>
    <s v="950.00 HKD"/>
    <x v="76"/>
    <n v="81.78"/>
    <m/>
    <x v="3"/>
    <s v="Industrial"/>
    <s v="Industrial Machinery Manufacturing"/>
    <m/>
    <s v="Hong Kong"/>
    <s v="Greater China"/>
    <s v="Yes"/>
    <m/>
    <m/>
    <m/>
    <m/>
    <n v="3"/>
    <n v="0.25"/>
    <n v="2009"/>
  </r>
  <r>
    <x v="78"/>
    <n v="37784"/>
    <s v="China High Speed Transmission"/>
    <s v="www.chste.com"/>
    <d v="2006-01-01T00:00:00"/>
    <x v="3"/>
    <x v="2"/>
    <x v="58"/>
    <x v="57"/>
    <n v="6.33"/>
    <x v="63"/>
    <d v="2007-07-04T00:00:00"/>
    <x v="10"/>
    <x v="0"/>
    <s v="272.00 USD"/>
    <x v="77"/>
    <n v="201.18"/>
    <m/>
    <x v="3"/>
    <s v="Manufacturing"/>
    <s v="Engineering, Manufacturing"/>
    <m/>
    <s v="China"/>
    <s v="Greater China"/>
    <s v="No"/>
    <m/>
    <m/>
    <m/>
    <m/>
    <n v="18"/>
    <n v="1.5"/>
    <n v="2007"/>
  </r>
  <r>
    <x v="79"/>
    <n v="37784"/>
    <s v="China High Speed Transmission"/>
    <s v="www.chste.com"/>
    <d v="2001-08-01T00:00:00"/>
    <x v="13"/>
    <x v="1"/>
    <x v="59"/>
    <x v="58"/>
    <n v="1.3"/>
    <x v="64"/>
    <d v="2007-07-04T00:00:00"/>
    <x v="10"/>
    <x v="0"/>
    <s v="2124.00 HKD"/>
    <x v="78"/>
    <n v="200.94"/>
    <m/>
    <x v="3"/>
    <s v="Manufacturing"/>
    <s v="Engineering, Manufacturing"/>
    <m/>
    <s v="China"/>
    <s v="Greater China"/>
    <s v="Yes"/>
    <m/>
    <m/>
    <m/>
    <m/>
    <n v="71"/>
    <n v="5.916666666666667"/>
    <n v="2007"/>
  </r>
  <r>
    <x v="80"/>
    <n v="131756"/>
    <s v="China Huarong Asset Management Corporation"/>
    <s v="www.chamc.com.cn"/>
    <d v="2014-06-27T00:00:00"/>
    <x v="6"/>
    <x v="2"/>
    <x v="60"/>
    <x v="59"/>
    <n v="1746.59"/>
    <x v="65"/>
    <d v="2015-10-23T00:00:00"/>
    <x v="0"/>
    <x v="0"/>
    <m/>
    <x v="1"/>
    <m/>
    <m/>
    <x v="5"/>
    <s v="Financial Services"/>
    <s v="Investment Banking, Securities Brokers"/>
    <m/>
    <s v="China"/>
    <s v="Greater China"/>
    <s v="Yes"/>
    <m/>
    <m/>
    <m/>
    <m/>
    <n v="16"/>
    <n v="1.3333333333333333"/>
    <n v="2015"/>
  </r>
  <r>
    <x v="81"/>
    <n v="130927"/>
    <s v="China Hydroelectric Corporation"/>
    <s v="www.chinahydroelectric.com"/>
    <d v="2014-01-14T00:00:00"/>
    <x v="6"/>
    <x v="0"/>
    <x v="61"/>
    <x v="60"/>
    <n v="139"/>
    <x v="66"/>
    <d v="2015-09-24T00:00:00"/>
    <x v="0"/>
    <x v="7"/>
    <s v="492.60 USD"/>
    <x v="79"/>
    <n v="439.3"/>
    <s v="Shenzhen Energy Group"/>
    <x v="7"/>
    <s v="Renewable Energy"/>
    <s v="Hydro Power, Power"/>
    <m/>
    <s v="China"/>
    <s v="Greater China"/>
    <s v="No"/>
    <m/>
    <m/>
    <m/>
    <m/>
    <n v="20"/>
    <n v="1.6666666666666667"/>
    <n v="2015"/>
  </r>
  <r>
    <x v="82"/>
    <n v="54286"/>
    <s v="China International Capital Corporation"/>
    <s v="www.cicc.com.cn"/>
    <d v="2010-12-02T00:00:00"/>
    <x v="4"/>
    <x v="2"/>
    <x v="62"/>
    <x v="61"/>
    <n v="754.1"/>
    <x v="67"/>
    <d v="2015-11-06T00:00:00"/>
    <x v="0"/>
    <x v="0"/>
    <m/>
    <x v="1"/>
    <m/>
    <m/>
    <x v="5"/>
    <s v="Financial Services"/>
    <s v="Investment Banking"/>
    <m/>
    <s v="China"/>
    <s v="Greater China"/>
    <s v="Yes"/>
    <m/>
    <m/>
    <s v="Lane Zhao, Xiang Li"/>
    <m/>
    <n v="59"/>
    <n v="4.916666666666667"/>
    <n v="2015"/>
  </r>
  <r>
    <x v="83"/>
    <n v="47426"/>
    <s v="China ITS"/>
    <s v="www.its.cn"/>
    <d v="2006-11-01T00:00:00"/>
    <x v="3"/>
    <x v="1"/>
    <x v="63"/>
    <x v="62"/>
    <n v="11.03"/>
    <x v="68"/>
    <d v="2010-07-15T00:00:00"/>
    <x v="2"/>
    <x v="0"/>
    <s v="799.30 USD"/>
    <x v="80"/>
    <n v="635.36"/>
    <m/>
    <x v="8"/>
    <s v="IT Infrastructure"/>
    <s v="IT, IT Infrastructure, Technology"/>
    <m/>
    <s v="China"/>
    <s v="Greater China"/>
    <s v="No"/>
    <m/>
    <n v="50"/>
    <m/>
    <m/>
    <n v="44"/>
    <n v="3.6666666666666665"/>
    <n v="2010"/>
  </r>
  <r>
    <x v="84"/>
    <n v="142714"/>
    <s v="China Jiuhao Health Industry"/>
    <s v="www.mediachina-corp.com"/>
    <d v="2009-12-17T00:00:00"/>
    <x v="7"/>
    <x v="4"/>
    <x v="1"/>
    <x v="1"/>
    <m/>
    <x v="35"/>
    <d v="2011-05-23T00:00:00"/>
    <x v="3"/>
    <x v="2"/>
    <s v="116.35 HKD"/>
    <x v="81"/>
    <n v="10.44"/>
    <m/>
    <x v="0"/>
    <s v="Healthcare IT"/>
    <s v="Cloud Computing &amp; Solutions, Healthcare IT, Mobile Applications, Software"/>
    <m/>
    <s v="China"/>
    <s v="Greater China"/>
    <s v="No"/>
    <m/>
    <m/>
    <m/>
    <m/>
    <n v="17"/>
    <n v="1.4166666666666667"/>
    <n v="2011"/>
  </r>
  <r>
    <x v="85"/>
    <n v="33829"/>
    <s v="China Longyuan Power Group"/>
    <s v="www.clypg.com.cn"/>
    <d v="2009-11-21T00:00:00"/>
    <x v="7"/>
    <x v="4"/>
    <x v="64"/>
    <x v="63"/>
    <n v="487.13"/>
    <x v="69"/>
    <d v="2013-03-15T00:00:00"/>
    <x v="4"/>
    <x v="2"/>
    <s v="1040.00 CNY"/>
    <x v="82"/>
    <n v="127.35"/>
    <m/>
    <x v="7"/>
    <s v="Renewable Energy"/>
    <s v="Solar Power, Wind Power"/>
    <m/>
    <s v="China"/>
    <s v="Greater China"/>
    <s v="Yes"/>
    <m/>
    <m/>
    <m/>
    <m/>
    <n v="40"/>
    <n v="3.3333333333333335"/>
    <n v="2013"/>
  </r>
  <r>
    <x v="86"/>
    <n v="31620"/>
    <s v="China Mengniu Dairy Company Limited"/>
    <s v="www.mengniuir.com"/>
    <d v="2002-09-25T00:00:00"/>
    <x v="14"/>
    <x v="2"/>
    <x v="56"/>
    <x v="55"/>
    <n v="26.32"/>
    <x v="70"/>
    <d v="2012-06-18T00:00:00"/>
    <x v="6"/>
    <x v="7"/>
    <s v="1700.00 DKK"/>
    <x v="83"/>
    <n v="228.68"/>
    <s v="Arla Foods"/>
    <x v="10"/>
    <s v="Food"/>
    <s v="Dairy Products"/>
    <m/>
    <s v="Hong Kong"/>
    <s v="Greater China"/>
    <s v="No"/>
    <m/>
    <m/>
    <s v="David Liu"/>
    <s v="David Liu"/>
    <n v="117"/>
    <n v="9.75"/>
    <n v="2012"/>
  </r>
  <r>
    <x v="87"/>
    <n v="32565"/>
    <s v="China Minzhong Food Corporation Limited"/>
    <s v="www.chinaminzhong.com"/>
    <d v="2006-03-01T00:00:00"/>
    <x v="3"/>
    <x v="1"/>
    <x v="65"/>
    <x v="64"/>
    <n v="18.95"/>
    <x v="71"/>
    <d v="2012-12-07T00:00:00"/>
    <x v="6"/>
    <x v="2"/>
    <s v="45.00 USD"/>
    <x v="84"/>
    <n v="34.71"/>
    <m/>
    <x v="10"/>
    <s v="Food"/>
    <s v="Fruit and Vegetables"/>
    <m/>
    <s v="China"/>
    <s v="Greater China"/>
    <s v="Yes"/>
    <m/>
    <m/>
    <s v="Anson Wang, Edan Lee"/>
    <s v="Anson Wang, Edan Lee"/>
    <n v="81"/>
    <n v="6.75"/>
    <n v="2012"/>
  </r>
  <r>
    <x v="87"/>
    <n v="32565"/>
    <s v="China Minzhong Food Corporation Limited"/>
    <s v="www.chinaminzhong.com"/>
    <d v="2006-03-01T00:00:00"/>
    <x v="3"/>
    <x v="1"/>
    <x v="65"/>
    <x v="64"/>
    <n v="18.95"/>
    <x v="71"/>
    <d v="2013-03-05T00:00:00"/>
    <x v="4"/>
    <x v="7"/>
    <s v="105.55 SGD"/>
    <x v="85"/>
    <n v="64.97"/>
    <s v="PT. Indofood  Suses Makmur Tbk"/>
    <x v="10"/>
    <s v="Food"/>
    <s v="Fruit and Vegetables"/>
    <m/>
    <s v="China"/>
    <s v="Greater China"/>
    <s v="Yes"/>
    <m/>
    <m/>
    <s v="Anson Wang, Edan Lee"/>
    <s v="Anson Wang, Edan Lee"/>
    <n v="84"/>
    <n v="7"/>
    <n v="2013"/>
  </r>
  <r>
    <x v="88"/>
    <n v="32565"/>
    <s v="China Minzhong Food Corporation Limited"/>
    <s v="www.chinaminzhong.com"/>
    <d v="2004-03-09T00:00:00"/>
    <x v="9"/>
    <x v="2"/>
    <x v="66"/>
    <x v="65"/>
    <n v="4.37"/>
    <x v="39"/>
    <d v="2010-04-14T00:00:00"/>
    <x v="2"/>
    <x v="0"/>
    <s v="270.00 SGD"/>
    <x v="86"/>
    <n v="146.74"/>
    <m/>
    <x v="10"/>
    <s v="Food"/>
    <s v="Fruit and Vegetables"/>
    <m/>
    <s v="China"/>
    <s v="Greater China"/>
    <s v="Yes"/>
    <m/>
    <m/>
    <m/>
    <m/>
    <n v="73"/>
    <n v="6.083333333333333"/>
    <n v="2010"/>
  </r>
  <r>
    <x v="88"/>
    <n v="32565"/>
    <s v="China Minzhong Food Corporation Limited"/>
    <s v="www.chinaminzhong.com"/>
    <d v="2004-03-09T00:00:00"/>
    <x v="9"/>
    <x v="2"/>
    <x v="66"/>
    <x v="65"/>
    <n v="4.37"/>
    <x v="39"/>
    <d v="2011-05-12T00:00:00"/>
    <x v="3"/>
    <x v="2"/>
    <m/>
    <x v="1"/>
    <m/>
    <m/>
    <x v="10"/>
    <s v="Food"/>
    <s v="Fruit and Vegetables"/>
    <m/>
    <s v="China"/>
    <s v="Greater China"/>
    <s v="Yes"/>
    <m/>
    <m/>
    <m/>
    <m/>
    <n v="86"/>
    <n v="7.166666666666667"/>
    <n v="2011"/>
  </r>
  <r>
    <x v="89"/>
    <n v="181080"/>
    <s v="China Mobile Games &amp; Entertainment Group"/>
    <s v="www.cmge.com"/>
    <d v="2015-06-09T00:00:00"/>
    <x v="15"/>
    <x v="0"/>
    <x v="67"/>
    <x v="66"/>
    <n v="612.1"/>
    <x v="72"/>
    <d v="2015-12-03T00:00:00"/>
    <x v="0"/>
    <x v="7"/>
    <s v="6520.00 CNY"/>
    <x v="87"/>
    <n v="952.27"/>
    <s v="Zhejiang Century Huatong Group Co., Ltd."/>
    <x v="8"/>
    <s v="Gaming"/>
    <s v="Gaming"/>
    <m/>
    <s v="China"/>
    <s v="Greater China"/>
    <s v="No"/>
    <m/>
    <m/>
    <m/>
    <m/>
    <n v="6"/>
    <n v="0.5"/>
    <n v="2015"/>
  </r>
  <r>
    <x v="90"/>
    <n v="95810"/>
    <s v="China Modern Dairy Holdings Ltd."/>
    <s v="www.moderndairyir.com"/>
    <d v="2008-06-01T00:00:00"/>
    <x v="2"/>
    <x v="2"/>
    <x v="68"/>
    <x v="67"/>
    <n v="128.27000000000001"/>
    <x v="73"/>
    <d v="2010-11-22T00:00:00"/>
    <x v="2"/>
    <x v="0"/>
    <s v="3468.00 HKD"/>
    <x v="88"/>
    <n v="325.66000000000003"/>
    <m/>
    <x v="10"/>
    <s v="Food"/>
    <s v="Agriculture Livestock Production, Consumer Products, Dairy Products"/>
    <m/>
    <s v="China"/>
    <s v="Greater China"/>
    <s v="Yes"/>
    <m/>
    <m/>
    <s v="Chris Sun, Julian Wolhardt, Lane Zhao"/>
    <m/>
    <n v="29"/>
    <n v="2.4166666666666665"/>
    <n v="2010"/>
  </r>
  <r>
    <x v="90"/>
    <n v="95810"/>
    <s v="China Modern Dairy Holdings Ltd."/>
    <s v="www.moderndairyir.com"/>
    <d v="2008-06-01T00:00:00"/>
    <x v="2"/>
    <x v="2"/>
    <x v="68"/>
    <x v="67"/>
    <n v="128.27000000000001"/>
    <x v="73"/>
    <d v="2013-05-08T00:00:00"/>
    <x v="4"/>
    <x v="7"/>
    <s v="3180.00 HKD"/>
    <x v="89"/>
    <n v="315.51"/>
    <s v="China Mengniu Dairy Company Limited"/>
    <x v="10"/>
    <s v="Food"/>
    <s v="Agriculture Livestock Production, Consumer Products, Dairy Products"/>
    <m/>
    <s v="China"/>
    <s v="Greater China"/>
    <s v="Yes"/>
    <n v="2.9"/>
    <m/>
    <s v="Chris Sun, Julian Wolhardt, Lane Zhao"/>
    <m/>
    <n v="59"/>
    <n v="4.916666666666667"/>
    <n v="2013"/>
  </r>
  <r>
    <x v="90"/>
    <n v="95810"/>
    <s v="China Modern Dairy Holdings Ltd."/>
    <s v="www.moderndairyir.com"/>
    <d v="2008-06-01T00:00:00"/>
    <x v="2"/>
    <x v="2"/>
    <x v="68"/>
    <x v="67"/>
    <n v="128.27000000000001"/>
    <x v="73"/>
    <d v="2014-09-01T00:00:00"/>
    <x v="5"/>
    <x v="2"/>
    <s v="80.00 USD"/>
    <x v="90"/>
    <n v="61.9"/>
    <m/>
    <x v="10"/>
    <s v="Food"/>
    <s v="Agriculture Livestock Production, Consumer Products, Dairy Products"/>
    <m/>
    <s v="China"/>
    <s v="Greater China"/>
    <s v="No"/>
    <m/>
    <m/>
    <s v="Chris Sun, Julian Wolhardt, Lane Zhao"/>
    <m/>
    <n v="75"/>
    <n v="6.25"/>
    <n v="2014"/>
  </r>
  <r>
    <x v="91"/>
    <n v="95810"/>
    <s v="China Modern Dairy Holdings Ltd."/>
    <s v="www.moderndairyir.com"/>
    <d v="2015-07-15T00:00:00"/>
    <x v="15"/>
    <x v="4"/>
    <x v="69"/>
    <x v="68"/>
    <n v="224.68"/>
    <x v="73"/>
    <d v="2017-01-04T00:00:00"/>
    <x v="8"/>
    <x v="7"/>
    <s v="1873.00 HKD"/>
    <x v="91"/>
    <n v="229.14"/>
    <s v="China Mengniu Dairy Company Limited"/>
    <x v="10"/>
    <s v="Food"/>
    <s v="Agriculture Livestock Production, Consumer Products, Dairy Products"/>
    <m/>
    <s v="China"/>
    <s v="Greater China"/>
    <s v="No"/>
    <m/>
    <m/>
    <m/>
    <m/>
    <n v="18"/>
    <n v="1.5"/>
    <n v="2017"/>
  </r>
  <r>
    <x v="92"/>
    <n v="215253"/>
    <s v="China Music Corporation"/>
    <m/>
    <d v="2013-10-01T00:00:00"/>
    <x v="0"/>
    <x v="2"/>
    <x v="52"/>
    <x v="51"/>
    <n v="73.88"/>
    <x v="74"/>
    <d v="2016-07-14T00:00:00"/>
    <x v="7"/>
    <x v="7"/>
    <s v="2700.00 USD"/>
    <x v="92"/>
    <n v="2430.27"/>
    <s v="Tencent"/>
    <x v="8"/>
    <s v="Internet"/>
    <s v="Music Production and Distribution, Music Website"/>
    <m/>
    <s v="China"/>
    <s v="Greater China"/>
    <s v="Yes"/>
    <m/>
    <m/>
    <s v="Yan Jun Ma"/>
    <m/>
    <n v="33"/>
    <n v="2.75"/>
    <n v="2016"/>
  </r>
  <r>
    <x v="93"/>
    <n v="30260"/>
    <s v="China National Bluestar (Group) Co Ltd"/>
    <s v="www.china-bluestar.com"/>
    <d v="2007-07-10T00:00:00"/>
    <x v="1"/>
    <x v="2"/>
    <x v="70"/>
    <x v="69"/>
    <n v="443.79"/>
    <x v="75"/>
    <d v="2014-06-01T00:00:00"/>
    <x v="5"/>
    <x v="1"/>
    <m/>
    <x v="1"/>
    <m/>
    <m/>
    <x v="6"/>
    <s v="Chemicals"/>
    <s v="Adhesives &amp; Sealants, Agricultural Chemicals, Manufacturing"/>
    <m/>
    <s v="China"/>
    <s v="Greater China"/>
    <s v="Yes"/>
    <m/>
    <m/>
    <s v="Ben Jenkins, Kam-chung (Antony) Leung"/>
    <s v="Ben Jenkins"/>
    <n v="83"/>
    <n v="6.916666666666667"/>
    <n v="2014"/>
  </r>
  <r>
    <x v="94"/>
    <n v="39712"/>
    <s v="China Network Systems"/>
    <s v="www.cns.net.tw"/>
    <d v="2006-10-18T00:00:00"/>
    <x v="3"/>
    <x v="2"/>
    <x v="71"/>
    <x v="70"/>
    <n v="734.61"/>
    <x v="76"/>
    <d v="2015-07-31T00:00:00"/>
    <x v="0"/>
    <x v="3"/>
    <s v="2300.00 USD"/>
    <x v="93"/>
    <n v="2099.9"/>
    <s v="Far EasTone Telecommunications Co., Morgan Stanley Private Equity Asia"/>
    <x v="1"/>
    <s v="Media"/>
    <s v="Television Broadcasting and Programming"/>
    <m/>
    <s v="Taiwan"/>
    <s v="Greater China"/>
    <s v="No"/>
    <m/>
    <m/>
    <m/>
    <m/>
    <n v="105"/>
    <n v="8.75"/>
    <n v="2015"/>
  </r>
  <r>
    <x v="95"/>
    <n v="65112"/>
    <s v="China Outfitters Holdings"/>
    <s v="www.doright.com.cn"/>
    <d v="2008-10-01T00:00:00"/>
    <x v="2"/>
    <x v="1"/>
    <x v="72"/>
    <x v="71"/>
    <n v="12.78"/>
    <x v="15"/>
    <d v="2011-12-09T00:00:00"/>
    <x v="3"/>
    <x v="0"/>
    <s v="1134.88 HKD"/>
    <x v="94"/>
    <n v="108.97"/>
    <m/>
    <x v="4"/>
    <s v="Retail"/>
    <s v="Clothes Manufacturing, Clothing Stores, e-Commerce"/>
    <m/>
    <s v="China"/>
    <s v="Greater China"/>
    <s v="Yes"/>
    <m/>
    <m/>
    <s v="Gabriel Li"/>
    <m/>
    <n v="38"/>
    <n v="3.1666666666666665"/>
    <n v="2011"/>
  </r>
  <r>
    <x v="96"/>
    <n v="65112"/>
    <s v="China Outfitters Holdings"/>
    <s v="www.doright.com.cn"/>
    <d v="2011-11-29T00:00:00"/>
    <x v="10"/>
    <x v="1"/>
    <x v="73"/>
    <x v="72"/>
    <n v="82.21"/>
    <x v="77"/>
    <d v="2011-12-09T00:00:00"/>
    <x v="3"/>
    <x v="0"/>
    <s v="146.00 USD"/>
    <x v="95"/>
    <n v="109.12"/>
    <m/>
    <x v="4"/>
    <s v="Retail"/>
    <s v="Clothes Manufacturing, Clothing Stores, e-Commerce"/>
    <m/>
    <s v="China"/>
    <s v="Greater China"/>
    <s v="Yes"/>
    <m/>
    <m/>
    <s v="Liu Chuanzhi"/>
    <m/>
    <n v="1"/>
    <n v="8.3333333333333329E-2"/>
    <n v="2011"/>
  </r>
  <r>
    <x v="97"/>
    <n v="31914"/>
    <s v="China Pacific Life Insurance"/>
    <s v="www.cpic.com.cn"/>
    <d v="2005-12-19T00:00:00"/>
    <x v="11"/>
    <x v="2"/>
    <x v="74"/>
    <x v="73"/>
    <n v="346.22"/>
    <x v="16"/>
    <d v="2007-12-26T00:00:00"/>
    <x v="10"/>
    <x v="0"/>
    <s v="30000.00 CNY"/>
    <x v="96"/>
    <n v="2816.29"/>
    <m/>
    <x v="5"/>
    <s v="Insurance"/>
    <s v="Financial Services, Insurance"/>
    <m/>
    <s v="China"/>
    <s v="Greater China"/>
    <s v="Yes"/>
    <m/>
    <m/>
    <s v="Yi Yang"/>
    <m/>
    <n v="24"/>
    <n v="2"/>
    <n v="2007"/>
  </r>
  <r>
    <x v="97"/>
    <n v="31914"/>
    <s v="China Pacific Life Insurance"/>
    <s v="www.cpic.com.cn"/>
    <d v="2005-12-19T00:00:00"/>
    <x v="11"/>
    <x v="2"/>
    <x v="74"/>
    <x v="73"/>
    <n v="346.22"/>
    <x v="16"/>
    <d v="2009-12-16T00:00:00"/>
    <x v="9"/>
    <x v="2"/>
    <s v="3100.00 USD"/>
    <x v="97"/>
    <n v="2068.63"/>
    <m/>
    <x v="5"/>
    <s v="Insurance"/>
    <s v="Financial Services, Insurance"/>
    <m/>
    <s v="China"/>
    <s v="Greater China"/>
    <s v="Yes"/>
    <n v="6"/>
    <m/>
    <s v="Yi Yang"/>
    <m/>
    <n v="48"/>
    <n v="4"/>
    <n v="2009"/>
  </r>
  <r>
    <x v="97"/>
    <n v="31914"/>
    <s v="China Pacific Life Insurance"/>
    <s v="www.cpic.com.cn"/>
    <d v="2005-12-19T00:00:00"/>
    <x v="11"/>
    <x v="2"/>
    <x v="74"/>
    <x v="73"/>
    <n v="346.22"/>
    <x v="16"/>
    <d v="2010-12-30T00:00:00"/>
    <x v="2"/>
    <x v="2"/>
    <s v="860.00 USD"/>
    <x v="98"/>
    <n v="660.57"/>
    <m/>
    <x v="5"/>
    <s v="Insurance"/>
    <s v="Financial Services, Insurance"/>
    <m/>
    <s v="China"/>
    <s v="Greater China"/>
    <s v="Yes"/>
    <n v="6"/>
    <m/>
    <s v="Yi Yang"/>
    <m/>
    <n v="60"/>
    <n v="5"/>
    <n v="2010"/>
  </r>
  <r>
    <x v="97"/>
    <n v="31914"/>
    <s v="China Pacific Life Insurance"/>
    <s v="www.cpic.com.cn"/>
    <d v="2005-12-19T00:00:00"/>
    <x v="11"/>
    <x v="2"/>
    <x v="74"/>
    <x v="73"/>
    <n v="346.22"/>
    <x v="16"/>
    <d v="2011-01-07T00:00:00"/>
    <x v="3"/>
    <x v="2"/>
    <s v="1790.00 USD"/>
    <x v="99"/>
    <n v="1374.9"/>
    <m/>
    <x v="5"/>
    <s v="Insurance"/>
    <s v="Financial Services, Insurance"/>
    <m/>
    <s v="China"/>
    <s v="Greater China"/>
    <s v="Yes"/>
    <m/>
    <m/>
    <s v="Yi Yang"/>
    <m/>
    <n v="61"/>
    <n v="5.083333333333333"/>
    <n v="2011"/>
  </r>
  <r>
    <x v="97"/>
    <n v="31914"/>
    <s v="China Pacific Life Insurance"/>
    <s v="www.cpic.com.cn"/>
    <d v="2005-12-19T00:00:00"/>
    <x v="11"/>
    <x v="2"/>
    <x v="74"/>
    <x v="73"/>
    <n v="346.22"/>
    <x v="16"/>
    <d v="2011-07-27T00:00:00"/>
    <x v="3"/>
    <x v="2"/>
    <s v="7697.81 HKD"/>
    <x v="100"/>
    <n v="700.14"/>
    <m/>
    <x v="5"/>
    <s v="Insurance"/>
    <s v="Financial Services, Insurance"/>
    <m/>
    <s v="China"/>
    <s v="Greater China"/>
    <s v="Yes"/>
    <m/>
    <m/>
    <s v="Yi Yang"/>
    <m/>
    <n v="67"/>
    <n v="5.583333333333333"/>
    <n v="2011"/>
  </r>
  <r>
    <x v="97"/>
    <n v="31914"/>
    <s v="China Pacific Life Insurance"/>
    <s v="www.cpic.com.cn"/>
    <d v="2005-12-19T00:00:00"/>
    <x v="11"/>
    <x v="2"/>
    <x v="74"/>
    <x v="73"/>
    <n v="346.22"/>
    <x v="16"/>
    <d v="2012-01-20T00:00:00"/>
    <x v="6"/>
    <x v="2"/>
    <s v="438.00 HKD"/>
    <x v="101"/>
    <n v="44.29"/>
    <m/>
    <x v="5"/>
    <s v="Insurance"/>
    <s v="Financial Services, Insurance"/>
    <m/>
    <s v="China"/>
    <s v="Greater China"/>
    <s v="Yes"/>
    <m/>
    <m/>
    <s v="Yi Yang"/>
    <m/>
    <n v="73"/>
    <n v="6.083333333333333"/>
    <n v="2012"/>
  </r>
  <r>
    <x v="97"/>
    <n v="31914"/>
    <s v="China Pacific Life Insurance"/>
    <s v="www.cpic.com.cn"/>
    <d v="2005-12-19T00:00:00"/>
    <x v="11"/>
    <x v="2"/>
    <x v="74"/>
    <x v="73"/>
    <n v="346.22"/>
    <x v="16"/>
    <d v="2012-07-23T00:00:00"/>
    <x v="6"/>
    <x v="2"/>
    <s v="738.00 USD"/>
    <x v="102"/>
    <n v="602.05999999999995"/>
    <m/>
    <x v="5"/>
    <s v="Insurance"/>
    <s v="Financial Services, Insurance"/>
    <m/>
    <s v="China"/>
    <s v="Greater China"/>
    <s v="Yes"/>
    <m/>
    <m/>
    <s v="Yi Yang"/>
    <m/>
    <n v="79"/>
    <n v="6.583333333333333"/>
    <n v="2012"/>
  </r>
  <r>
    <x v="97"/>
    <n v="31914"/>
    <s v="China Pacific Life Insurance"/>
    <s v="www.cpic.com.cn"/>
    <d v="2005-12-19T00:00:00"/>
    <x v="11"/>
    <x v="2"/>
    <x v="74"/>
    <x v="73"/>
    <n v="346.22"/>
    <x v="16"/>
    <d v="2013-01-07T00:00:00"/>
    <x v="4"/>
    <x v="2"/>
    <s v="792.00 USD"/>
    <x v="103"/>
    <n v="593.67999999999995"/>
    <m/>
    <x v="5"/>
    <s v="Insurance"/>
    <s v="Financial Services, Insurance"/>
    <m/>
    <s v="China"/>
    <s v="Greater China"/>
    <s v="No"/>
    <m/>
    <m/>
    <s v="Yi Yang"/>
    <m/>
    <n v="85"/>
    <n v="7.083333333333333"/>
    <n v="2013"/>
  </r>
  <r>
    <x v="98"/>
    <n v="46418"/>
    <s v="China Recycling Energy"/>
    <s v="www.creg-cn.com"/>
    <d v="2007-11-01T00:00:00"/>
    <x v="1"/>
    <x v="2"/>
    <x v="75"/>
    <x v="74"/>
    <n v="17.579999999999998"/>
    <x v="16"/>
    <d v="2010-03-01T00:00:00"/>
    <x v="2"/>
    <x v="0"/>
    <m/>
    <x v="1"/>
    <m/>
    <m/>
    <x v="2"/>
    <s v="Energy"/>
    <s v="Cement, Construction, Energy, Glass &amp; Fibre Optic Manufacturing, Industrial, Steel &amp; Metal Manufacturing"/>
    <m/>
    <s v="China"/>
    <s v="Greater China"/>
    <s v="No"/>
    <m/>
    <m/>
    <m/>
    <m/>
    <n v="28"/>
    <n v="2.3333333333333335"/>
    <n v="2010"/>
  </r>
  <r>
    <x v="99"/>
    <n v="32857"/>
    <s v="China Shanshui Cement Group"/>
    <s v="www.shanshuigroup.com"/>
    <d v="2007-10-01T00:00:00"/>
    <x v="1"/>
    <x v="2"/>
    <x v="14"/>
    <x v="14"/>
    <n v="105.49"/>
    <x v="78"/>
    <d v="2008-07-04T00:00:00"/>
    <x v="1"/>
    <x v="0"/>
    <s v="234.00 USD"/>
    <x v="104"/>
    <n v="148.59"/>
    <m/>
    <x v="6"/>
    <s v="Materials"/>
    <s v="Cement"/>
    <m/>
    <s v="China"/>
    <s v="Greater China"/>
    <s v="Yes"/>
    <m/>
    <m/>
    <s v="Homer Sun"/>
    <m/>
    <n v="9"/>
    <n v="0.75"/>
    <n v="2008"/>
  </r>
  <r>
    <x v="99"/>
    <n v="32857"/>
    <s v="China Shanshui Cement Group"/>
    <s v="www.shanshuigroup.com"/>
    <d v="2007-10-01T00:00:00"/>
    <x v="1"/>
    <x v="2"/>
    <x v="14"/>
    <x v="14"/>
    <n v="105.49"/>
    <x v="78"/>
    <d v="2009-04-02T00:00:00"/>
    <x v="9"/>
    <x v="2"/>
    <s v="129.00 USD"/>
    <x v="105"/>
    <n v="96.94"/>
    <m/>
    <x v="6"/>
    <s v="Materials"/>
    <s v="Cement"/>
    <m/>
    <s v="China"/>
    <s v="Greater China"/>
    <s v="Yes"/>
    <m/>
    <m/>
    <s v="Homer Sun"/>
    <m/>
    <n v="18"/>
    <n v="1.5"/>
    <n v="2009"/>
  </r>
  <r>
    <x v="99"/>
    <n v="32857"/>
    <s v="China Shanshui Cement Group"/>
    <s v="www.shanshuigroup.com"/>
    <d v="2007-10-01T00:00:00"/>
    <x v="1"/>
    <x v="2"/>
    <x v="14"/>
    <x v="14"/>
    <n v="105.49"/>
    <x v="78"/>
    <d v="2009-07-05T00:00:00"/>
    <x v="9"/>
    <x v="2"/>
    <s v="80.00 USD"/>
    <x v="90"/>
    <n v="57.25"/>
    <m/>
    <x v="6"/>
    <s v="Materials"/>
    <s v="Cement"/>
    <m/>
    <s v="China"/>
    <s v="Greater China"/>
    <s v="Yes"/>
    <m/>
    <m/>
    <s v="Homer Sun"/>
    <m/>
    <n v="21"/>
    <n v="1.75"/>
    <n v="2009"/>
  </r>
  <r>
    <x v="99"/>
    <n v="32857"/>
    <s v="China Shanshui Cement Group"/>
    <s v="www.shanshuigroup.com"/>
    <d v="2007-10-01T00:00:00"/>
    <x v="1"/>
    <x v="2"/>
    <x v="14"/>
    <x v="14"/>
    <n v="105.49"/>
    <x v="78"/>
    <d v="2009-09-25T00:00:00"/>
    <x v="9"/>
    <x v="2"/>
    <s v="170.00 USD"/>
    <x v="106"/>
    <n v="116.65"/>
    <m/>
    <x v="6"/>
    <s v="Materials"/>
    <s v="Cement"/>
    <m/>
    <s v="China"/>
    <s v="Greater China"/>
    <s v="Yes"/>
    <m/>
    <m/>
    <s v="Homer Sun"/>
    <m/>
    <n v="23"/>
    <n v="1.9166666666666667"/>
    <n v="2009"/>
  </r>
  <r>
    <x v="99"/>
    <n v="32857"/>
    <s v="China Shanshui Cement Group"/>
    <s v="www.shanshuigroup.com"/>
    <d v="2007-10-01T00:00:00"/>
    <x v="1"/>
    <x v="2"/>
    <x v="14"/>
    <x v="14"/>
    <n v="105.49"/>
    <x v="78"/>
    <d v="2011-04-01T00:00:00"/>
    <x v="3"/>
    <x v="2"/>
    <s v="222.00 USD"/>
    <x v="107"/>
    <n v="153.62"/>
    <m/>
    <x v="6"/>
    <s v="Materials"/>
    <s v="Cement"/>
    <m/>
    <s v="China"/>
    <s v="Greater China"/>
    <s v="Yes"/>
    <n v="4"/>
    <m/>
    <s v="Homer Sun"/>
    <m/>
    <n v="42"/>
    <n v="3.5"/>
    <n v="2011"/>
  </r>
  <r>
    <x v="100"/>
    <n v="144589"/>
    <s v="China Shengmu Organic Milk"/>
    <m/>
    <d v="2013-12-31T00:00:00"/>
    <x v="0"/>
    <x v="1"/>
    <x v="76"/>
    <x v="75"/>
    <n v="80.77"/>
    <x v="79"/>
    <d v="2014-07-15T00:00:00"/>
    <x v="5"/>
    <x v="0"/>
    <s v="1063.00 HKD"/>
    <x v="108"/>
    <n v="100.82"/>
    <m/>
    <x v="10"/>
    <s v="Food"/>
    <s v="Dairy Products"/>
    <m/>
    <s v="China"/>
    <s v="Greater China"/>
    <s v="Yes"/>
    <m/>
    <m/>
    <m/>
    <m/>
    <n v="7"/>
    <n v="0.58333333333333337"/>
    <n v="2014"/>
  </r>
  <r>
    <x v="101"/>
    <n v="138216"/>
    <s v="China Southern Airlines"/>
    <s v="http://www.csair.com"/>
    <d v="2009-05-27T00:00:00"/>
    <x v="7"/>
    <x v="4"/>
    <x v="77"/>
    <x v="76"/>
    <n v="3.35"/>
    <x v="3"/>
    <d v="2017-03-28T00:00:00"/>
    <x v="8"/>
    <x v="7"/>
    <s v="200.00 USD"/>
    <x v="72"/>
    <n v="187.29"/>
    <s v="American Airlines, Inc."/>
    <x v="3"/>
    <s v="Transportation"/>
    <s v="Airlines and Air Travel"/>
    <m/>
    <s v="China"/>
    <s v="Greater China"/>
    <s v="Yes"/>
    <m/>
    <m/>
    <m/>
    <m/>
    <n v="94"/>
    <n v="7.833333333333333"/>
    <n v="2017"/>
  </r>
  <r>
    <x v="102"/>
    <n v="169523"/>
    <s v="China Vanadium Titano-Magnetite Mining Company Limited"/>
    <s v="www.chinavtmmining.com"/>
    <d v="2008-06-01T00:00:00"/>
    <x v="2"/>
    <x v="1"/>
    <x v="78"/>
    <x v="77"/>
    <n v="57.15"/>
    <x v="80"/>
    <d v="2009-10-08T00:00:00"/>
    <x v="9"/>
    <x v="0"/>
    <s v="266.00 USD"/>
    <x v="109"/>
    <n v="178.7"/>
    <m/>
    <x v="6"/>
    <s v="Mining"/>
    <s v="Miscellaneous Metal Ores, Steel &amp; Metals"/>
    <m/>
    <s v="Hong Kong"/>
    <s v="Greater China"/>
    <s v="Yes"/>
    <m/>
    <m/>
    <m/>
    <m/>
    <n v="16"/>
    <n v="1.3333333333333333"/>
    <n v="2009"/>
  </r>
  <r>
    <x v="103"/>
    <n v="155137"/>
    <s v="China Zhongsheng Resources Holdings Limited"/>
    <s v="www.chinazhongsheng.com.hk"/>
    <d v="2011-10-25T00:00:00"/>
    <x v="10"/>
    <x v="1"/>
    <x v="79"/>
    <x v="78"/>
    <n v="8.19"/>
    <x v="28"/>
    <d v="2012-04-27T00:00:00"/>
    <x v="6"/>
    <x v="0"/>
    <s v="129.00 HKD"/>
    <x v="110"/>
    <n v="12.64"/>
    <m/>
    <x v="6"/>
    <s v="Mining"/>
    <s v="Metal Mining, Miscellaneous Metal Ores"/>
    <m/>
    <s v="Hong Kong"/>
    <s v="Greater China"/>
    <s v="Yes"/>
    <m/>
    <m/>
    <m/>
    <m/>
    <n v="6"/>
    <n v="0.5"/>
    <n v="2012"/>
  </r>
  <r>
    <x v="104"/>
    <n v="31502"/>
    <s v="China Zhongwang Holdings"/>
    <s v="www.zhongwang.com"/>
    <d v="2008-08-19T00:00:00"/>
    <x v="2"/>
    <x v="1"/>
    <x v="52"/>
    <x v="51"/>
    <n v="71.02"/>
    <x v="81"/>
    <d v="2009-05-01T00:00:00"/>
    <x v="9"/>
    <x v="0"/>
    <s v="9800.00 HKD"/>
    <x v="111"/>
    <n v="930.64"/>
    <m/>
    <x v="3"/>
    <s v="Manufacturing"/>
    <s v="Steel &amp; Metal Manufacturing, Steel &amp; Metals, Transportation"/>
    <m/>
    <s v="China"/>
    <s v="Greater China"/>
    <s v="Yes"/>
    <m/>
    <m/>
    <s v="Edan Lee"/>
    <m/>
    <n v="9"/>
    <n v="0.75"/>
    <n v="2009"/>
  </r>
  <r>
    <x v="105"/>
    <n v="122489"/>
    <s v="China's Modern Dairy Holdings Joint Venture"/>
    <m/>
    <d v="2013-09-23T00:00:00"/>
    <x v="0"/>
    <x v="1"/>
    <x v="80"/>
    <x v="79"/>
    <n v="105.22"/>
    <x v="82"/>
    <d v="2015-07-15T00:00:00"/>
    <x v="0"/>
    <x v="7"/>
    <s v="1900.00 HKD"/>
    <x v="112"/>
    <n v="224.68"/>
    <s v="China Modern Dairy Holdings Ltd."/>
    <x v="10"/>
    <s v="Agriculture"/>
    <s v="Agriculture Livestock Production"/>
    <m/>
    <s v="China"/>
    <s v="Greater China"/>
    <s v="No"/>
    <m/>
    <m/>
    <s v="David Liu, Julian Wolhardt, Lina Gao"/>
    <m/>
    <n v="22"/>
    <n v="1.8333333333333333"/>
    <n v="2015"/>
  </r>
  <r>
    <x v="106"/>
    <n v="64660"/>
    <s v="Chinasoft International Ltd"/>
    <s v="www.chinasofti.com"/>
    <d v="2011-06-08T00:00:00"/>
    <x v="10"/>
    <x v="4"/>
    <x v="81"/>
    <x v="80"/>
    <n v="24.82"/>
    <x v="83"/>
    <d v="2015-04-23T00:00:00"/>
    <x v="0"/>
    <x v="2"/>
    <s v="1320.00 HKD"/>
    <x v="113"/>
    <n v="158.47999999999999"/>
    <m/>
    <x v="8"/>
    <s v="Internet"/>
    <s v="Education and Training Services, Offshore IT Services/IT Outsourcing, Software, Web Applications, Web Development"/>
    <m/>
    <s v="China"/>
    <s v="Greater China"/>
    <s v="No"/>
    <m/>
    <m/>
    <s v="John Zhao"/>
    <s v="John Zhao"/>
    <n v="46"/>
    <n v="3.8333333333333335"/>
    <n v="2015"/>
  </r>
  <r>
    <x v="107"/>
    <n v="167375"/>
    <s v="Chinasys"/>
    <s v="www.chnsys.com.cn"/>
    <d v="2010-09-29T00:00:00"/>
    <x v="4"/>
    <x v="1"/>
    <x v="82"/>
    <x v="81"/>
    <n v="0.91"/>
    <x v="26"/>
    <d v="2011-12-30T00:00:00"/>
    <x v="3"/>
    <x v="1"/>
    <s v="0.14 CNY"/>
    <x v="114"/>
    <n v="0.02"/>
    <m/>
    <x v="3"/>
    <s v="Manufacturing"/>
    <s v="Electronics, Hardware, Manufacturing, Telecoms Equipment"/>
    <m/>
    <s v="China"/>
    <s v="Greater China"/>
    <s v="Yes"/>
    <m/>
    <m/>
    <m/>
    <m/>
    <n v="15"/>
    <n v="1.25"/>
    <n v="2011"/>
  </r>
  <r>
    <x v="107"/>
    <n v="167375"/>
    <s v="Chinasys"/>
    <s v="www.chnsys.com.cn"/>
    <d v="2010-09-29T00:00:00"/>
    <x v="4"/>
    <x v="1"/>
    <x v="82"/>
    <x v="81"/>
    <n v="0.91"/>
    <x v="26"/>
    <d v="2013-07-15T00:00:00"/>
    <x v="4"/>
    <x v="1"/>
    <s v="0.31 CNY"/>
    <x v="115"/>
    <n v="0.04"/>
    <m/>
    <x v="3"/>
    <s v="Manufacturing"/>
    <s v="Electronics, Hardware, Manufacturing, Telecoms Equipment"/>
    <m/>
    <s v="China"/>
    <s v="Greater China"/>
    <s v="Yes"/>
    <m/>
    <m/>
    <m/>
    <m/>
    <n v="34"/>
    <n v="2.8333333333333335"/>
    <n v="2013"/>
  </r>
  <r>
    <x v="107"/>
    <n v="167375"/>
    <s v="Chinasys"/>
    <s v="www.chnsys.com.cn"/>
    <d v="2010-09-29T00:00:00"/>
    <x v="4"/>
    <x v="1"/>
    <x v="82"/>
    <x v="81"/>
    <n v="0.91"/>
    <x v="26"/>
    <d v="2015-04-12T00:00:00"/>
    <x v="0"/>
    <x v="7"/>
    <s v="600.00 CNY"/>
    <x v="116"/>
    <n v="91.27"/>
    <s v="Join-Cheer"/>
    <x v="3"/>
    <s v="Manufacturing"/>
    <s v="Electronics, Hardware, Manufacturing, Telecoms Equipment"/>
    <m/>
    <s v="China"/>
    <s v="Greater China"/>
    <s v="No"/>
    <m/>
    <m/>
    <m/>
    <m/>
    <n v="55"/>
    <n v="4.583333333333333"/>
    <n v="2015"/>
  </r>
  <r>
    <x v="108"/>
    <n v="166625"/>
    <s v="Chongqing Changshou Chemical Co., Ltd"/>
    <s v="www.changshouchem.com"/>
    <d v="2008-05-01T00:00:00"/>
    <x v="2"/>
    <x v="1"/>
    <x v="1"/>
    <x v="1"/>
    <m/>
    <x v="43"/>
    <d v="2011-05-01T00:00:00"/>
    <x v="3"/>
    <x v="1"/>
    <m/>
    <x v="1"/>
    <m/>
    <m/>
    <x v="6"/>
    <s v="Chemicals"/>
    <s v="Chemicals"/>
    <m/>
    <s v="China"/>
    <s v="Greater China"/>
    <s v="No"/>
    <m/>
    <m/>
    <m/>
    <m/>
    <n v="36"/>
    <n v="3"/>
    <n v="2011"/>
  </r>
  <r>
    <x v="109"/>
    <n v="37442"/>
    <s v="Chongqing Polycomp International Corp."/>
    <s v="www.cpicfiber.com"/>
    <d v="2006-04-06T00:00:00"/>
    <x v="3"/>
    <x v="1"/>
    <x v="83"/>
    <x v="82"/>
    <n v="53.55"/>
    <x v="16"/>
    <d v="2012-05-01T00:00:00"/>
    <x v="6"/>
    <x v="7"/>
    <s v="1480.00 CNY"/>
    <x v="117"/>
    <n v="180.83"/>
    <s v="Yunnan Yuntianhua Co., Ltd"/>
    <x v="3"/>
    <s v="Industrial"/>
    <s v="Glass &amp; Fibre Optic Manufacturing"/>
    <m/>
    <s v="China"/>
    <s v="Greater China"/>
    <s v="No"/>
    <n v="4"/>
    <m/>
    <s v="Alex Ying, Herman Chang"/>
    <m/>
    <n v="73"/>
    <n v="6.083333333333333"/>
    <n v="2012"/>
  </r>
  <r>
    <x v="110"/>
    <n v="152371"/>
    <s v="CHS Media"/>
    <s v="www.chshtv.com"/>
    <d v="2012-03-02T00:00:00"/>
    <x v="5"/>
    <x v="1"/>
    <x v="1"/>
    <x v="1"/>
    <m/>
    <x v="84"/>
    <d v="2014-06-10T00:00:00"/>
    <x v="5"/>
    <x v="7"/>
    <s v="780.00 CNY"/>
    <x v="118"/>
    <n v="93.68"/>
    <s v="Wuhan Double Co., Ltd"/>
    <x v="1"/>
    <s v="Media"/>
    <s v="Advertising, Cinemas, Television Broadcasting and Programming"/>
    <m/>
    <s v="China"/>
    <s v="Greater China"/>
    <s v="No"/>
    <m/>
    <m/>
    <m/>
    <m/>
    <n v="27"/>
    <n v="2.25"/>
    <n v="2014"/>
  </r>
  <r>
    <x v="111"/>
    <n v="90533"/>
    <s v="Ciming Checkup"/>
    <s v="www.ciming.com"/>
    <d v="2008-06-29T00:00:00"/>
    <x v="2"/>
    <x v="1"/>
    <x v="84"/>
    <x v="83"/>
    <n v="8.65"/>
    <x v="85"/>
    <d v="2015-06-30T00:00:00"/>
    <x v="0"/>
    <x v="7"/>
    <m/>
    <x v="1"/>
    <m/>
    <s v="ShanghaiMed Healthcare, Inc."/>
    <x v="0"/>
    <s v="Healthcare"/>
    <s v="Health &amp; Wellbeing Centres"/>
    <m/>
    <s v="China"/>
    <s v="Greater China"/>
    <s v="No"/>
    <m/>
    <m/>
    <m/>
    <m/>
    <n v="84"/>
    <n v="7"/>
    <n v="2015"/>
  </r>
  <r>
    <x v="112"/>
    <n v="90533"/>
    <s v="Ciming Checkup"/>
    <s v="www.ciming.com"/>
    <d v="2009-10-09T00:00:00"/>
    <x v="7"/>
    <x v="1"/>
    <x v="85"/>
    <x v="84"/>
    <n v="9.83"/>
    <x v="86"/>
    <d v="2015-01-20T00:00:00"/>
    <x v="0"/>
    <x v="7"/>
    <m/>
    <x v="1"/>
    <m/>
    <s v="Meinian Onehealth"/>
    <x v="0"/>
    <s v="Healthcare"/>
    <s v="Health &amp; Wellbeing Centres"/>
    <m/>
    <s v="China"/>
    <s v="Greater China"/>
    <s v="Yes"/>
    <m/>
    <m/>
    <m/>
    <m/>
    <n v="63"/>
    <n v="5.25"/>
    <n v="2015"/>
  </r>
  <r>
    <x v="112"/>
    <n v="90533"/>
    <s v="Ciming Checkup"/>
    <s v="www.ciming.com"/>
    <d v="2009-10-09T00:00:00"/>
    <x v="7"/>
    <x v="1"/>
    <x v="85"/>
    <x v="84"/>
    <n v="9.83"/>
    <x v="86"/>
    <d v="2016-03-09T00:00:00"/>
    <x v="7"/>
    <x v="7"/>
    <s v="415.00 USD"/>
    <x v="119"/>
    <n v="382.17"/>
    <s v="Meinian Onehealth"/>
    <x v="0"/>
    <s v="Healthcare"/>
    <s v="Health &amp; Wellbeing Centres"/>
    <m/>
    <s v="China"/>
    <s v="Greater China"/>
    <s v="No"/>
    <m/>
    <m/>
    <m/>
    <m/>
    <n v="77"/>
    <n v="6.416666666666667"/>
    <n v="2016"/>
  </r>
  <r>
    <x v="113"/>
    <n v="60667"/>
    <s v="CNinsure"/>
    <s v="www.cninsure.net"/>
    <d v="2005-12-01T00:00:00"/>
    <x v="11"/>
    <x v="2"/>
    <x v="1"/>
    <x v="1"/>
    <m/>
    <x v="50"/>
    <d v="2015-01-06T00:00:00"/>
    <x v="0"/>
    <x v="8"/>
    <s v="54.00 USD"/>
    <x v="120"/>
    <n v="45.84"/>
    <m/>
    <x v="5"/>
    <s v="Insurance"/>
    <s v="Insurance"/>
    <m/>
    <s v="China"/>
    <s v="Greater China"/>
    <s v="No"/>
    <m/>
    <m/>
    <m/>
    <m/>
    <n v="109"/>
    <n v="9.0833333333333339"/>
    <n v="2015"/>
  </r>
  <r>
    <x v="114"/>
    <n v="180187"/>
    <s v="CNinsure Inc."/>
    <s v="www.cninsure.net"/>
    <d v="2004-09-01T00:00:00"/>
    <x v="9"/>
    <x v="1"/>
    <x v="86"/>
    <x v="85"/>
    <n v="2.4300000000000002"/>
    <x v="42"/>
    <d v="2007-10-31T00:00:00"/>
    <x v="10"/>
    <x v="0"/>
    <s v="188.20 USD"/>
    <x v="121"/>
    <n v="132.36000000000001"/>
    <m/>
    <x v="5"/>
    <s v="Insurance"/>
    <s v="Insurance"/>
    <m/>
    <s v="China"/>
    <s v="Greater China"/>
    <s v="Yes"/>
    <m/>
    <m/>
    <m/>
    <m/>
    <n v="37"/>
    <n v="3.0833333333333335"/>
    <n v="2007"/>
  </r>
  <r>
    <x v="115"/>
    <n v="42542"/>
    <s v="CoActive Technologies"/>
    <s v="www.coactive-tech.com"/>
    <d v="2007-05-09T00:00:00"/>
    <x v="1"/>
    <x v="2"/>
    <x v="1"/>
    <x v="1"/>
    <m/>
    <x v="87"/>
    <d v="2012-04-25T00:00:00"/>
    <x v="6"/>
    <x v="7"/>
    <m/>
    <x v="1"/>
    <m/>
    <s v="Nelson Nameplate"/>
    <x v="3"/>
    <s v="Manufacturing"/>
    <s v="Electronics, Manufacturing"/>
    <m/>
    <s v="Hong Kong"/>
    <s v="Greater China"/>
    <s v="Yes"/>
    <m/>
    <m/>
    <s v="Brian Ramsay"/>
    <m/>
    <n v="59"/>
    <n v="4.916666666666667"/>
    <n v="2012"/>
  </r>
  <r>
    <x v="115"/>
    <n v="42542"/>
    <s v="CoActive Technologies"/>
    <s v="www.coactive-tech.com"/>
    <d v="2007-05-09T00:00:00"/>
    <x v="1"/>
    <x v="2"/>
    <x v="1"/>
    <x v="1"/>
    <m/>
    <x v="87"/>
    <d v="2014-08-04T00:00:00"/>
    <x v="5"/>
    <x v="7"/>
    <m/>
    <x v="1"/>
    <m/>
    <s v="Sensata"/>
    <x v="3"/>
    <s v="Manufacturing"/>
    <s v="Electronics, Manufacturing"/>
    <m/>
    <s v="Hong Kong"/>
    <s v="Greater China"/>
    <s v="Yes"/>
    <m/>
    <m/>
    <s v="Brian Ramsay"/>
    <m/>
    <n v="87"/>
    <n v="7.25"/>
    <n v="2014"/>
  </r>
  <r>
    <x v="116"/>
    <n v="142681"/>
    <s v="COFCO Meat Investment Co., Ltd."/>
    <s v="www.cofco-joycome.com"/>
    <d v="2014-06-05T00:00:00"/>
    <x v="6"/>
    <x v="2"/>
    <x v="87"/>
    <x v="86"/>
    <n v="199.48"/>
    <x v="88"/>
    <d v="2015-09-01T00:00:00"/>
    <x v="0"/>
    <x v="7"/>
    <s v="57.50 USD"/>
    <x v="122"/>
    <n v="51.4"/>
    <s v="Temasek Holdings"/>
    <x v="10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15"/>
    <n v="1.25"/>
    <n v="2015"/>
  </r>
  <r>
    <x v="116"/>
    <n v="142681"/>
    <s v="COFCO Meat Investment Co., Ltd."/>
    <s v="www.cofco-joycome.com"/>
    <d v="2014-06-05T00:00:00"/>
    <x v="6"/>
    <x v="2"/>
    <x v="87"/>
    <x v="86"/>
    <n v="199.48"/>
    <x v="88"/>
    <d v="2016-11-01T00:00:00"/>
    <x v="7"/>
    <x v="0"/>
    <s v="1950.00 HKD"/>
    <x v="123"/>
    <n v="226.55"/>
    <m/>
    <x v="10"/>
    <s v="Agriculture"/>
    <s v="Agribusiness, Agriculture Livestock Production, Food Distributors, Meat Products"/>
    <m/>
    <s v="China"/>
    <s v="Greater China"/>
    <s v="Yes"/>
    <m/>
    <m/>
    <s v="Fang Fenglei, Guy Cui, Julian Wolhardt"/>
    <m/>
    <n v="29"/>
    <n v="2.4166666666666665"/>
    <n v="2016"/>
  </r>
  <r>
    <x v="117"/>
    <n v="169204"/>
    <s v="Comicfans"/>
    <s v="www.comicfans.net"/>
    <d v="2012-11-01T00:00:00"/>
    <x v="5"/>
    <x v="1"/>
    <x v="1"/>
    <x v="1"/>
    <m/>
    <x v="89"/>
    <d v="2014-05-01T00:00:00"/>
    <x v="5"/>
    <x v="7"/>
    <m/>
    <x v="1"/>
    <m/>
    <s v="Huawen Media Investment Group Corporation"/>
    <x v="1"/>
    <s v="Digital Media"/>
    <s v="Book Publishers, Digital Media"/>
    <m/>
    <s v="China"/>
    <s v="Greater China"/>
    <s v="No"/>
    <m/>
    <m/>
    <m/>
    <m/>
    <n v="18"/>
    <n v="1.5"/>
    <n v="2014"/>
  </r>
  <r>
    <x v="118"/>
    <n v="61760"/>
    <s v="Comtec Solar Systems"/>
    <s v="www.comtecsolar.com"/>
    <d v="2011-04-19T00:00:00"/>
    <x v="10"/>
    <x v="4"/>
    <x v="88"/>
    <x v="87"/>
    <n v="104.21"/>
    <x v="90"/>
    <d v="2012-01-26T00:00:00"/>
    <x v="6"/>
    <x v="9"/>
    <s v="77.00 USD"/>
    <x v="124"/>
    <n v="60.48"/>
    <m/>
    <x v="7"/>
    <s v="Renewable Energy"/>
    <s v="Solar Power"/>
    <m/>
    <s v="China"/>
    <s v="Greater China"/>
    <s v="Yes"/>
    <m/>
    <m/>
    <s v="Stephen Peel"/>
    <m/>
    <n v="9"/>
    <n v="0.75"/>
    <n v="2012"/>
  </r>
  <r>
    <x v="119"/>
    <n v="46423"/>
    <s v="Concord Medical Service Co."/>
    <s v="www.cmsholdings.com"/>
    <d v="2007-11-01T00:00:00"/>
    <x v="1"/>
    <x v="2"/>
    <x v="1"/>
    <x v="1"/>
    <m/>
    <x v="16"/>
    <d v="2009-12-11T00:00:00"/>
    <x v="9"/>
    <x v="0"/>
    <s v="132.00 USD"/>
    <x v="125"/>
    <n v="88.08"/>
    <m/>
    <x v="0"/>
    <s v="Medical Technologies"/>
    <s v="Healthcare, Healthcare IT, Medical Devices, Medical Technologies"/>
    <m/>
    <s v="China"/>
    <s v="Greater China"/>
    <s v="Yes"/>
    <m/>
    <m/>
    <m/>
    <m/>
    <n v="25"/>
    <n v="2.0833333333333335"/>
    <n v="2009"/>
  </r>
  <r>
    <x v="120"/>
    <n v="138798"/>
    <s v="Cosmos Bank"/>
    <s v="www.cosmosbank.com.tw"/>
    <d v="2007-09-03T00:00:00"/>
    <x v="1"/>
    <x v="3"/>
    <x v="89"/>
    <x v="88"/>
    <n v="632.96"/>
    <x v="91"/>
    <d v="2014-02-10T00:00:00"/>
    <x v="5"/>
    <x v="7"/>
    <s v="23094.00 TWD"/>
    <x v="126"/>
    <n v="556.70000000000005"/>
    <s v="China Development Financial Holding Corporation"/>
    <x v="5"/>
    <s v="Financial Services"/>
    <s v="Banks"/>
    <m/>
    <s v="Taiwan"/>
    <s v="Greater China"/>
    <s v="No"/>
    <m/>
    <m/>
    <m/>
    <m/>
    <n v="77"/>
    <n v="6.416666666666667"/>
    <n v="2014"/>
  </r>
  <r>
    <x v="121"/>
    <n v="65081"/>
    <s v="CS Logistics"/>
    <m/>
    <d v="2010-12-14T00:00:00"/>
    <x v="4"/>
    <x v="2"/>
    <x v="1"/>
    <x v="1"/>
    <m/>
    <x v="92"/>
    <d v="2011-01-04T00:00:00"/>
    <x v="3"/>
    <x v="6"/>
    <m/>
    <x v="1"/>
    <m/>
    <s v="Allport"/>
    <x v="3"/>
    <s v="Logistics"/>
    <s v="Logistics, Transportation"/>
    <m/>
    <s v="Hong Kong"/>
    <s v="Greater China"/>
    <s v="Yes"/>
    <m/>
    <m/>
    <m/>
    <m/>
    <n v="1"/>
    <n v="8.3333333333333329E-2"/>
    <n v="2011"/>
  </r>
  <r>
    <x v="122"/>
    <n v="135884"/>
    <s v="Da Niang Dumplings Co. Ltd."/>
    <m/>
    <d v="2013-12-01T00:00:00"/>
    <x v="0"/>
    <x v="2"/>
    <x v="1"/>
    <x v="1"/>
    <m/>
    <x v="93"/>
    <d v="2017-01-19T00:00:00"/>
    <x v="8"/>
    <x v="7"/>
    <m/>
    <x v="1"/>
    <m/>
    <s v="GreenTree Inns Hotel Management Group"/>
    <x v="4"/>
    <s v="Restaurants"/>
    <s v="Restaurants"/>
    <m/>
    <s v="China"/>
    <s v="Greater China"/>
    <s v="No"/>
    <m/>
    <m/>
    <s v="Bo Liu, Francis Leung"/>
    <s v="Francis Leung"/>
    <n v="37"/>
    <n v="3.0833333333333335"/>
    <n v="2017"/>
  </r>
  <r>
    <x v="123"/>
    <n v="151877"/>
    <s v="Dajin Heavy Industry Corporation"/>
    <s v="www.dajin.cn"/>
    <d v="2009-08-13T00:00:00"/>
    <x v="7"/>
    <x v="1"/>
    <x v="90"/>
    <x v="89"/>
    <n v="8.1999999999999993"/>
    <x v="56"/>
    <d v="2010-10-15T00:00:00"/>
    <x v="2"/>
    <x v="0"/>
    <s v="1158.00 CNY"/>
    <x v="127"/>
    <n v="124.53"/>
    <m/>
    <x v="3"/>
    <s v="Manufacturing"/>
    <s v="Manufacturing"/>
    <m/>
    <s v="China"/>
    <s v="Greater China"/>
    <s v="Yes"/>
    <m/>
    <m/>
    <m/>
    <m/>
    <n v="14"/>
    <n v="1.1666666666666667"/>
    <n v="2010"/>
  </r>
  <r>
    <x v="123"/>
    <n v="151877"/>
    <s v="Dajin Heavy Industry Corporation"/>
    <s v="www.dajin.cn"/>
    <d v="2009-08-13T00:00:00"/>
    <x v="7"/>
    <x v="1"/>
    <x v="90"/>
    <x v="89"/>
    <n v="8.1999999999999993"/>
    <x v="56"/>
    <d v="2012-06-20T00:00:00"/>
    <x v="6"/>
    <x v="2"/>
    <s v="104.00 CNY"/>
    <x v="128"/>
    <n v="13.06"/>
    <m/>
    <x v="3"/>
    <s v="Manufacturing"/>
    <s v="Manufacturing"/>
    <m/>
    <s v="China"/>
    <s v="Greater China"/>
    <s v="Yes"/>
    <m/>
    <m/>
    <m/>
    <m/>
    <n v="34"/>
    <n v="2.8333333333333335"/>
    <n v="2012"/>
  </r>
  <r>
    <x v="123"/>
    <n v="151877"/>
    <s v="Dajin Heavy Industry Corporation"/>
    <s v="www.dajin.cn"/>
    <d v="2009-08-13T00:00:00"/>
    <x v="7"/>
    <x v="1"/>
    <x v="90"/>
    <x v="89"/>
    <n v="8.1999999999999993"/>
    <x v="56"/>
    <d v="2013-03-20T00:00:00"/>
    <x v="4"/>
    <x v="2"/>
    <s v="97.97 CNY"/>
    <x v="129"/>
    <n v="12"/>
    <m/>
    <x v="3"/>
    <s v="Manufacturing"/>
    <s v="Manufacturing"/>
    <m/>
    <s v="China"/>
    <s v="Greater China"/>
    <s v="Yes"/>
    <m/>
    <m/>
    <m/>
    <m/>
    <n v="43"/>
    <n v="3.5833333333333335"/>
    <n v="2013"/>
  </r>
  <r>
    <x v="123"/>
    <n v="151877"/>
    <s v="Dajin Heavy Industry Corporation"/>
    <s v="www.dajin.cn"/>
    <d v="2009-08-13T00:00:00"/>
    <x v="7"/>
    <x v="1"/>
    <x v="90"/>
    <x v="89"/>
    <n v="8.1999999999999993"/>
    <x v="56"/>
    <d v="2013-06-06T00:00:00"/>
    <x v="4"/>
    <x v="2"/>
    <s v="104.00 CNY"/>
    <x v="130"/>
    <n v="12.66"/>
    <m/>
    <x v="3"/>
    <s v="Manufacturing"/>
    <s v="Manufacturing"/>
    <m/>
    <s v="China"/>
    <s v="Greater China"/>
    <s v="Yes"/>
    <m/>
    <m/>
    <m/>
    <m/>
    <n v="46"/>
    <n v="3.8333333333333335"/>
    <n v="2013"/>
  </r>
  <r>
    <x v="124"/>
    <n v="175889"/>
    <s v="Dalian East Energy Development Co., Ltd"/>
    <s v="www.dleast.cc"/>
    <d v="2009-09-10T00:00:00"/>
    <x v="7"/>
    <x v="1"/>
    <x v="91"/>
    <x v="90"/>
    <n v="8.83"/>
    <x v="94"/>
    <d v="2010-09-20T00:00:00"/>
    <x v="2"/>
    <x v="0"/>
    <s v="825.00 CNY"/>
    <x v="131"/>
    <n v="94.95"/>
    <m/>
    <x v="7"/>
    <s v="Clean Technology"/>
    <s v="GeoThermal, Solar Power, Waste to Energy, Wind Power"/>
    <m/>
    <s v="China"/>
    <s v="Greater China"/>
    <s v="Yes"/>
    <m/>
    <m/>
    <m/>
    <m/>
    <n v="12"/>
    <n v="1"/>
    <n v="2010"/>
  </r>
  <r>
    <x v="125"/>
    <n v="169609"/>
    <s v="Dalian Energas Gas-System Co., Ltd"/>
    <s v="www.energas.cn"/>
    <d v="2011-11-29T00:00:00"/>
    <x v="10"/>
    <x v="1"/>
    <x v="92"/>
    <x v="91"/>
    <n v="3.93"/>
    <x v="95"/>
    <d v="2015-04-24T00:00:00"/>
    <x v="0"/>
    <x v="0"/>
    <s v="196.25 CNY"/>
    <x v="132"/>
    <n v="29.83"/>
    <m/>
    <x v="3"/>
    <s v="Manufacturing"/>
    <s v="Manufacturing, Oil &amp; Gas"/>
    <m/>
    <s v="China"/>
    <s v="Greater China"/>
    <s v="Yes"/>
    <m/>
    <m/>
    <m/>
    <m/>
    <n v="41"/>
    <n v="3.4166666666666665"/>
    <n v="2015"/>
  </r>
  <r>
    <x v="126"/>
    <n v="138791"/>
    <s v="Digiwin Software Co., Ltd"/>
    <s v="www.digiwin.com.cn"/>
    <d v="2007-10-22T00:00:00"/>
    <x v="1"/>
    <x v="2"/>
    <x v="93"/>
    <x v="92"/>
    <n v="48.25"/>
    <x v="96"/>
    <d v="2014-01-27T00:00:00"/>
    <x v="5"/>
    <x v="0"/>
    <s v="623.10 CNY"/>
    <x v="133"/>
    <n v="74.78"/>
    <m/>
    <x v="8"/>
    <s v="Software"/>
    <s v="Software"/>
    <m/>
    <s v="China"/>
    <s v="Greater China"/>
    <s v="Yes"/>
    <m/>
    <m/>
    <m/>
    <m/>
    <n v="75"/>
    <n v="6.25"/>
    <n v="2014"/>
  </r>
  <r>
    <x v="127"/>
    <n v="39212"/>
    <s v="Dili"/>
    <s v="www.dilijituan.com"/>
    <d v="2010-03-18T00:00:00"/>
    <x v="4"/>
    <x v="2"/>
    <x v="70"/>
    <x v="69"/>
    <n v="443.64"/>
    <x v="97"/>
    <d v="2011-05-20T00:00:00"/>
    <x v="3"/>
    <x v="1"/>
    <s v="190.00 USD"/>
    <x v="134"/>
    <n v="132.47"/>
    <m/>
    <x v="10"/>
    <s v="Agriculture"/>
    <s v="Agriculture"/>
    <m/>
    <s v="China"/>
    <s v="Greater China"/>
    <s v="Yes"/>
    <n v="16.5"/>
    <m/>
    <s v="Carl Wu"/>
    <m/>
    <n v="14"/>
    <n v="1.1666666666666667"/>
    <n v="2011"/>
  </r>
  <r>
    <x v="128"/>
    <n v="58617"/>
    <s v="Dongyue Group Limited"/>
    <s v="www.dongyuechem.com"/>
    <d v="2007-06-02T00:00:00"/>
    <x v="1"/>
    <x v="2"/>
    <x v="94"/>
    <x v="93"/>
    <n v="34.909999999999997"/>
    <x v="98"/>
    <d v="2007-12-10T00:00:00"/>
    <x v="10"/>
    <x v="0"/>
    <s v="1120.00 HKD"/>
    <x v="135"/>
    <n v="98.35"/>
    <m/>
    <x v="6"/>
    <s v="Chemicals"/>
    <s v="Agricultural Chemicals, Production"/>
    <m/>
    <s v="China"/>
    <s v="Greater China"/>
    <s v="Yes"/>
    <m/>
    <m/>
    <s v="Jean Eric Salata"/>
    <m/>
    <n v="6"/>
    <n v="0.5"/>
    <n v="2007"/>
  </r>
  <r>
    <x v="128"/>
    <n v="58617"/>
    <s v="Dongyue Group Limited"/>
    <s v="www.dongyuechem.com"/>
    <d v="2007-06-02T00:00:00"/>
    <x v="1"/>
    <x v="2"/>
    <x v="94"/>
    <x v="93"/>
    <n v="34.909999999999997"/>
    <x v="98"/>
    <d v="2009-11-25T00:00:00"/>
    <x v="9"/>
    <x v="2"/>
    <s v="271.00 HKD"/>
    <x v="136"/>
    <n v="23.33"/>
    <m/>
    <x v="6"/>
    <s v="Chemicals"/>
    <s v="Agricultural Chemicals, Production"/>
    <m/>
    <s v="China"/>
    <s v="Greater China"/>
    <s v="Yes"/>
    <m/>
    <m/>
    <s v="Jean Eric Salata"/>
    <m/>
    <n v="29"/>
    <n v="2.4166666666666665"/>
    <n v="2009"/>
  </r>
  <r>
    <x v="129"/>
    <n v="165223"/>
    <s v="DXY Technology"/>
    <s v="www.dxytech.com"/>
    <d v="2012-07-01T00:00:00"/>
    <x v="5"/>
    <x v="1"/>
    <x v="95"/>
    <x v="94"/>
    <n v="3.1"/>
    <x v="99"/>
    <d v="2013-10-18T00:00:00"/>
    <x v="4"/>
    <x v="7"/>
    <s v="156.00 CNY"/>
    <x v="137"/>
    <n v="18.78"/>
    <s v="Wuhan P and S Information Technology Co., Ltd."/>
    <x v="8"/>
    <s v="Electronics"/>
    <s v="Communications, Electronic Components &amp; Semiconductor Manufacture, Integrated Circuits, Network, Software, Technology"/>
    <m/>
    <s v="China"/>
    <s v="Greater China"/>
    <s v="No"/>
    <m/>
    <m/>
    <m/>
    <m/>
    <n v="15"/>
    <n v="1.25"/>
    <n v="2013"/>
  </r>
  <r>
    <x v="130"/>
    <n v="165430"/>
    <s v="E-Ink"/>
    <s v="www.einkgroup.com"/>
    <d v="2005-03-22T00:00:00"/>
    <x v="11"/>
    <x v="2"/>
    <x v="1"/>
    <x v="1"/>
    <m/>
    <x v="100"/>
    <d v="2009-12-23T00:00:00"/>
    <x v="9"/>
    <x v="7"/>
    <m/>
    <x v="1"/>
    <m/>
    <s v="Prime View International"/>
    <x v="3"/>
    <s v="Distribution"/>
    <s v="Electronic Components, Electronic Components &amp; Semiconductor Wholesalers, Technology"/>
    <m/>
    <s v="Taiwan"/>
    <s v="Greater China"/>
    <s v="No"/>
    <m/>
    <m/>
    <m/>
    <m/>
    <n v="57"/>
    <n v="4.75"/>
    <n v="2009"/>
  </r>
  <r>
    <x v="131"/>
    <n v="189771"/>
    <s v="East River Biochemical Group"/>
    <s v="www.bd09.com"/>
    <d v="2007-12-01T00:00:00"/>
    <x v="1"/>
    <x v="1"/>
    <x v="96"/>
    <x v="95"/>
    <n v="4.1100000000000003"/>
    <x v="16"/>
    <d v="2012-06-01T00:00:00"/>
    <x v="6"/>
    <x v="5"/>
    <m/>
    <x v="1"/>
    <m/>
    <m/>
    <x v="7"/>
    <s v="Clean Technology"/>
    <s v="Biofuels, Oil &amp; Gas"/>
    <m/>
    <s v="China"/>
    <s v="Greater China"/>
    <s v="No"/>
    <m/>
    <m/>
    <m/>
    <m/>
    <n v="54"/>
    <n v="4.5"/>
    <n v="2012"/>
  </r>
  <r>
    <x v="132"/>
    <n v="50654"/>
    <s v="Eastern Broadcasting Company"/>
    <s v="www.ebc.net.tw"/>
    <d v="2006-03-22T00:00:00"/>
    <x v="3"/>
    <x v="2"/>
    <x v="97"/>
    <x v="96"/>
    <n v="104.62"/>
    <x v="16"/>
    <d v="2016-10-17T00:00:00"/>
    <x v="7"/>
    <x v="7"/>
    <s v="351.00 USD"/>
    <x v="138"/>
    <n v="318.39"/>
    <s v="Taiwan Optical Platform Co., Ltd."/>
    <x v="1"/>
    <s v="Media"/>
    <s v="Television Broadcasting and Programming"/>
    <m/>
    <s v="Taiwan"/>
    <s v="Greater China"/>
    <s v="No"/>
    <m/>
    <m/>
    <s v="Alex Ying, Gregory Zeluck, Patrick Siewert"/>
    <m/>
    <n v="127"/>
    <n v="10.583333333333334"/>
    <n v="2016"/>
  </r>
  <r>
    <x v="133"/>
    <n v="30976"/>
    <s v="Ellassay"/>
    <s v="www.ellassay.com"/>
    <d v="2009-03-25T00:00:00"/>
    <x v="7"/>
    <x v="1"/>
    <x v="36"/>
    <x v="36"/>
    <n v="15.47"/>
    <x v="16"/>
    <d v="2015-04-22T00:00:00"/>
    <x v="0"/>
    <x v="0"/>
    <s v="766.40 CNY"/>
    <x v="139"/>
    <n v="116.49"/>
    <m/>
    <x v="4"/>
    <s v="Retail"/>
    <s v="Clothing Stores, Consumer Products"/>
    <m/>
    <s v="China"/>
    <s v="Greater China"/>
    <s v="Yes"/>
    <m/>
    <m/>
    <s v="Wayne Tsou"/>
    <m/>
    <n v="73"/>
    <n v="6.083333333333333"/>
    <n v="2015"/>
  </r>
  <r>
    <x v="134"/>
    <n v="58629"/>
    <s v="Emeishan Special Cement Co., Ltd."/>
    <m/>
    <d v="2007-10-23T00:00:00"/>
    <x v="1"/>
    <x v="2"/>
    <x v="98"/>
    <x v="97"/>
    <n v="19.690000000000001"/>
    <x v="81"/>
    <d v="2012-09-28T00:00:00"/>
    <x v="6"/>
    <x v="7"/>
    <m/>
    <x v="1"/>
    <m/>
    <s v="Southwest Cement Company Limited"/>
    <x v="6"/>
    <s v="Materials"/>
    <s v="Cement, Distribution"/>
    <m/>
    <s v="China"/>
    <s v="Greater China"/>
    <s v="No"/>
    <m/>
    <m/>
    <s v="Edan Lee"/>
    <m/>
    <n v="59"/>
    <n v="4.916666666666667"/>
    <n v="2012"/>
  </r>
  <r>
    <x v="135"/>
    <n v="162438"/>
    <s v="Enfinium International Holdings Limited"/>
    <m/>
    <d v="2011-03-18T00:00:00"/>
    <x v="10"/>
    <x v="1"/>
    <x v="96"/>
    <x v="95"/>
    <n v="4.3"/>
    <x v="101"/>
    <d v="2012-10-12T00:00:00"/>
    <x v="6"/>
    <x v="7"/>
    <m/>
    <x v="1"/>
    <m/>
    <s v="Alternative Investment Capital"/>
    <x v="8"/>
    <s v="Internet"/>
    <s v="e-Financial, Financial Services"/>
    <m/>
    <s v="Hong Kong"/>
    <s v="Greater China"/>
    <s v="Yes"/>
    <m/>
    <m/>
    <s v="Duncan Chui"/>
    <s v="Duncan Chui"/>
    <n v="19"/>
    <n v="1.5833333333333333"/>
    <n v="2012"/>
  </r>
  <r>
    <x v="136"/>
    <n v="77402"/>
    <s v="Evercare"/>
    <s v="www.evercare.com.cn"/>
    <d v="2008-06-01T00:00:00"/>
    <x v="2"/>
    <x v="1"/>
    <x v="1"/>
    <x v="1"/>
    <m/>
    <x v="102"/>
    <d v="2011-06-01T00:00:00"/>
    <x v="3"/>
    <x v="1"/>
    <m/>
    <x v="1"/>
    <m/>
    <m/>
    <x v="0"/>
    <s v="Healthcare"/>
    <s v="Elective/Aesthetic Medicine, Health &amp; Wellbeing Centres"/>
    <m/>
    <s v="China"/>
    <s v="Greater China"/>
    <s v="No"/>
    <m/>
    <m/>
    <m/>
    <m/>
    <n v="36"/>
    <n v="3"/>
    <n v="2011"/>
  </r>
  <r>
    <x v="137"/>
    <n v="53181"/>
    <s v="Far Eastern Leasing Company"/>
    <s v="www.ifelc.com.cn"/>
    <d v="2009-10-14T00:00:00"/>
    <x v="7"/>
    <x v="1"/>
    <x v="99"/>
    <x v="98"/>
    <n v="107.49"/>
    <x v="103"/>
    <d v="2011-03-01T00:00:00"/>
    <x v="3"/>
    <x v="0"/>
    <s v="660.00 USD"/>
    <x v="140"/>
    <n v="482.06"/>
    <m/>
    <x v="5"/>
    <s v="Financial Services"/>
    <s v="Credit Collections and Services, Finance and Insurance Sector"/>
    <m/>
    <s v="China"/>
    <s v="Greater China"/>
    <s v="Yes"/>
    <m/>
    <m/>
    <s v="David Liu, Gloria Song, Julian Wolhardt, Lane Zhao, Shirley Chen"/>
    <m/>
    <n v="17"/>
    <n v="1.4166666666666667"/>
    <n v="2011"/>
  </r>
  <r>
    <x v="137"/>
    <n v="53181"/>
    <s v="Far Eastern Leasing Company"/>
    <s v="www.ifelc.com.cn"/>
    <d v="2009-10-14T00:00:00"/>
    <x v="7"/>
    <x v="1"/>
    <x v="99"/>
    <x v="98"/>
    <n v="107.49"/>
    <x v="103"/>
    <d v="2015-04-14T00:00:00"/>
    <x v="0"/>
    <x v="2"/>
    <s v="65.00 USD"/>
    <x v="141"/>
    <n v="60.7"/>
    <m/>
    <x v="5"/>
    <s v="Financial Services"/>
    <s v="Credit Collections and Services, Finance and Insurance Sector"/>
    <m/>
    <s v="China"/>
    <s v="Greater China"/>
    <s v="No"/>
    <m/>
    <m/>
    <s v="David Liu, Gloria Song, Julian Wolhardt, Lane Zhao, Shirley Chen"/>
    <m/>
    <n v="66"/>
    <n v="5.5"/>
    <n v="2015"/>
  </r>
  <r>
    <x v="138"/>
    <n v="161056"/>
    <s v="Fawer Automotive Parts"/>
    <s v="www.fawer.com.cn"/>
    <d v="2009-10-01T00:00:00"/>
    <x v="7"/>
    <x v="1"/>
    <x v="100"/>
    <x v="99"/>
    <n v="33.06"/>
    <x v="104"/>
    <d v="2012-01-01T00:00:00"/>
    <x v="6"/>
    <x v="7"/>
    <s v="180.00 CNY"/>
    <x v="142"/>
    <n v="22.38"/>
    <m/>
    <x v="3"/>
    <s v="Manufacturing"/>
    <s v="Automobile and Parts Manufacturing, Steel &amp; Metal Manufacturing"/>
    <m/>
    <s v="China"/>
    <s v="Greater China"/>
    <s v="Yes"/>
    <m/>
    <m/>
    <m/>
    <m/>
    <n v="27"/>
    <n v="2.25"/>
    <n v="2012"/>
  </r>
  <r>
    <x v="138"/>
    <n v="161056"/>
    <s v="Fawer Automotive Parts"/>
    <s v="www.fawer.com.cn"/>
    <d v="2009-10-01T00:00:00"/>
    <x v="7"/>
    <x v="1"/>
    <x v="100"/>
    <x v="99"/>
    <n v="33.06"/>
    <x v="104"/>
    <d v="2012-11-30T00:00:00"/>
    <x v="6"/>
    <x v="7"/>
    <m/>
    <x v="1"/>
    <m/>
    <s v="Guangdong Sunrise Holdings Co., Ltd"/>
    <x v="3"/>
    <s v="Manufacturing"/>
    <s v="Automobile and Parts Manufacturing, Steel &amp; Metal Manufacturing"/>
    <m/>
    <s v="China"/>
    <s v="Greater China"/>
    <s v="No"/>
    <m/>
    <m/>
    <m/>
    <m/>
    <n v="37"/>
    <n v="3.0833333333333335"/>
    <n v="2012"/>
  </r>
  <r>
    <x v="139"/>
    <n v="145122"/>
    <s v="Feitian Technologies"/>
    <s v="www.ftsafe.com"/>
    <d v="2010-06-01T00:00:00"/>
    <x v="4"/>
    <x v="2"/>
    <x v="101"/>
    <x v="100"/>
    <n v="4.95"/>
    <x v="28"/>
    <d v="2014-06-26T00:00:00"/>
    <x v="5"/>
    <x v="0"/>
    <s v="787.00 CNY"/>
    <x v="143"/>
    <n v="94.52"/>
    <m/>
    <x v="8"/>
    <s v="IT Security"/>
    <s v="IT Security, Monitoring &amp; Security Software"/>
    <m/>
    <s v="China"/>
    <s v="Greater China"/>
    <s v="Yes"/>
    <m/>
    <m/>
    <m/>
    <m/>
    <n v="48"/>
    <n v="4"/>
    <n v="2014"/>
  </r>
  <r>
    <x v="140"/>
    <n v="53785"/>
    <s v="Feixiang"/>
    <s v="www.feixiangchem.com"/>
    <d v="2007-06-01T00:00:00"/>
    <x v="1"/>
    <x v="2"/>
    <x v="1"/>
    <x v="1"/>
    <m/>
    <x v="13"/>
    <d v="2010-06-16T00:00:00"/>
    <x v="2"/>
    <x v="7"/>
    <s v="489.00 USD"/>
    <x v="144"/>
    <n v="393.74"/>
    <s v="Rhodia Group"/>
    <x v="6"/>
    <s v="Chemicals"/>
    <s v="Chemicals"/>
    <m/>
    <s v="China"/>
    <s v="Greater China"/>
    <s v="No"/>
    <m/>
    <m/>
    <m/>
    <m/>
    <n v="36"/>
    <n v="3"/>
    <n v="2010"/>
  </r>
  <r>
    <x v="141"/>
    <n v="175908"/>
    <s v="Flat Glass Group Co., Ltd."/>
    <s v="www.flatgroup.com.cn"/>
    <d v="2010-12-20T00:00:00"/>
    <x v="4"/>
    <x v="1"/>
    <x v="102"/>
    <x v="101"/>
    <n v="41.3"/>
    <x v="105"/>
    <d v="2015-11-20T00:00:00"/>
    <x v="0"/>
    <x v="0"/>
    <s v="121.00 USD"/>
    <x v="145"/>
    <n v="113.09"/>
    <m/>
    <x v="7"/>
    <s v="Clean Technology"/>
    <s v="Advanced Components, Solar Power, Solar Thermal"/>
    <m/>
    <s v="China"/>
    <s v="Greater China"/>
    <s v="Yes"/>
    <m/>
    <m/>
    <m/>
    <m/>
    <n v="59"/>
    <n v="4.916666666666667"/>
    <n v="2015"/>
  </r>
  <r>
    <x v="142"/>
    <n v="28703"/>
    <s v="Focus Media"/>
    <s v="www.focusmedia.cn"/>
    <d v="2012-12-20T00:00:00"/>
    <x v="5"/>
    <x v="0"/>
    <x v="103"/>
    <x v="102"/>
    <n v="2853.81"/>
    <x v="106"/>
    <d v="2014-07-13T00:00:00"/>
    <x v="5"/>
    <x v="0"/>
    <s v="172.00 USD"/>
    <x v="146"/>
    <n v="126.44"/>
    <m/>
    <x v="1"/>
    <s v="Digital Media"/>
    <s v="Advertising, Digital Media, Media, Telecom Media, Telecoms"/>
    <m/>
    <s v="China"/>
    <s v="Greater China"/>
    <s v="Yes"/>
    <m/>
    <m/>
    <m/>
    <m/>
    <n v="19"/>
    <n v="1.5833333333333333"/>
    <n v="2014"/>
  </r>
  <r>
    <x v="142"/>
    <n v="28703"/>
    <s v="Focus Media"/>
    <s v="www.focusmedia.cn"/>
    <d v="2012-12-20T00:00:00"/>
    <x v="5"/>
    <x v="0"/>
    <x v="103"/>
    <x v="102"/>
    <n v="2853.81"/>
    <x v="106"/>
    <d v="2015-09-01T00:00:00"/>
    <x v="0"/>
    <x v="7"/>
    <s v="45700.00 CNY"/>
    <x v="147"/>
    <n v="6414.68"/>
    <s v="Hedy Holdings"/>
    <x v="1"/>
    <s v="Digital Media"/>
    <s v="Advertising, Digital Media, Media, Telecom Media, Telecoms"/>
    <m/>
    <s v="China"/>
    <s v="Greater China"/>
    <s v="Yes"/>
    <m/>
    <m/>
    <m/>
    <m/>
    <n v="33"/>
    <n v="2.75"/>
    <n v="2015"/>
  </r>
  <r>
    <x v="143"/>
    <n v="42535"/>
    <s v="Fu Sheng Industrial Co."/>
    <s v="www.fusheng.com"/>
    <d v="2003-12-01T00:00:00"/>
    <x v="12"/>
    <x v="2"/>
    <x v="1"/>
    <x v="1"/>
    <m/>
    <x v="107"/>
    <d v="2007-08-02T00:00:00"/>
    <x v="10"/>
    <x v="3"/>
    <s v="1000.00 USD"/>
    <x v="148"/>
    <n v="739.64"/>
    <s v="Oaktree Capital Management"/>
    <x v="3"/>
    <s v="Industrial"/>
    <s v="Aerospace, Industrial"/>
    <m/>
    <s v="Taiwan"/>
    <s v="Greater China"/>
    <s v="No"/>
    <m/>
    <m/>
    <m/>
    <m/>
    <n v="44"/>
    <n v="3.6666666666666665"/>
    <n v="2007"/>
  </r>
  <r>
    <x v="144"/>
    <n v="153280"/>
    <s v="Fujian Cosunter Pharmaceutical Co., Ltd"/>
    <s v="www.cosunter.com"/>
    <d v="2011-06-01T00:00:00"/>
    <x v="10"/>
    <x v="1"/>
    <x v="104"/>
    <x v="103"/>
    <n v="8.65"/>
    <x v="28"/>
    <d v="2015-04-22T00:00:00"/>
    <x v="0"/>
    <x v="0"/>
    <s v="375.73 CNY"/>
    <x v="149"/>
    <n v="57.11"/>
    <m/>
    <x v="0"/>
    <s v="Pharmaceuticals"/>
    <s v="Pharmaceuticals"/>
    <m/>
    <s v="China"/>
    <s v="Greater China"/>
    <s v="Yes"/>
    <m/>
    <m/>
    <m/>
    <m/>
    <n v="46"/>
    <n v="3.8333333333333335"/>
    <n v="2015"/>
  </r>
  <r>
    <x v="145"/>
    <n v="179104"/>
    <s v="Fujian Dali Foods Group Co. Ltd."/>
    <s v="www.dali-group.com"/>
    <d v="2014-09-08T00:00:00"/>
    <x v="6"/>
    <x v="1"/>
    <x v="105"/>
    <x v="104"/>
    <n v="0.1"/>
    <x v="50"/>
    <d v="2015-11-15T00:00:00"/>
    <x v="0"/>
    <x v="0"/>
    <m/>
    <x v="1"/>
    <m/>
    <m/>
    <x v="10"/>
    <s v="Food"/>
    <s v="Snack Foods"/>
    <m/>
    <s v="China"/>
    <s v="Greater China"/>
    <s v="Yes"/>
    <m/>
    <m/>
    <m/>
    <m/>
    <n v="14"/>
    <n v="1.1666666666666667"/>
    <n v="2015"/>
  </r>
  <r>
    <x v="146"/>
    <n v="152871"/>
    <s v="Fujian Nanping Nanfu Battery"/>
    <s v="www.nanfu.com"/>
    <d v="2007-06-01T00:00:00"/>
    <x v="1"/>
    <x v="1"/>
    <x v="1"/>
    <x v="1"/>
    <m/>
    <x v="50"/>
    <d v="2016-01-15T00:00:00"/>
    <x v="7"/>
    <x v="0"/>
    <m/>
    <x v="1"/>
    <m/>
    <m/>
    <x v="8"/>
    <s v="Electronics"/>
    <s v="Electronic Components"/>
    <m/>
    <s v="China"/>
    <s v="Greater China"/>
    <s v="No"/>
    <m/>
    <m/>
    <m/>
    <m/>
    <n v="103"/>
    <n v="8.5833333333333339"/>
    <n v="2016"/>
  </r>
  <r>
    <x v="146"/>
    <n v="152871"/>
    <s v="Fujian Nanping Nanfu Battery"/>
    <s v="www.nanfu.com"/>
    <d v="2007-06-01T00:00:00"/>
    <x v="1"/>
    <x v="1"/>
    <x v="1"/>
    <x v="1"/>
    <m/>
    <x v="50"/>
    <d v="2016-01-15T00:00:00"/>
    <x v="7"/>
    <x v="6"/>
    <m/>
    <x v="1"/>
    <m/>
    <s v="Akin Technology"/>
    <x v="8"/>
    <s v="Electronics"/>
    <s v="Electronic Components"/>
    <m/>
    <s v="China"/>
    <s v="Greater China"/>
    <s v="No"/>
    <m/>
    <m/>
    <m/>
    <m/>
    <n v="103"/>
    <n v="8.5833333333333339"/>
    <n v="2016"/>
  </r>
  <r>
    <x v="147"/>
    <n v="32613"/>
    <s v="Fujian Peak Group"/>
    <s v="www.peaksport.com"/>
    <d v="2009-04-24T00:00:00"/>
    <x v="7"/>
    <x v="1"/>
    <x v="106"/>
    <x v="105"/>
    <n v="44.04"/>
    <x v="108"/>
    <d v="2009-09-29T00:00:00"/>
    <x v="9"/>
    <x v="0"/>
    <s v="1700.00 HKD"/>
    <x v="150"/>
    <n v="150.51"/>
    <m/>
    <x v="4"/>
    <s v="Consumer Products"/>
    <s v="Clothing Stores, Distribution, Footwear Manufacture, Wholesale, and Retail, Manufacturing"/>
    <m/>
    <s v="China"/>
    <s v="Greater China"/>
    <s v="Yes"/>
    <m/>
    <m/>
    <m/>
    <m/>
    <n v="5"/>
    <n v="0.41666666666666669"/>
    <n v="2009"/>
  </r>
  <r>
    <x v="148"/>
    <n v="70327"/>
    <s v="Funtalk China Holdings"/>
    <s v="www.pypo.net"/>
    <d v="2007-11-01T00:00:00"/>
    <x v="1"/>
    <x v="2"/>
    <x v="78"/>
    <x v="77"/>
    <n v="63.3"/>
    <x v="109"/>
    <d v="2009-07-16T00:00:00"/>
    <x v="9"/>
    <x v="6"/>
    <m/>
    <x v="1"/>
    <m/>
    <s v="Middle Kingdom Alliance Corp."/>
    <x v="4"/>
    <s v="Retail"/>
    <s v="Consumer Electronics Stores, Telecoms Services"/>
    <m/>
    <s v="China"/>
    <s v="Greater China"/>
    <s v="Yes"/>
    <m/>
    <m/>
    <s v="Allan Liu"/>
    <m/>
    <n v="20"/>
    <n v="1.6666666666666667"/>
    <n v="2009"/>
  </r>
  <r>
    <x v="148"/>
    <n v="70327"/>
    <s v="Funtalk China Holdings"/>
    <s v="www.pypo.net"/>
    <d v="2007-11-01T00:00:00"/>
    <x v="1"/>
    <x v="2"/>
    <x v="78"/>
    <x v="77"/>
    <n v="63.3"/>
    <x v="109"/>
    <d v="2009-12-17T00:00:00"/>
    <x v="9"/>
    <x v="2"/>
    <m/>
    <x v="1"/>
    <m/>
    <m/>
    <x v="4"/>
    <s v="Retail"/>
    <s v="Consumer Electronics Stores, Telecoms Services"/>
    <m/>
    <s v="China"/>
    <s v="Greater China"/>
    <s v="Yes"/>
    <m/>
    <m/>
    <s v="Allan Liu"/>
    <m/>
    <n v="25"/>
    <n v="2.0833333333333335"/>
    <n v="2009"/>
  </r>
  <r>
    <x v="148"/>
    <n v="70327"/>
    <s v="Funtalk China Holdings"/>
    <s v="www.pypo.net"/>
    <d v="2007-11-01T00:00:00"/>
    <x v="1"/>
    <x v="2"/>
    <x v="78"/>
    <x v="77"/>
    <n v="63.3"/>
    <x v="109"/>
    <d v="2011-05-31T00:00:00"/>
    <x v="3"/>
    <x v="3"/>
    <s v="443.00 USD"/>
    <x v="151"/>
    <n v="306.77999999999997"/>
    <s v="Fortress Investment Group"/>
    <x v="4"/>
    <s v="Retail"/>
    <s v="Consumer Electronics Stores, Telecoms Services"/>
    <m/>
    <s v="China"/>
    <s v="Greater China"/>
    <s v="No"/>
    <m/>
    <m/>
    <s v="Allan Liu"/>
    <m/>
    <n v="42"/>
    <n v="3.5"/>
    <n v="2011"/>
  </r>
  <r>
    <x v="149"/>
    <n v="29199"/>
    <s v="Futaste"/>
    <s v="www.futaste.com"/>
    <d v="2008-01-21T00:00:00"/>
    <x v="2"/>
    <x v="1"/>
    <x v="1"/>
    <x v="1"/>
    <m/>
    <x v="110"/>
    <d v="2013-05-29T00:00:00"/>
    <x v="4"/>
    <x v="1"/>
    <m/>
    <x v="1"/>
    <m/>
    <m/>
    <x v="3"/>
    <s v="Manufacturing"/>
    <s v="Beverages, Biotechnology, Pharmaceuticals"/>
    <m/>
    <s v="China"/>
    <s v="Greater China"/>
    <s v="No"/>
    <m/>
    <m/>
    <m/>
    <m/>
    <n v="64"/>
    <n v="5.333333333333333"/>
    <n v="2013"/>
  </r>
  <r>
    <x v="150"/>
    <n v="39716"/>
    <s v="Gala TV"/>
    <s v="www.gtv.com.tw"/>
    <d v="2008-12-30T00:00:00"/>
    <x v="2"/>
    <x v="2"/>
    <x v="52"/>
    <x v="51"/>
    <n v="74.73"/>
    <x v="76"/>
    <d v="2011-02-14T00:00:00"/>
    <x v="3"/>
    <x v="3"/>
    <m/>
    <x v="1"/>
    <m/>
    <s v="EQT"/>
    <x v="1"/>
    <s v="Media"/>
    <s v="Television Broadcasting and Programming"/>
    <m/>
    <s v="Taiwan"/>
    <s v="Greater China"/>
    <s v="No"/>
    <m/>
    <m/>
    <m/>
    <m/>
    <n v="26"/>
    <n v="2.1666666666666665"/>
    <n v="2011"/>
  </r>
  <r>
    <x v="151"/>
    <n v="39716"/>
    <s v="Gala TV"/>
    <s v="www.gtv.com.tw"/>
    <d v="2011-02-14T00:00:00"/>
    <x v="10"/>
    <x v="2"/>
    <x v="1"/>
    <x v="1"/>
    <m/>
    <x v="111"/>
    <d v="2014-04-29T00:00:00"/>
    <x v="5"/>
    <x v="7"/>
    <m/>
    <x v="1"/>
    <m/>
    <s v="Yung-Tsai Investment Co. Ltd"/>
    <x v="1"/>
    <s v="Media"/>
    <s v="Television Broadcasting and Programming"/>
    <m/>
    <s v="Taiwan"/>
    <s v="Greater China"/>
    <s v="No"/>
    <m/>
    <m/>
    <s v="Fredrik Åtting"/>
    <m/>
    <n v="38"/>
    <n v="3.1666666666666665"/>
    <n v="2014"/>
  </r>
  <r>
    <x v="152"/>
    <n v="29903"/>
    <s v="Galaxy Entertainment"/>
    <s v="www.galaxyentertainment.com"/>
    <d v="2007-11-01T00:00:00"/>
    <x v="1"/>
    <x v="4"/>
    <x v="107"/>
    <x v="106"/>
    <n v="590"/>
    <x v="112"/>
    <d v="2011-09-02T00:00:00"/>
    <x v="3"/>
    <x v="2"/>
    <s v="4780.00 HKD"/>
    <x v="152"/>
    <n v="449.48"/>
    <m/>
    <x v="4"/>
    <s v="Entertainment"/>
    <s v="Entertainment, Gambling, Hotels"/>
    <m/>
    <s v="Hong Kong"/>
    <s v="Greater China"/>
    <s v="Yes"/>
    <n v="2.2000000000000002"/>
    <m/>
    <s v="Alex Emery, Henry Chen, Ian Sellars, Maximilian Biagosch"/>
    <m/>
    <n v="46"/>
    <n v="3.8333333333333335"/>
    <n v="2011"/>
  </r>
  <r>
    <x v="152"/>
    <n v="29903"/>
    <s v="Galaxy Entertainment"/>
    <s v="www.galaxyentertainment.com"/>
    <d v="2007-11-01T00:00:00"/>
    <x v="1"/>
    <x v="4"/>
    <x v="107"/>
    <x v="106"/>
    <n v="590"/>
    <x v="112"/>
    <d v="2012-08-29T00:00:00"/>
    <x v="6"/>
    <x v="2"/>
    <s v="5855.00 HKD"/>
    <x v="153"/>
    <n v="589.75"/>
    <m/>
    <x v="4"/>
    <s v="Entertainment"/>
    <s v="Entertainment, Gambling, Hotels"/>
    <m/>
    <s v="Hong Kong"/>
    <s v="Greater China"/>
    <s v="Yes"/>
    <m/>
    <m/>
    <s v="Alex Emery, Henry Chen, Ian Sellars, Maximilian Biagosch"/>
    <m/>
    <n v="57"/>
    <n v="4.75"/>
    <n v="2012"/>
  </r>
  <r>
    <x v="152"/>
    <n v="29903"/>
    <s v="Galaxy Entertainment"/>
    <s v="www.galaxyentertainment.com"/>
    <d v="2007-11-01T00:00:00"/>
    <x v="1"/>
    <x v="4"/>
    <x v="107"/>
    <x v="106"/>
    <n v="590"/>
    <x v="112"/>
    <d v="2012-11-08T00:00:00"/>
    <x v="6"/>
    <x v="2"/>
    <s v="6780.00 HKD"/>
    <x v="154"/>
    <n v="688.15"/>
    <m/>
    <x v="4"/>
    <s v="Entertainment"/>
    <s v="Entertainment, Gambling, Hotels"/>
    <m/>
    <s v="Hong Kong"/>
    <s v="Greater China"/>
    <s v="No"/>
    <n v="2.8"/>
    <m/>
    <s v="Alex Emery, Henry Chen, Ian Sellars, Maximilian Biagosch"/>
    <m/>
    <n v="60"/>
    <n v="5"/>
    <n v="2012"/>
  </r>
  <r>
    <x v="153"/>
    <n v="141315"/>
    <s v="GCL Silicon Technology Holdings"/>
    <m/>
    <d v="2008-06-01T00:00:00"/>
    <x v="2"/>
    <x v="2"/>
    <x v="108"/>
    <x v="107"/>
    <n v="165.1"/>
    <x v="113"/>
    <d v="2009-07-01T00:00:00"/>
    <x v="9"/>
    <x v="7"/>
    <s v="3400.00 USD"/>
    <x v="155"/>
    <n v="2433.04"/>
    <s v="GCL-Poly Energy Holdings"/>
    <x v="7"/>
    <s v="Clean Technology"/>
    <s v="Advanced Materials, Materials, Solar Power"/>
    <m/>
    <s v="China"/>
    <s v="Greater China"/>
    <s v="No"/>
    <m/>
    <m/>
    <m/>
    <m/>
    <n v="13"/>
    <n v="1.0833333333333333"/>
    <n v="2009"/>
  </r>
  <r>
    <x v="154"/>
    <n v="73300"/>
    <s v="GDC Technology"/>
    <s v="www.gdc-tech.com"/>
    <d v="2011-10-17T00:00:00"/>
    <x v="10"/>
    <x v="2"/>
    <x v="109"/>
    <x v="108"/>
    <n v="54.68"/>
    <x v="114"/>
    <d v="2014-09-18T00:00:00"/>
    <x v="5"/>
    <x v="7"/>
    <s v="64.00 USD"/>
    <x v="156"/>
    <n v="49.52"/>
    <s v="Huayi Brothers"/>
    <x v="8"/>
    <s v="Software"/>
    <s v="Software"/>
    <m/>
    <s v="Hong Kong"/>
    <s v="Greater China"/>
    <s v="Yes"/>
    <m/>
    <m/>
    <s v="Wayne Tsou"/>
    <m/>
    <n v="35"/>
    <n v="2.9166666666666665"/>
    <n v="2014"/>
  </r>
  <r>
    <x v="155"/>
    <n v="32058"/>
    <s v="Geely Automobile"/>
    <s v="www.geelyauto.com.hk"/>
    <d v="2009-09-23T00:00:00"/>
    <x v="7"/>
    <x v="4"/>
    <x v="110"/>
    <x v="109"/>
    <n v="229.19"/>
    <x v="115"/>
    <d v="2012-11-29T00:00:00"/>
    <x v="6"/>
    <x v="2"/>
    <s v="263.00 USD"/>
    <x v="157"/>
    <n v="202.85"/>
    <m/>
    <x v="3"/>
    <s v="Transportation"/>
    <s v="Automobile and Parts Manufacturing"/>
    <m/>
    <s v="Hong Kong"/>
    <s v="Greater China"/>
    <s v="Yes"/>
    <m/>
    <m/>
    <m/>
    <m/>
    <n v="38"/>
    <n v="3.1666666666666665"/>
    <n v="2012"/>
  </r>
  <r>
    <x v="156"/>
    <n v="83705"/>
    <s v="Giant Interactive Group, Inc."/>
    <s v="www.ga-me.com"/>
    <d v="2014-03-16T00:00:00"/>
    <x v="6"/>
    <x v="0"/>
    <x v="111"/>
    <x v="110"/>
    <n v="2157.3000000000002"/>
    <x v="116"/>
    <d v="2015-10-01T00:00:00"/>
    <x v="0"/>
    <x v="7"/>
    <s v="13100.00 CNY"/>
    <x v="158"/>
    <n v="1827.66"/>
    <s v="Chongqing New Century Cruise Co., Ltd"/>
    <x v="8"/>
    <s v="Gaming"/>
    <s v="Internet/Web Games"/>
    <m/>
    <s v="China"/>
    <s v="Greater China"/>
    <s v="No"/>
    <m/>
    <m/>
    <m/>
    <m/>
    <n v="19"/>
    <n v="1.5833333333333333"/>
    <n v="2015"/>
  </r>
  <r>
    <x v="157"/>
    <n v="158979"/>
    <s v="Global Market Group Limited"/>
    <s v="www.globalmarket.com"/>
    <d v="2008-06-01T00:00:00"/>
    <x v="2"/>
    <x v="4"/>
    <x v="112"/>
    <x v="111"/>
    <n v="3.71"/>
    <x v="117"/>
    <d v="2012-06-22T00:00:00"/>
    <x v="6"/>
    <x v="0"/>
    <m/>
    <x v="1"/>
    <m/>
    <m/>
    <x v="8"/>
    <s v="Internet"/>
    <s v="e-Commerce"/>
    <m/>
    <s v="China"/>
    <s v="Greater China"/>
    <s v="No"/>
    <m/>
    <m/>
    <m/>
    <m/>
    <n v="48"/>
    <n v="4"/>
    <n v="2012"/>
  </r>
  <r>
    <x v="158"/>
    <n v="67483"/>
    <s v="Golden Jaguar"/>
    <s v="www.goldenjaguar.com"/>
    <d v="2011-07-26T00:00:00"/>
    <x v="10"/>
    <x v="2"/>
    <x v="113"/>
    <x v="112"/>
    <n v="177.03"/>
    <x v="118"/>
    <d v="2015-06-06T00:00:00"/>
    <x v="0"/>
    <x v="7"/>
    <s v="253.40 HKD"/>
    <x v="159"/>
    <n v="28.98"/>
    <s v="Carnival Group International Holdings Limited"/>
    <x v="4"/>
    <s v="Restaurants"/>
    <s v="Restaurants"/>
    <m/>
    <s v="China"/>
    <s v="Greater China"/>
    <s v="No"/>
    <m/>
    <m/>
    <s v="Alex Pellegrini, Irene Liu, Richard Zhang"/>
    <m/>
    <n v="47"/>
    <n v="3.9166666666666665"/>
    <n v="2015"/>
  </r>
  <r>
    <x v="159"/>
    <n v="30200"/>
    <s v="Gome Electrical Appliances Holding Ltd."/>
    <s v="www.gome.com.hk"/>
    <d v="2009-06-22T00:00:00"/>
    <x v="7"/>
    <x v="4"/>
    <x v="114"/>
    <x v="113"/>
    <n v="298.33"/>
    <x v="13"/>
    <d v="2014-07-01T00:00:00"/>
    <x v="5"/>
    <x v="2"/>
    <s v="130.00 USD"/>
    <x v="6"/>
    <n v="95.56"/>
    <m/>
    <x v="4"/>
    <s v="Retail"/>
    <s v="Consumer Electronics Stores"/>
    <m/>
    <s v="China"/>
    <s v="Greater China"/>
    <s v="Yes"/>
    <m/>
    <m/>
    <s v="Jonathan Jia Zhu"/>
    <m/>
    <n v="61"/>
    <n v="5.083333333333333"/>
    <n v="2014"/>
  </r>
  <r>
    <x v="159"/>
    <n v="30200"/>
    <s v="Gome Electrical Appliances Holding Ltd."/>
    <s v="www.gome.com.hk"/>
    <d v="2009-06-22T00:00:00"/>
    <x v="7"/>
    <x v="4"/>
    <x v="114"/>
    <x v="113"/>
    <n v="298.33"/>
    <x v="13"/>
    <d v="2015-01-22T00:00:00"/>
    <x v="0"/>
    <x v="2"/>
    <s v="137.00 USD"/>
    <x v="160"/>
    <n v="116.3"/>
    <m/>
    <x v="4"/>
    <s v="Retail"/>
    <s v="Consumer Electronics Stores"/>
    <m/>
    <s v="China"/>
    <s v="Greater China"/>
    <s v="No"/>
    <m/>
    <m/>
    <s v="Jonathan Jia Zhu"/>
    <m/>
    <n v="67"/>
    <n v="5.583333333333333"/>
    <n v="2015"/>
  </r>
  <r>
    <x v="160"/>
    <n v="31686"/>
    <s v="Goodbaby Group"/>
    <s v="www.goodbaby.com"/>
    <d v="2006-02-06T00:00:00"/>
    <x v="3"/>
    <x v="2"/>
    <x v="115"/>
    <x v="114"/>
    <n v="103.45"/>
    <x v="74"/>
    <d v="2010-11-24T00:00:00"/>
    <x v="2"/>
    <x v="0"/>
    <s v="1470.00 HKD"/>
    <x v="161"/>
    <n v="138.04"/>
    <m/>
    <x v="4"/>
    <s v="Consumer Products"/>
    <s v="Consumer Products, Information Services, Social Networking &amp; Communication Platform"/>
    <m/>
    <s v="China"/>
    <s v="Greater China"/>
    <s v="No"/>
    <n v="6"/>
    <n v="40"/>
    <s v="Christopher &quot;Chris&quot; Gradel"/>
    <m/>
    <n v="57"/>
    <n v="4.75"/>
    <n v="2010"/>
  </r>
  <r>
    <x v="161"/>
    <n v="201597"/>
    <s v="Gopath Molecular"/>
    <m/>
    <d v="2015-09-01T00:00:00"/>
    <x v="15"/>
    <x v="1"/>
    <x v="1"/>
    <x v="1"/>
    <m/>
    <x v="119"/>
    <d v="2015-10-16T00:00:00"/>
    <x v="0"/>
    <x v="3"/>
    <s v="9.00 CNY"/>
    <x v="162"/>
    <n v="1.24"/>
    <s v="Hengkang Medical Group"/>
    <x v="0"/>
    <s v="Biotechnology"/>
    <s v="Genetics &amp; Gene Therapy"/>
    <m/>
    <s v="China"/>
    <s v="Greater China"/>
    <s v="Yes"/>
    <m/>
    <m/>
    <m/>
    <m/>
    <n v="1"/>
    <n v="8.3333333333333329E-2"/>
    <n v="2015"/>
  </r>
  <r>
    <x v="162"/>
    <n v="63853"/>
    <s v="Greatview Aseptic  Packaging Co., Ltd."/>
    <s v="www.tralinpak.com"/>
    <d v="2006-09-13T00:00:00"/>
    <x v="3"/>
    <x v="2"/>
    <x v="50"/>
    <x v="49"/>
    <n v="31.53"/>
    <x v="13"/>
    <d v="2012-04-24T00:00:00"/>
    <x v="6"/>
    <x v="2"/>
    <s v="222.80 HKD"/>
    <x v="163"/>
    <n v="21.83"/>
    <m/>
    <x v="3"/>
    <s v="Logistics"/>
    <s v="Packaging"/>
    <m/>
    <s v="China"/>
    <s v="Greater China"/>
    <s v="Yes"/>
    <m/>
    <m/>
    <m/>
    <m/>
    <n v="67"/>
    <n v="5.583333333333333"/>
    <n v="2012"/>
  </r>
  <r>
    <x v="162"/>
    <n v="63853"/>
    <s v="Greatview Aseptic  Packaging Co., Ltd."/>
    <s v="www.tralinpak.com"/>
    <d v="2006-09-13T00:00:00"/>
    <x v="3"/>
    <x v="2"/>
    <x v="50"/>
    <x v="49"/>
    <n v="31.53"/>
    <x v="13"/>
    <d v="2013-02-20T00:00:00"/>
    <x v="4"/>
    <x v="2"/>
    <s v="533.50 HKD"/>
    <x v="164"/>
    <n v="51.4"/>
    <m/>
    <x v="3"/>
    <s v="Logistics"/>
    <s v="Packaging"/>
    <m/>
    <s v="China"/>
    <s v="Greater China"/>
    <s v="Yes"/>
    <m/>
    <m/>
    <m/>
    <m/>
    <n v="77"/>
    <n v="6.416666666666667"/>
    <n v="2013"/>
  </r>
  <r>
    <x v="163"/>
    <n v="63853"/>
    <s v="Greatview Aseptic  Packaging Co., Ltd."/>
    <s v="www.tralinpak.com"/>
    <d v="2005-06-06T00:00:00"/>
    <x v="11"/>
    <x v="2"/>
    <x v="36"/>
    <x v="36"/>
    <n v="16.53"/>
    <x v="50"/>
    <d v="2010-12-09T00:00:00"/>
    <x v="2"/>
    <x v="0"/>
    <s v="1433.00 HKD"/>
    <x v="165"/>
    <n v="138.94"/>
    <m/>
    <x v="3"/>
    <s v="Logistics"/>
    <s v="Packaging"/>
    <m/>
    <s v="China"/>
    <s v="Greater China"/>
    <s v="Yes"/>
    <m/>
    <m/>
    <m/>
    <m/>
    <n v="66"/>
    <n v="5.5"/>
    <n v="2010"/>
  </r>
  <r>
    <x v="163"/>
    <n v="63853"/>
    <s v="Greatview Aseptic  Packaging Co., Ltd."/>
    <s v="www.tralinpak.com"/>
    <d v="2005-06-06T00:00:00"/>
    <x v="11"/>
    <x v="2"/>
    <x v="36"/>
    <x v="36"/>
    <n v="16.53"/>
    <x v="50"/>
    <d v="2012-04-27T00:00:00"/>
    <x v="6"/>
    <x v="2"/>
    <s v="168.60 HKD"/>
    <x v="166"/>
    <n v="16.52"/>
    <m/>
    <x v="3"/>
    <s v="Logistics"/>
    <s v="Packaging"/>
    <m/>
    <s v="China"/>
    <s v="Greater China"/>
    <s v="Yes"/>
    <m/>
    <m/>
    <m/>
    <m/>
    <n v="82"/>
    <n v="6.833333333333333"/>
    <n v="2012"/>
  </r>
  <r>
    <x v="164"/>
    <n v="38233"/>
    <s v="Greentown China Holdings Ltd."/>
    <s v="www.greentownchina.com"/>
    <d v="2006-07-13T00:00:00"/>
    <x v="3"/>
    <x v="4"/>
    <x v="1"/>
    <x v="1"/>
    <m/>
    <x v="52"/>
    <d v="2009-08-09T00:00:00"/>
    <x v="9"/>
    <x v="2"/>
    <s v="56.78 HKD"/>
    <x v="167"/>
    <n v="5.14"/>
    <m/>
    <x v="9"/>
    <s v="Property"/>
    <s v="Property"/>
    <m/>
    <s v="China"/>
    <s v="Greater China"/>
    <s v="Yes"/>
    <m/>
    <m/>
    <m/>
    <m/>
    <n v="37"/>
    <n v="3.0833333333333335"/>
    <n v="2009"/>
  </r>
  <r>
    <x v="164"/>
    <n v="38233"/>
    <s v="Greentown China Holdings Ltd."/>
    <s v="www.greentownchina.com"/>
    <d v="2006-07-13T00:00:00"/>
    <x v="3"/>
    <x v="4"/>
    <x v="1"/>
    <x v="1"/>
    <m/>
    <x v="52"/>
    <d v="2012-11-08T00:00:00"/>
    <x v="6"/>
    <x v="2"/>
    <s v="54.00 USD"/>
    <x v="120"/>
    <n v="42.49"/>
    <m/>
    <x v="9"/>
    <s v="Property"/>
    <s v="Property"/>
    <m/>
    <s v="China"/>
    <s v="Greater China"/>
    <s v="No"/>
    <m/>
    <m/>
    <m/>
    <m/>
    <n v="76"/>
    <n v="6.333333333333333"/>
    <n v="2012"/>
  </r>
  <r>
    <x v="165"/>
    <n v="39792"/>
    <s v="GSE Investment Corporation"/>
    <m/>
    <d v="2009-12-01T00:00:00"/>
    <x v="7"/>
    <x v="2"/>
    <x v="116"/>
    <x v="115"/>
    <n v="120.11"/>
    <x v="76"/>
    <d v="2014-12-24T00:00:00"/>
    <x v="5"/>
    <x v="7"/>
    <m/>
    <x v="1"/>
    <m/>
    <s v="Beijing Enterprises Group Company"/>
    <x v="2"/>
    <s v="Utilities"/>
    <s v="Waste Management, Water and Sewer Utilities"/>
    <m/>
    <s v="China"/>
    <s v="Greater China"/>
    <s v="No"/>
    <m/>
    <m/>
    <m/>
    <m/>
    <n v="60"/>
    <n v="5"/>
    <n v="2014"/>
  </r>
  <r>
    <x v="166"/>
    <n v="34317"/>
    <s v="Guan Sheng Yuan"/>
    <s v="www.gsygroup.com"/>
    <d v="2008-05-23T00:00:00"/>
    <x v="2"/>
    <x v="2"/>
    <x v="117"/>
    <x v="116"/>
    <n v="46.36"/>
    <x v="120"/>
    <d v="2012-01-30T00:00:00"/>
    <x v="6"/>
    <x v="7"/>
    <m/>
    <x v="1"/>
    <m/>
    <s v="Shanghai Maling Aquarius"/>
    <x v="10"/>
    <s v="Food"/>
    <s v="Food"/>
    <m/>
    <s v="China"/>
    <s v="Greater China"/>
    <s v="No"/>
    <m/>
    <m/>
    <m/>
    <m/>
    <n v="44"/>
    <n v="3.6666666666666665"/>
    <n v="2012"/>
  </r>
  <r>
    <x v="167"/>
    <n v="155221"/>
    <s v="Guangdong Guangle Packaging Materials"/>
    <s v="www.gdguangle.cn"/>
    <d v="2007-05-16T00:00:00"/>
    <x v="1"/>
    <x v="1"/>
    <x v="118"/>
    <x v="117"/>
    <n v="2.2400000000000002"/>
    <x v="28"/>
    <d v="2010-12-01T00:00:00"/>
    <x v="2"/>
    <x v="2"/>
    <s v="40.00 CNY"/>
    <x v="168"/>
    <n v="4.5199999999999996"/>
    <m/>
    <x v="3"/>
    <s v="Manufacturing"/>
    <s v="Manufacturing"/>
    <m/>
    <s v="China"/>
    <s v="Greater China"/>
    <s v="No"/>
    <m/>
    <m/>
    <m/>
    <m/>
    <n v="43"/>
    <n v="3.5833333333333335"/>
    <n v="2010"/>
  </r>
  <r>
    <x v="168"/>
    <n v="154959"/>
    <s v="Guangdong Haid Group Co., Limited"/>
    <s v="www.haid.cn"/>
    <d v="2006-10-25T00:00:00"/>
    <x v="3"/>
    <x v="1"/>
    <x v="119"/>
    <x v="118"/>
    <n v="9.57"/>
    <x v="50"/>
    <d v="2009-11-27T00:00:00"/>
    <x v="9"/>
    <x v="0"/>
    <s v="1568.00 CNY"/>
    <x v="169"/>
    <n v="153.22999999999999"/>
    <m/>
    <x v="10"/>
    <s v="Agriculture"/>
    <s v="Agriculture Technologies, Chemicals, Farm Support Services"/>
    <m/>
    <s v="China"/>
    <s v="Greater China"/>
    <s v="Yes"/>
    <m/>
    <m/>
    <m/>
    <m/>
    <n v="37"/>
    <n v="3.0833333333333335"/>
    <n v="2009"/>
  </r>
  <r>
    <x v="168"/>
    <n v="154959"/>
    <s v="Guangdong Haid Group Co., Limited"/>
    <s v="www.haid.cn"/>
    <d v="2006-10-25T00:00:00"/>
    <x v="3"/>
    <x v="1"/>
    <x v="119"/>
    <x v="118"/>
    <n v="9.57"/>
    <x v="50"/>
    <d v="2013-05-06T00:00:00"/>
    <x v="4"/>
    <x v="2"/>
    <m/>
    <x v="1"/>
    <m/>
    <m/>
    <x v="10"/>
    <s v="Agriculture"/>
    <s v="Agriculture Technologies, Chemicals, Farm Support Services"/>
    <m/>
    <s v="China"/>
    <s v="Greater China"/>
    <s v="Yes"/>
    <m/>
    <m/>
    <m/>
    <m/>
    <n v="79"/>
    <n v="6.583333333333333"/>
    <n v="2013"/>
  </r>
  <r>
    <x v="168"/>
    <n v="154959"/>
    <s v="Guangdong Haid Group Co., Limited"/>
    <s v="www.haid.cn"/>
    <d v="2006-10-25T00:00:00"/>
    <x v="3"/>
    <x v="1"/>
    <x v="119"/>
    <x v="118"/>
    <n v="9.57"/>
    <x v="50"/>
    <d v="2014-01-24T00:00:00"/>
    <x v="5"/>
    <x v="2"/>
    <m/>
    <x v="1"/>
    <m/>
    <m/>
    <x v="10"/>
    <s v="Agriculture"/>
    <s v="Agriculture Technologies, Chemicals, Farm Support Services"/>
    <m/>
    <s v="China"/>
    <s v="Greater China"/>
    <s v="Yes"/>
    <m/>
    <m/>
    <m/>
    <m/>
    <n v="87"/>
    <n v="7.25"/>
    <n v="2014"/>
  </r>
  <r>
    <x v="169"/>
    <n v="125107"/>
    <s v="Guangdong Hongda Blasting"/>
    <s v="www.hdbp.com"/>
    <d v="2010-09-28T00:00:00"/>
    <x v="4"/>
    <x v="1"/>
    <x v="120"/>
    <x v="119"/>
    <n v="5.75"/>
    <x v="121"/>
    <d v="2012-06-12T00:00:00"/>
    <x v="6"/>
    <x v="0"/>
    <s v="792.00 CNY"/>
    <x v="170"/>
    <n v="99.43"/>
    <m/>
    <x v="3"/>
    <s v="Industrial"/>
    <s v="Construction, Engineering"/>
    <m/>
    <s v="China"/>
    <s v="Greater China"/>
    <s v="Yes"/>
    <m/>
    <m/>
    <m/>
    <m/>
    <n v="21"/>
    <n v="1.75"/>
    <n v="2012"/>
  </r>
  <r>
    <x v="170"/>
    <n v="161869"/>
    <s v="Guangdong Maydos Building Materials"/>
    <s v="www.maydospaint.net"/>
    <d v="2012-06-01T00:00:00"/>
    <x v="5"/>
    <x v="1"/>
    <x v="1"/>
    <x v="1"/>
    <m/>
    <x v="28"/>
    <d v="2014-11-27T00:00:00"/>
    <x v="5"/>
    <x v="0"/>
    <m/>
    <x v="1"/>
    <m/>
    <m/>
    <x v="6"/>
    <s v="Chemicals"/>
    <s v="Adhesives &amp; Sealants, Construction"/>
    <m/>
    <s v="China"/>
    <s v="Greater China"/>
    <s v="Yes"/>
    <m/>
    <m/>
    <m/>
    <m/>
    <n v="29"/>
    <n v="2.4166666666666665"/>
    <n v="2014"/>
  </r>
  <r>
    <x v="171"/>
    <n v="166756"/>
    <s v="Guangdong Qtone Education Co., Ltd."/>
    <s v="www.qtone.cn"/>
    <d v="2011-03-01T00:00:00"/>
    <x v="10"/>
    <x v="1"/>
    <x v="120"/>
    <x v="120"/>
    <n v="5.55"/>
    <x v="122"/>
    <d v="2014-01-21T00:00:00"/>
    <x v="5"/>
    <x v="0"/>
    <s v="494.00 CNY"/>
    <x v="171"/>
    <n v="59.28"/>
    <m/>
    <x v="8"/>
    <s v="Software"/>
    <s v="Education &amp; Training Software, Information Services"/>
    <m/>
    <s v="China"/>
    <s v="Greater China"/>
    <s v="Yes"/>
    <m/>
    <m/>
    <m/>
    <m/>
    <n v="34"/>
    <n v="2.8333333333333335"/>
    <n v="2014"/>
  </r>
  <r>
    <x v="172"/>
    <n v="125668"/>
    <s v="Guangdong Yantang Dairy"/>
    <s v="www.yantangmilk.com"/>
    <d v="2010-12-07T00:00:00"/>
    <x v="4"/>
    <x v="1"/>
    <x v="1"/>
    <x v="1"/>
    <m/>
    <x v="123"/>
    <d v="2014-12-05T00:00:00"/>
    <x v="5"/>
    <x v="0"/>
    <s v="398.60 CNY"/>
    <x v="172"/>
    <n v="52.23"/>
    <m/>
    <x v="10"/>
    <s v="Food"/>
    <s v="Dairy Products"/>
    <m/>
    <s v="China"/>
    <s v="Greater China"/>
    <s v="Yes"/>
    <m/>
    <m/>
    <m/>
    <m/>
    <n v="48"/>
    <n v="4"/>
    <n v="2014"/>
  </r>
  <r>
    <x v="173"/>
    <n v="161049"/>
    <s v="Guangxi Fenglin Wood Industry Group"/>
    <s v="www.fenglingroup.com"/>
    <d v="2008-09-01T00:00:00"/>
    <x v="2"/>
    <x v="1"/>
    <x v="17"/>
    <x v="121"/>
    <n v="15.53"/>
    <x v="23"/>
    <d v="2011-09-29T00:00:00"/>
    <x v="3"/>
    <x v="0"/>
    <s v="820.00 CNY"/>
    <x v="173"/>
    <n v="93.71"/>
    <m/>
    <x v="6"/>
    <s v="Timber"/>
    <s v="Furniture Manufacturing, Timber"/>
    <m/>
    <s v="China"/>
    <s v="Greater China"/>
    <s v="Yes"/>
    <m/>
    <m/>
    <m/>
    <m/>
    <n v="36"/>
    <n v="3"/>
    <n v="2011"/>
  </r>
  <r>
    <x v="173"/>
    <n v="161049"/>
    <s v="Guangxi Fenglin Wood Industry Group"/>
    <s v="www.fenglingroup.com"/>
    <d v="2008-09-01T00:00:00"/>
    <x v="2"/>
    <x v="1"/>
    <x v="17"/>
    <x v="121"/>
    <n v="15.53"/>
    <x v="23"/>
    <d v="2012-11-13T00:00:00"/>
    <x v="6"/>
    <x v="2"/>
    <m/>
    <x v="1"/>
    <m/>
    <m/>
    <x v="6"/>
    <s v="Timber"/>
    <s v="Furniture Manufacturing, Timber"/>
    <m/>
    <s v="China"/>
    <s v="Greater China"/>
    <s v="Yes"/>
    <m/>
    <m/>
    <m/>
    <m/>
    <n v="50"/>
    <n v="4.166666666666667"/>
    <n v="2012"/>
  </r>
  <r>
    <x v="173"/>
    <n v="161049"/>
    <s v="Guangxi Fenglin Wood Industry Group"/>
    <s v="www.fenglingroup.com"/>
    <d v="2008-09-01T00:00:00"/>
    <x v="2"/>
    <x v="1"/>
    <x v="17"/>
    <x v="121"/>
    <n v="15.53"/>
    <x v="23"/>
    <d v="2012-11-20T00:00:00"/>
    <x v="6"/>
    <x v="2"/>
    <s v="50.00 CNY"/>
    <x v="174"/>
    <n v="6.25"/>
    <m/>
    <x v="6"/>
    <s v="Timber"/>
    <s v="Furniture Manufacturing, Timber"/>
    <m/>
    <s v="China"/>
    <s v="Greater China"/>
    <s v="Yes"/>
    <m/>
    <m/>
    <m/>
    <m/>
    <n v="50"/>
    <n v="4.166666666666667"/>
    <n v="2012"/>
  </r>
  <r>
    <x v="174"/>
    <n v="161230"/>
    <s v="Guangxi Nancheng Department Store"/>
    <s v="www.gxncbh.com"/>
    <d v="2007-06-01T00:00:00"/>
    <x v="1"/>
    <x v="1"/>
    <x v="121"/>
    <x v="122"/>
    <n v="3.32"/>
    <x v="99"/>
    <d v="2015-02-05T00:00:00"/>
    <x v="0"/>
    <x v="7"/>
    <s v="91.00 CNY"/>
    <x v="175"/>
    <n v="13"/>
    <s v="Better Life Commercial Chain Store"/>
    <x v="4"/>
    <s v="Retail"/>
    <s v="Supermarkets &amp; Grocery Stores"/>
    <m/>
    <s v="China"/>
    <s v="Greater China"/>
    <s v="No"/>
    <m/>
    <m/>
    <m/>
    <m/>
    <n v="92"/>
    <n v="7.666666666666667"/>
    <n v="2015"/>
  </r>
  <r>
    <x v="175"/>
    <n v="189815"/>
    <s v="Guangxi Nanning Waterworks Co., Ltd"/>
    <s v="www.gxlcwater.com"/>
    <d v="2012-03-13T00:00:00"/>
    <x v="5"/>
    <x v="1"/>
    <x v="122"/>
    <x v="123"/>
    <n v="9.67"/>
    <x v="124"/>
    <d v="2015-06-12T00:00:00"/>
    <x v="0"/>
    <x v="0"/>
    <m/>
    <x v="1"/>
    <m/>
    <m/>
    <x v="7"/>
    <s v="Environmental Services"/>
    <s v="Environmental Services, Water Purification and Recycling"/>
    <m/>
    <s v="China"/>
    <s v="Greater China"/>
    <s v="Yes"/>
    <m/>
    <m/>
    <m/>
    <m/>
    <n v="39"/>
    <n v="3.25"/>
    <n v="2015"/>
  </r>
  <r>
    <x v="176"/>
    <n v="156578"/>
    <s v="Guangzhou Devotion Thermal Technology Co., Ltd"/>
    <s v="www.devotiongroup.com"/>
    <d v="2010-01-05T00:00:00"/>
    <x v="4"/>
    <x v="1"/>
    <x v="38"/>
    <x v="124"/>
    <n v="6.22"/>
    <x v="40"/>
    <d v="2012-07-10T00:00:00"/>
    <x v="6"/>
    <x v="0"/>
    <s v="486.60 CNY"/>
    <x v="176"/>
    <n v="62.86"/>
    <m/>
    <x v="7"/>
    <s v="Clean Technology"/>
    <s v="Biofuels"/>
    <m/>
    <s v="China"/>
    <s v="Greater China"/>
    <s v="Yes"/>
    <m/>
    <m/>
    <m/>
    <m/>
    <n v="30"/>
    <n v="2.5"/>
    <n v="2012"/>
  </r>
  <r>
    <x v="177"/>
    <n v="156578"/>
    <s v="Guangzhou Devotion Thermal Technology Co., Ltd"/>
    <s v="www.devotiongroup.com"/>
    <d v="2010-06-03T00:00:00"/>
    <x v="4"/>
    <x v="1"/>
    <x v="27"/>
    <x v="125"/>
    <n v="1.18"/>
    <x v="40"/>
    <d v="2012-07-13T00:00:00"/>
    <x v="6"/>
    <x v="0"/>
    <s v="486.60 CNY"/>
    <x v="176"/>
    <n v="62.86"/>
    <m/>
    <x v="7"/>
    <s v="Clean Technology"/>
    <s v="Biofuels"/>
    <m/>
    <s v="China"/>
    <s v="Greater China"/>
    <s v="Yes"/>
    <m/>
    <m/>
    <m/>
    <m/>
    <n v="25"/>
    <n v="2.0833333333333335"/>
    <n v="2012"/>
  </r>
  <r>
    <x v="178"/>
    <n v="149280"/>
    <s v="Guangzhou Tinci Materials Technology Co., Ltd"/>
    <s v="www.tinci.com"/>
    <d v="2010-09-08T00:00:00"/>
    <x v="4"/>
    <x v="1"/>
    <x v="123"/>
    <x v="126"/>
    <n v="4.97"/>
    <x v="125"/>
    <d v="2014-01-23T00:00:00"/>
    <x v="5"/>
    <x v="0"/>
    <s v="411.30 CNY"/>
    <x v="177"/>
    <n v="49.36"/>
    <m/>
    <x v="6"/>
    <s v="Chemicals"/>
    <s v="Chemicals"/>
    <m/>
    <s v="China"/>
    <s v="Greater China"/>
    <s v="Yes"/>
    <m/>
    <m/>
    <m/>
    <m/>
    <n v="40"/>
    <n v="3.3333333333333335"/>
    <n v="2014"/>
  </r>
  <r>
    <x v="178"/>
    <n v="149280"/>
    <s v="Guangzhou Tinci Materials Technology Co., Ltd"/>
    <s v="www.tinci.com"/>
    <d v="2010-09-08T00:00:00"/>
    <x v="4"/>
    <x v="1"/>
    <x v="123"/>
    <x v="126"/>
    <n v="4.97"/>
    <x v="125"/>
    <d v="2016-12-21T00:00:00"/>
    <x v="7"/>
    <x v="2"/>
    <s v="725.00 CNY"/>
    <x v="178"/>
    <n v="99.89"/>
    <m/>
    <x v="6"/>
    <s v="Chemicals"/>
    <s v="Chemicals"/>
    <m/>
    <s v="China"/>
    <s v="Greater China"/>
    <s v="Yes"/>
    <m/>
    <m/>
    <m/>
    <m/>
    <n v="75"/>
    <n v="6.25"/>
    <n v="2016"/>
  </r>
  <r>
    <x v="179"/>
    <n v="150052"/>
    <s v="Guilin Guanglu Measuring Instrument Co. Ltd"/>
    <s v="www.guanglu.com.cn"/>
    <d v="2006-09-22T00:00:00"/>
    <x v="3"/>
    <x v="1"/>
    <x v="124"/>
    <x v="127"/>
    <n v="0.6"/>
    <x v="126"/>
    <d v="2007-10-12T00:00:00"/>
    <x v="10"/>
    <x v="0"/>
    <m/>
    <x v="1"/>
    <m/>
    <m/>
    <x v="0"/>
    <s v="Healthcare"/>
    <s v="Consumer Products, Medical Devices"/>
    <m/>
    <s v="China"/>
    <s v="Greater China"/>
    <s v="Yes"/>
    <m/>
    <m/>
    <m/>
    <m/>
    <n v="13"/>
    <n v="1.0833333333333333"/>
    <n v="2007"/>
  </r>
  <r>
    <x v="180"/>
    <n v="149965"/>
    <s v="H&amp;R Century Pictures"/>
    <s v="www.hrcp.cn"/>
    <d v="2012-12-01T00:00:00"/>
    <x v="5"/>
    <x v="1"/>
    <x v="125"/>
    <x v="128"/>
    <n v="38.549999999999997"/>
    <x v="127"/>
    <d v="2014-07-18T00:00:00"/>
    <x v="5"/>
    <x v="7"/>
    <s v="442.00 CNY"/>
    <x v="179"/>
    <n v="52.66"/>
    <s v="Taiya Shoes Co., Ltd"/>
    <x v="1"/>
    <s v="Media"/>
    <s v="Television Broadcasting and Programming"/>
    <m/>
    <s v="China"/>
    <s v="Greater China"/>
    <s v="No"/>
    <m/>
    <m/>
    <m/>
    <m/>
    <n v="19"/>
    <n v="1.5833333333333333"/>
    <n v="2014"/>
  </r>
  <r>
    <x v="181"/>
    <n v="134738"/>
    <s v="Haichang Holdings"/>
    <s v="www.haichanggroup.cn"/>
    <d v="2009-12-01T00:00:00"/>
    <x v="7"/>
    <x v="1"/>
    <x v="126"/>
    <x v="129"/>
    <n v="58.66"/>
    <x v="128"/>
    <d v="2012-05-01T00:00:00"/>
    <x v="6"/>
    <x v="3"/>
    <s v="80.50 USD"/>
    <x v="180"/>
    <n v="62.34"/>
    <s v="Hony Capital"/>
    <x v="4"/>
    <s v="Leisure"/>
    <s v="Amusement Parks &amp; Arcades"/>
    <m/>
    <s v="China"/>
    <s v="Greater China"/>
    <s v="Yes"/>
    <m/>
    <m/>
    <m/>
    <m/>
    <n v="29"/>
    <n v="2.4166666666666665"/>
    <n v="2012"/>
  </r>
  <r>
    <x v="181"/>
    <n v="134738"/>
    <s v="Haichang Holdings"/>
    <s v="www.haichanggroup.cn"/>
    <d v="2009-12-01T00:00:00"/>
    <x v="7"/>
    <x v="1"/>
    <x v="126"/>
    <x v="129"/>
    <n v="58.66"/>
    <x v="128"/>
    <d v="2014-03-10T00:00:00"/>
    <x v="5"/>
    <x v="0"/>
    <s v="2450.00 HKD"/>
    <x v="181"/>
    <n v="226.82"/>
    <m/>
    <x v="4"/>
    <s v="Leisure"/>
    <s v="Amusement Parks &amp; Arcades"/>
    <m/>
    <s v="China"/>
    <s v="Greater China"/>
    <s v="Yes"/>
    <m/>
    <m/>
    <m/>
    <m/>
    <n v="51"/>
    <n v="4.25"/>
    <n v="2014"/>
  </r>
  <r>
    <x v="182"/>
    <n v="67948"/>
    <s v="Haier Electronics Group Co Ltd"/>
    <s v="www.haier-elec.com.hk"/>
    <d v="2011-08-02T00:00:00"/>
    <x v="10"/>
    <x v="4"/>
    <x v="127"/>
    <x v="130"/>
    <n v="136.58000000000001"/>
    <x v="16"/>
    <d v="2014-01-20T00:00:00"/>
    <x v="5"/>
    <x v="2"/>
    <s v="2208.70 HKD"/>
    <x v="182"/>
    <n v="208.37"/>
    <m/>
    <x v="3"/>
    <s v="Manufacturing"/>
    <s v="Household Appliance Manufacture"/>
    <m/>
    <s v="Hong Kong"/>
    <s v="Greater China"/>
    <s v="Yes"/>
    <m/>
    <m/>
    <s v="Janine Feng, Yi Yang"/>
    <m/>
    <n v="29"/>
    <n v="2.4166666666666665"/>
    <n v="2014"/>
  </r>
  <r>
    <x v="182"/>
    <n v="67948"/>
    <s v="Haier Electronics Group Co Ltd"/>
    <s v="www.haier-elec.com.hk"/>
    <d v="2011-08-02T00:00:00"/>
    <x v="10"/>
    <x v="4"/>
    <x v="127"/>
    <x v="130"/>
    <n v="136.58000000000001"/>
    <x v="16"/>
    <d v="2015-04-16T00:00:00"/>
    <x v="0"/>
    <x v="2"/>
    <s v="3290.00 HKD"/>
    <x v="183"/>
    <n v="396.32"/>
    <m/>
    <x v="3"/>
    <s v="Manufacturing"/>
    <s v="Household Appliance Manufacture"/>
    <m/>
    <s v="Hong Kong"/>
    <s v="Greater China"/>
    <s v="No"/>
    <m/>
    <m/>
    <s v="Janine Feng, Yi Yang"/>
    <m/>
    <n v="44"/>
    <n v="3.6666666666666665"/>
    <n v="2015"/>
  </r>
  <r>
    <x v="183"/>
    <n v="147534"/>
    <s v="Haihong Hydraulic"/>
    <s v="www.cn-hydraulic.com"/>
    <d v="2008-06-01T00:00:00"/>
    <x v="2"/>
    <x v="1"/>
    <x v="128"/>
    <x v="131"/>
    <n v="9.07"/>
    <x v="20"/>
    <d v="2012-06-01T00:00:00"/>
    <x v="6"/>
    <x v="1"/>
    <s v="115.50 CNY"/>
    <x v="184"/>
    <n v="14.5"/>
    <m/>
    <x v="3"/>
    <s v="Manufacturing"/>
    <s v="Manufacturing"/>
    <m/>
    <s v="China"/>
    <s v="Greater China"/>
    <s v="No"/>
    <m/>
    <m/>
    <m/>
    <m/>
    <n v="48"/>
    <n v="4"/>
    <n v="2012"/>
  </r>
  <r>
    <x v="184"/>
    <n v="136522"/>
    <s v="Haikui Seafood AG"/>
    <s v="www.haikui.com.cn"/>
    <d v="2007-09-01T00:00:00"/>
    <x v="1"/>
    <x v="1"/>
    <x v="37"/>
    <x v="37"/>
    <n v="7.74"/>
    <x v="129"/>
    <d v="2012-05-11T00:00:00"/>
    <x v="6"/>
    <x v="0"/>
    <s v="3.20 EUR"/>
    <x v="185"/>
    <n v="3.2"/>
    <m/>
    <x v="10"/>
    <s v="Food"/>
    <s v="Fishing &amp; Seafood"/>
    <m/>
    <s v="China"/>
    <s v="Greater China"/>
    <s v="Yes"/>
    <m/>
    <m/>
    <s v="Hock Eng Chan"/>
    <s v="Hock Eng Chan"/>
    <n v="56"/>
    <n v="4.666666666666667"/>
    <n v="2012"/>
  </r>
  <r>
    <x v="185"/>
    <n v="177662"/>
    <s v="Hainan Rubber Group"/>
    <s v="www.hirub.cn"/>
    <d v="2009-07-01T00:00:00"/>
    <x v="7"/>
    <x v="1"/>
    <x v="38"/>
    <x v="132"/>
    <n v="6.27"/>
    <x v="119"/>
    <d v="2011-01-05T00:00:00"/>
    <x v="3"/>
    <x v="0"/>
    <s v="4708.00 CNY"/>
    <x v="186"/>
    <n v="546.70000000000005"/>
    <m/>
    <x v="6"/>
    <s v="Materials"/>
    <s v="Rubber &amp; Plastics"/>
    <m/>
    <s v="China"/>
    <s v="Greater China"/>
    <s v="Yes"/>
    <m/>
    <m/>
    <m/>
    <m/>
    <n v="18"/>
    <n v="1.5"/>
    <n v="2011"/>
  </r>
  <r>
    <x v="186"/>
    <n v="76829"/>
    <s v="Haitong Securities Co."/>
    <s v="www.htsec.com"/>
    <d v="2012-04-16T00:00:00"/>
    <x v="5"/>
    <x v="4"/>
    <x v="129"/>
    <x v="133"/>
    <n v="228.02"/>
    <x v="74"/>
    <d v="2013-02-07T00:00:00"/>
    <x v="4"/>
    <x v="2"/>
    <s v="1160.00 HKD"/>
    <x v="187"/>
    <n v="111.76"/>
    <m/>
    <x v="5"/>
    <s v="Financial Services"/>
    <s v="Investment Banking, Securities Brokers"/>
    <m/>
    <s v="China"/>
    <s v="Greater China"/>
    <s v="Yes"/>
    <m/>
    <m/>
    <m/>
    <m/>
    <n v="10"/>
    <n v="0.83333333333333337"/>
    <n v="2013"/>
  </r>
  <r>
    <x v="186"/>
    <n v="76829"/>
    <s v="Haitong Securities Co."/>
    <s v="www.htsec.com"/>
    <d v="2012-04-16T00:00:00"/>
    <x v="5"/>
    <x v="4"/>
    <x v="129"/>
    <x v="133"/>
    <n v="228.02"/>
    <x v="74"/>
    <d v="2014-07-29T00:00:00"/>
    <x v="5"/>
    <x v="2"/>
    <s v="1700.00 HKD"/>
    <x v="188"/>
    <n v="163.76"/>
    <m/>
    <x v="5"/>
    <s v="Financial Services"/>
    <s v="Investment Banking, Securities Brokers"/>
    <m/>
    <s v="China"/>
    <s v="Greater China"/>
    <s v="No"/>
    <m/>
    <m/>
    <m/>
    <m/>
    <n v="27"/>
    <n v="2.25"/>
    <n v="2014"/>
  </r>
  <r>
    <x v="187"/>
    <n v="134435"/>
    <s v="Hand Enterprise Solutions Co., Ltd"/>
    <s v="www.hand-china.com"/>
    <d v="2007-06-01T00:00:00"/>
    <x v="1"/>
    <x v="1"/>
    <x v="130"/>
    <x v="134"/>
    <n v="2.2200000000000002"/>
    <x v="102"/>
    <d v="2011-02-01T00:00:00"/>
    <x v="3"/>
    <x v="0"/>
    <m/>
    <x v="1"/>
    <m/>
    <m/>
    <x v="5"/>
    <s v="Business Services"/>
    <s v="Consulting Services"/>
    <m/>
    <s v="China"/>
    <s v="Greater China"/>
    <s v="Yes"/>
    <m/>
    <m/>
    <m/>
    <m/>
    <n v="44"/>
    <n v="3.6666666666666665"/>
    <n v="2011"/>
  </r>
  <r>
    <x v="187"/>
    <n v="134435"/>
    <s v="Hand Enterprise Solutions Co., Ltd"/>
    <s v="www.hand-china.com"/>
    <d v="2007-06-01T00:00:00"/>
    <x v="1"/>
    <x v="1"/>
    <x v="130"/>
    <x v="134"/>
    <n v="2.2200000000000002"/>
    <x v="102"/>
    <d v="2013-07-01T00:00:00"/>
    <x v="4"/>
    <x v="2"/>
    <s v="28.70 USD"/>
    <x v="163"/>
    <n v="22.38"/>
    <m/>
    <x v="5"/>
    <s v="Business Services"/>
    <s v="Consulting Services"/>
    <m/>
    <s v="China"/>
    <s v="Greater China"/>
    <s v="No"/>
    <n v="9.5"/>
    <m/>
    <m/>
    <m/>
    <n v="73"/>
    <n v="6.083333333333333"/>
    <n v="2013"/>
  </r>
  <r>
    <x v="188"/>
    <n v="156086"/>
    <s v="Hangzhou Cable Co., Ltd"/>
    <s v="www.hzcables.com"/>
    <d v="2011-04-27T00:00:00"/>
    <x v="10"/>
    <x v="1"/>
    <x v="90"/>
    <x v="135"/>
    <n v="8.4600000000000009"/>
    <x v="130"/>
    <d v="2015-02-17T00:00:00"/>
    <x v="0"/>
    <x v="0"/>
    <s v="621.50 CNY"/>
    <x v="189"/>
    <n v="88.81"/>
    <m/>
    <x v="1"/>
    <s v="Telecoms"/>
    <s v="Manufacturing, Telecoms Equipment"/>
    <m/>
    <s v="China"/>
    <s v="Greater China"/>
    <s v="Yes"/>
    <m/>
    <m/>
    <m/>
    <m/>
    <n v="46"/>
    <n v="3.8333333333333335"/>
    <n v="2015"/>
  </r>
  <r>
    <x v="189"/>
    <n v="47908"/>
    <s v="Hanwha Solarone"/>
    <s v="www.hanwha-solarone.com"/>
    <d v="2006-06-01T00:00:00"/>
    <x v="3"/>
    <x v="1"/>
    <x v="131"/>
    <x v="136"/>
    <n v="41.47"/>
    <x v="131"/>
    <d v="2010-08-03T00:00:00"/>
    <x v="2"/>
    <x v="7"/>
    <s v="370.00 USD"/>
    <x v="190"/>
    <n v="285.05"/>
    <s v="Hanwha Chemical"/>
    <x v="7"/>
    <s v="Clean Technology"/>
    <m/>
    <m/>
    <s v="China"/>
    <s v="Greater China"/>
    <s v="No"/>
    <m/>
    <m/>
    <s v="Linan Zhu, Xihong Deng"/>
    <s v="Xihong Deng"/>
    <n v="50"/>
    <n v="4.166666666666667"/>
    <n v="2010"/>
  </r>
  <r>
    <x v="190"/>
    <n v="155143"/>
    <s v="Harbin Coslight Storage Battery Co., Ltd"/>
    <s v="www.cncoslight.com"/>
    <d v="2007-04-01T00:00:00"/>
    <x v="1"/>
    <x v="1"/>
    <x v="132"/>
    <x v="137"/>
    <n v="2.7"/>
    <x v="28"/>
    <d v="2010-11-01T00:00:00"/>
    <x v="2"/>
    <x v="2"/>
    <s v="37.48 CNY"/>
    <x v="191"/>
    <n v="4.1100000000000003"/>
    <m/>
    <x v="8"/>
    <s v="Electronics"/>
    <s v="Electronics, Manufacturing, Telecoms Equipment"/>
    <m/>
    <s v="China"/>
    <s v="Greater China"/>
    <s v="No"/>
    <m/>
    <m/>
    <m/>
    <m/>
    <n v="43"/>
    <n v="3.5833333333333335"/>
    <n v="2010"/>
  </r>
  <r>
    <x v="191"/>
    <n v="216986"/>
    <s v="Harmonicare Medical Holdings"/>
    <s v="www.hemeiyl.com"/>
    <d v="2008-06-01T00:00:00"/>
    <x v="2"/>
    <x v="1"/>
    <x v="133"/>
    <x v="138"/>
    <n v="26.11"/>
    <x v="50"/>
    <d v="2015-07-02T00:00:00"/>
    <x v="0"/>
    <x v="0"/>
    <s v="1590.00 HKD"/>
    <x v="192"/>
    <n v="185.25"/>
    <m/>
    <x v="0"/>
    <s v="Healthcare"/>
    <s v="Hospitals"/>
    <m/>
    <s v="China"/>
    <s v="Greater China"/>
    <s v="Yes"/>
    <m/>
    <m/>
    <m/>
    <m/>
    <n v="85"/>
    <n v="7.083333333333333"/>
    <n v="2015"/>
  </r>
  <r>
    <x v="191"/>
    <n v="216986"/>
    <s v="Harmonicare Medical Holdings"/>
    <s v="www.hemeiyl.com"/>
    <d v="2008-06-01T00:00:00"/>
    <x v="2"/>
    <x v="1"/>
    <x v="133"/>
    <x v="138"/>
    <n v="26.11"/>
    <x v="50"/>
    <d v="2016-11-18T00:00:00"/>
    <x v="7"/>
    <x v="2"/>
    <s v="514.00 HKD"/>
    <x v="193"/>
    <n v="61.97"/>
    <s v="Taikang Life"/>
    <x v="0"/>
    <s v="Healthcare"/>
    <s v="Hospitals"/>
    <m/>
    <s v="China"/>
    <s v="Greater China"/>
    <s v="No"/>
    <m/>
    <m/>
    <m/>
    <m/>
    <n v="101"/>
    <n v="8.4166666666666661"/>
    <n v="2016"/>
  </r>
  <r>
    <x v="192"/>
    <n v="216986"/>
    <s v="Harmonicare Medical Holdings"/>
    <s v="www.hemeiyl.com"/>
    <d v="2010-06-01T00:00:00"/>
    <x v="4"/>
    <x v="1"/>
    <x v="134"/>
    <x v="139"/>
    <n v="27.95"/>
    <x v="68"/>
    <d v="2016-11-18T00:00:00"/>
    <x v="7"/>
    <x v="2"/>
    <s v="300.84 HKD"/>
    <x v="194"/>
    <n v="36.270000000000003"/>
    <s v="Taikang Life"/>
    <x v="0"/>
    <s v="Healthcare"/>
    <s v="Hospitals"/>
    <m/>
    <s v="China"/>
    <s v="Greater China"/>
    <s v="No"/>
    <m/>
    <m/>
    <m/>
    <m/>
    <n v="77"/>
    <n v="6.416666666666667"/>
    <n v="2016"/>
  </r>
  <r>
    <x v="193"/>
    <n v="75370"/>
    <s v="HCP Holdings"/>
    <s v="www.hcpackaging.co.uk"/>
    <d v="2012-07-26T00:00:00"/>
    <x v="5"/>
    <x v="2"/>
    <x v="135"/>
    <x v="140"/>
    <n v="407.9"/>
    <x v="90"/>
    <d v="2015-12-16T00:00:00"/>
    <x v="0"/>
    <x v="3"/>
    <s v="775.00 USD"/>
    <x v="195"/>
    <n v="714.32"/>
    <s v="Baring Private Equity Asia"/>
    <x v="4"/>
    <s v="Consumer Products"/>
    <s v="Packaging, Perfumes, Cosmetics &amp; Toiletries, Personal Care Products Manufacturing"/>
    <m/>
    <s v="China"/>
    <s v="Greater China"/>
    <s v="No"/>
    <m/>
    <m/>
    <s v="Stephen Peel"/>
    <m/>
    <n v="41"/>
    <n v="3.4166666666666665"/>
    <n v="2015"/>
  </r>
  <r>
    <x v="194"/>
    <n v="140790"/>
    <s v="Henan Mingtai Aluminium Industrial Co., Ltd"/>
    <s v="www.hngymt.com"/>
    <d v="2009-12-18T00:00:00"/>
    <x v="7"/>
    <x v="1"/>
    <x v="136"/>
    <x v="141"/>
    <n v="9.15"/>
    <x v="132"/>
    <d v="2011-09-19T00:00:00"/>
    <x v="3"/>
    <x v="0"/>
    <s v="1200.00 CNY"/>
    <x v="196"/>
    <n v="136.94999999999999"/>
    <m/>
    <x v="3"/>
    <s v="Manufacturing"/>
    <s v="Steel &amp; Metal Manufacturing, Steel &amp; Metals"/>
    <m/>
    <s v="China"/>
    <s v="Greater China"/>
    <s v="Yes"/>
    <m/>
    <m/>
    <m/>
    <m/>
    <n v="21"/>
    <n v="1.75"/>
    <n v="2011"/>
  </r>
  <r>
    <x v="195"/>
    <n v="165633"/>
    <s v="Henan Xindaxin Materials Co., Ltd"/>
    <s v="www.xindaxin.cn"/>
    <d v="2007-11-29T00:00:00"/>
    <x v="1"/>
    <x v="1"/>
    <x v="48"/>
    <x v="142"/>
    <n v="1.88"/>
    <x v="99"/>
    <d v="2010-06-25T00:00:00"/>
    <x v="2"/>
    <x v="0"/>
    <s v="1519.00 CNY"/>
    <x v="197"/>
    <n v="178.05"/>
    <m/>
    <x v="6"/>
    <s v="Materials"/>
    <s v="Materials, Semiconductors"/>
    <m/>
    <s v="China"/>
    <s v="Greater China"/>
    <s v="Yes"/>
    <m/>
    <m/>
    <m/>
    <m/>
    <n v="31"/>
    <n v="2.5833333333333335"/>
    <n v="2010"/>
  </r>
  <r>
    <x v="196"/>
    <n v="125206"/>
    <s v="Henan Zhongyuan Chemical Co., Ltd"/>
    <s v="www.zyhx.cc"/>
    <d v="2011-06-24T00:00:00"/>
    <x v="10"/>
    <x v="1"/>
    <x v="137"/>
    <x v="143"/>
    <n v="9.61"/>
    <x v="133"/>
    <d v="2013-07-18T00:00:00"/>
    <x v="4"/>
    <x v="7"/>
    <s v="630.00 CNY"/>
    <x v="198"/>
    <n v="79.33"/>
    <s v="Inner Mongolia Berun Group"/>
    <x v="6"/>
    <s v="Chemicals"/>
    <s v="Chemicals"/>
    <m/>
    <s v="China"/>
    <s v="Greater China"/>
    <s v="No"/>
    <m/>
    <m/>
    <m/>
    <m/>
    <n v="25"/>
    <n v="2.0833333333333335"/>
    <n v="2013"/>
  </r>
  <r>
    <x v="197"/>
    <n v="125206"/>
    <s v="Henan Zhongyuan Chemical Co., Ltd"/>
    <s v="www.zyhx.cc"/>
    <d v="2008-04-28T00:00:00"/>
    <x v="2"/>
    <x v="1"/>
    <x v="138"/>
    <x v="144"/>
    <n v="8.1199999999999992"/>
    <x v="134"/>
    <d v="2008-05-15T00:00:00"/>
    <x v="1"/>
    <x v="1"/>
    <s v="90.14 CNY"/>
    <x v="199"/>
    <n v="8.1199999999999992"/>
    <m/>
    <x v="6"/>
    <s v="Chemicals"/>
    <s v="Chemicals"/>
    <m/>
    <s v="China"/>
    <s v="Greater China"/>
    <s v="No"/>
    <m/>
    <m/>
    <m/>
    <m/>
    <n v="1"/>
    <n v="8.3333333333333329E-2"/>
    <n v="2008"/>
  </r>
  <r>
    <x v="198"/>
    <n v="33844"/>
    <s v="Hidili Industry International Development Ltd."/>
    <s v="www.hidili.com.cn"/>
    <d v="2006-09-01T00:00:00"/>
    <x v="3"/>
    <x v="1"/>
    <x v="139"/>
    <x v="145"/>
    <n v="39.409999999999997"/>
    <x v="3"/>
    <d v="2007-09-21T00:00:00"/>
    <x v="10"/>
    <x v="0"/>
    <s v="528.00 USD"/>
    <x v="200"/>
    <n v="371.33"/>
    <m/>
    <x v="6"/>
    <s v="Mining"/>
    <s v="Coal &amp; Lignite Mining"/>
    <m/>
    <s v="China"/>
    <s v="Greater China"/>
    <s v="Yes"/>
    <m/>
    <m/>
    <m/>
    <m/>
    <n v="12"/>
    <n v="1"/>
    <n v="2007"/>
  </r>
  <r>
    <x v="198"/>
    <n v="33844"/>
    <s v="Hidili Industry International Development Ltd."/>
    <s v="www.hidili.com.cn"/>
    <d v="2006-09-01T00:00:00"/>
    <x v="3"/>
    <x v="1"/>
    <x v="139"/>
    <x v="145"/>
    <n v="39.409999999999997"/>
    <x v="3"/>
    <d v="2007-10-01T00:00:00"/>
    <x v="10"/>
    <x v="2"/>
    <s v="3150.00 HKD"/>
    <x v="201"/>
    <n v="285.16000000000003"/>
    <m/>
    <x v="6"/>
    <s v="Mining"/>
    <s v="Coal &amp; Lignite Mining"/>
    <m/>
    <s v="China"/>
    <s v="Greater China"/>
    <s v="No"/>
    <m/>
    <m/>
    <m/>
    <m/>
    <n v="13"/>
    <n v="1.0833333333333333"/>
    <n v="2007"/>
  </r>
  <r>
    <x v="199"/>
    <n v="40107"/>
    <s v="Hill &amp; Associates"/>
    <s v="www.hill-assoc.com"/>
    <d v="2005-05-17T00:00:00"/>
    <x v="11"/>
    <x v="3"/>
    <x v="1"/>
    <x v="1"/>
    <m/>
    <x v="32"/>
    <d v="2008-02-20T00:00:00"/>
    <x v="1"/>
    <x v="7"/>
    <m/>
    <x v="1"/>
    <m/>
    <s v="Consilio"/>
    <x v="5"/>
    <s v="Business Services"/>
    <s v="Business Services"/>
    <m/>
    <s v="Hong Kong"/>
    <s v="Greater China"/>
    <s v="Yes"/>
    <m/>
    <m/>
    <s v="Nicholas Bloy, Rodney Muse"/>
    <m/>
    <n v="33"/>
    <n v="2.75"/>
    <n v="2008"/>
  </r>
  <r>
    <x v="199"/>
    <n v="40107"/>
    <s v="Hill &amp; Associates"/>
    <s v="www.hill-assoc.com"/>
    <d v="2005-05-17T00:00:00"/>
    <x v="11"/>
    <x v="3"/>
    <x v="1"/>
    <x v="1"/>
    <m/>
    <x v="32"/>
    <d v="2009-11-30T00:00:00"/>
    <x v="9"/>
    <x v="7"/>
    <s v="8.00 USD"/>
    <x v="202"/>
    <n v="5.34"/>
    <s v="G4S Plc"/>
    <x v="5"/>
    <s v="Business Services"/>
    <s v="Business Services"/>
    <m/>
    <s v="Hong Kong"/>
    <s v="Greater China"/>
    <s v="No"/>
    <m/>
    <m/>
    <s v="Nicholas Bloy, Rodney Muse"/>
    <m/>
    <n v="54"/>
    <n v="4.5"/>
    <n v="2009"/>
  </r>
  <r>
    <x v="200"/>
    <n v="147354"/>
    <s v="Hisoar Pharmaceutical"/>
    <s v="www.hisoar.com"/>
    <d v="2003-12-25T00:00:00"/>
    <x v="12"/>
    <x v="1"/>
    <x v="140"/>
    <x v="146"/>
    <n v="2.59"/>
    <x v="20"/>
    <d v="2008-01-12T00:00:00"/>
    <x v="1"/>
    <x v="2"/>
    <m/>
    <x v="1"/>
    <m/>
    <m/>
    <x v="0"/>
    <s v="Pharmaceuticals"/>
    <s v="Pharmaceuticals"/>
    <m/>
    <s v="China"/>
    <s v="Greater China"/>
    <s v="Yes"/>
    <m/>
    <m/>
    <m/>
    <m/>
    <n v="49"/>
    <n v="4.083333333333333"/>
    <n v="2008"/>
  </r>
  <r>
    <x v="200"/>
    <n v="147354"/>
    <s v="Hisoar Pharmaceutical"/>
    <s v="www.hisoar.com"/>
    <d v="2003-12-25T00:00:00"/>
    <x v="12"/>
    <x v="1"/>
    <x v="140"/>
    <x v="146"/>
    <n v="2.59"/>
    <x v="20"/>
    <d v="2010-11-09T00:00:00"/>
    <x v="2"/>
    <x v="2"/>
    <m/>
    <x v="1"/>
    <m/>
    <m/>
    <x v="0"/>
    <s v="Pharmaceuticals"/>
    <s v="Pharmaceuticals"/>
    <m/>
    <s v="China"/>
    <s v="Greater China"/>
    <s v="Yes"/>
    <m/>
    <m/>
    <m/>
    <m/>
    <n v="83"/>
    <n v="6.916666666666667"/>
    <n v="2010"/>
  </r>
  <r>
    <x v="200"/>
    <n v="147354"/>
    <s v="Hisoar Pharmaceutical"/>
    <s v="www.hisoar.com"/>
    <d v="2003-12-25T00:00:00"/>
    <x v="12"/>
    <x v="1"/>
    <x v="140"/>
    <x v="146"/>
    <n v="2.59"/>
    <x v="20"/>
    <d v="2012-06-01T00:00:00"/>
    <x v="6"/>
    <x v="2"/>
    <m/>
    <x v="1"/>
    <m/>
    <m/>
    <x v="0"/>
    <s v="Pharmaceuticals"/>
    <s v="Pharmaceuticals"/>
    <m/>
    <s v="China"/>
    <s v="Greater China"/>
    <s v="No"/>
    <m/>
    <m/>
    <m/>
    <m/>
    <n v="102"/>
    <n v="8.5"/>
    <n v="2012"/>
  </r>
  <r>
    <x v="201"/>
    <n v="108574"/>
    <s v="HMV Hong Kong and Singapore"/>
    <s v="www.hmv.com.hk"/>
    <d v="2013-02-28T00:00:00"/>
    <x v="0"/>
    <x v="2"/>
    <x v="1"/>
    <x v="1"/>
    <m/>
    <x v="135"/>
    <d v="2016-03-01T00:00:00"/>
    <x v="7"/>
    <x v="3"/>
    <s v="9.00 USD"/>
    <x v="203"/>
    <n v="8.2899999999999991"/>
    <s v="World Innovation Lab"/>
    <x v="4"/>
    <s v="Retail"/>
    <s v="Music &amp; Entertainment Stores"/>
    <m/>
    <s v="Hong Kong"/>
    <s v="Greater China"/>
    <s v="Yes"/>
    <m/>
    <m/>
    <m/>
    <m/>
    <n v="37"/>
    <n v="3.0833333333333335"/>
    <n v="2016"/>
  </r>
  <r>
    <x v="201"/>
    <n v="108574"/>
    <s v="HMV Hong Kong and Singapore"/>
    <s v="www.hmv.com.hk"/>
    <d v="2013-02-28T00:00:00"/>
    <x v="0"/>
    <x v="2"/>
    <x v="1"/>
    <x v="1"/>
    <m/>
    <x v="135"/>
    <d v="2016-03-16T00:00:00"/>
    <x v="7"/>
    <x v="6"/>
    <s v="408.10 HKD"/>
    <x v="204"/>
    <n v="46.68"/>
    <s v="China 3D Digital Entertainment"/>
    <x v="4"/>
    <s v="Retail"/>
    <s v="Music &amp; Entertainment Stores"/>
    <m/>
    <s v="Hong Kong"/>
    <s v="Greater China"/>
    <s v="Yes"/>
    <m/>
    <m/>
    <m/>
    <m/>
    <n v="37"/>
    <n v="3.0833333333333335"/>
    <n v="2016"/>
  </r>
  <r>
    <x v="202"/>
    <n v="48082"/>
    <s v="HNA Airport Holding"/>
    <s v="www.hnagroup.com"/>
    <d v="2007-12-13T00:00:00"/>
    <x v="1"/>
    <x v="2"/>
    <x v="32"/>
    <x v="32"/>
    <n v="47.94"/>
    <x v="136"/>
    <d v="2011-04-13T00:00:00"/>
    <x v="3"/>
    <x v="7"/>
    <m/>
    <x v="1"/>
    <m/>
    <m/>
    <x v="3"/>
    <s v="Industrial"/>
    <s v="Airlines and Air Travel"/>
    <m/>
    <s v="China"/>
    <s v="Greater China"/>
    <s v="No"/>
    <m/>
    <m/>
    <m/>
    <m/>
    <n v="40"/>
    <n v="3.3333333333333335"/>
    <n v="2011"/>
  </r>
  <r>
    <x v="203"/>
    <n v="85571"/>
    <s v="Hong Kong Broadband Network"/>
    <s v="www.ctihk.com"/>
    <d v="2012-04-11T00:00:00"/>
    <x v="5"/>
    <x v="0"/>
    <x v="141"/>
    <x v="147"/>
    <n v="499.67"/>
    <x v="93"/>
    <d v="2012-08-01T00:00:00"/>
    <x v="6"/>
    <x v="3"/>
    <s v="69.00 USD"/>
    <x v="205"/>
    <n v="56.16"/>
    <s v="AlpInvest Partners, GIC"/>
    <x v="1"/>
    <s v="Telecoms"/>
    <s v="Telecoms Services"/>
    <m/>
    <s v="Hong Kong"/>
    <s v="Greater China"/>
    <s v="Yes"/>
    <m/>
    <m/>
    <s v="Roy Kuan"/>
    <m/>
    <n v="4"/>
    <n v="0.33333333333333331"/>
    <n v="2012"/>
  </r>
  <r>
    <x v="203"/>
    <n v="85571"/>
    <s v="Hong Kong Broadband Network"/>
    <s v="www.ctihk.com"/>
    <d v="2012-04-11T00:00:00"/>
    <x v="5"/>
    <x v="0"/>
    <x v="141"/>
    <x v="147"/>
    <n v="499.67"/>
    <x v="93"/>
    <d v="2015-03-05T00:00:00"/>
    <x v="0"/>
    <x v="0"/>
    <s v="5800.00 HKD"/>
    <x v="206"/>
    <n v="702.74"/>
    <m/>
    <x v="1"/>
    <s v="Telecoms"/>
    <s v="Telecoms Services"/>
    <m/>
    <s v="Hong Kong"/>
    <s v="Greater China"/>
    <s v="Yes"/>
    <m/>
    <m/>
    <s v="Roy Kuan"/>
    <m/>
    <n v="35"/>
    <n v="2.9166666666666665"/>
    <n v="2015"/>
  </r>
  <r>
    <x v="203"/>
    <n v="85571"/>
    <s v="Hong Kong Broadband Network"/>
    <s v="www.ctihk.com"/>
    <d v="2012-04-11T00:00:00"/>
    <x v="5"/>
    <x v="0"/>
    <x v="141"/>
    <x v="147"/>
    <n v="499.67"/>
    <x v="93"/>
    <d v="2015-09-24T00:00:00"/>
    <x v="0"/>
    <x v="2"/>
    <s v="679.00 HKD"/>
    <x v="207"/>
    <n v="78.13"/>
    <m/>
    <x v="1"/>
    <s v="Telecoms"/>
    <s v="Telecoms Services"/>
    <m/>
    <s v="Hong Kong"/>
    <s v="Greater China"/>
    <s v="No"/>
    <n v="3.5"/>
    <m/>
    <s v="Roy Kuan"/>
    <m/>
    <n v="41"/>
    <n v="3.4166666666666665"/>
    <n v="2015"/>
  </r>
  <r>
    <x v="204"/>
    <n v="60318"/>
    <s v="HongHua Co. Ltd."/>
    <s v="www.hhcp.com.cn"/>
    <d v="2006-12-01T00:00:00"/>
    <x v="3"/>
    <x v="1"/>
    <x v="142"/>
    <x v="148"/>
    <n v="17.809999999999999"/>
    <x v="137"/>
    <d v="2008-03-07T00:00:00"/>
    <x v="1"/>
    <x v="0"/>
    <s v="3200.00 HKD"/>
    <x v="208"/>
    <n v="260.18"/>
    <m/>
    <x v="3"/>
    <s v="Manufacturing"/>
    <s v="Machine Tool Manufacture, Oil and Gas Field Services"/>
    <m/>
    <s v="China"/>
    <s v="Greater China"/>
    <s v="Yes"/>
    <m/>
    <m/>
    <m/>
    <m/>
    <n v="15"/>
    <n v="1.25"/>
    <n v="2008"/>
  </r>
  <r>
    <x v="205"/>
    <n v="161873"/>
    <s v="Hongtu Logistics"/>
    <s v="www.hongtu56.com"/>
    <d v="2012-06-01T00:00:00"/>
    <x v="5"/>
    <x v="1"/>
    <x v="1"/>
    <x v="1"/>
    <m/>
    <x v="28"/>
    <d v="2015-01-05T00:00:00"/>
    <x v="0"/>
    <x v="0"/>
    <m/>
    <x v="1"/>
    <m/>
    <m/>
    <x v="8"/>
    <s v="Software"/>
    <s v="Logistics Software"/>
    <m/>
    <s v="China"/>
    <s v="Greater China"/>
    <s v="Yes"/>
    <m/>
    <m/>
    <m/>
    <m/>
    <n v="31"/>
    <n v="2.5833333333333335"/>
    <n v="2015"/>
  </r>
  <r>
    <x v="206"/>
    <n v="44851"/>
    <s v="Hongwei Technologies"/>
    <s v="www.hongweikj.com"/>
    <d v="2007-04-28T00:00:00"/>
    <x v="1"/>
    <x v="4"/>
    <x v="143"/>
    <x v="149"/>
    <n v="1.79"/>
    <x v="138"/>
    <d v="2014-03-30T00:00:00"/>
    <x v="5"/>
    <x v="7"/>
    <m/>
    <x v="1"/>
    <m/>
    <s v="Singapore Cancer Centre Pte. Ltd."/>
    <x v="3"/>
    <s v="Industrial"/>
    <s v="Consumer Products, Industrial, Technology, Textiles"/>
    <m/>
    <s v="China"/>
    <s v="Greater China"/>
    <s v="No"/>
    <m/>
    <m/>
    <s v="Andy Lim"/>
    <m/>
    <n v="83"/>
    <n v="6.916666666666667"/>
    <n v="2014"/>
  </r>
  <r>
    <x v="207"/>
    <n v="32584"/>
    <s v="Honiton Energy Group"/>
    <s v="www.honitonenergy.com"/>
    <d v="2008-07-07T00:00:00"/>
    <x v="2"/>
    <x v="2"/>
    <x v="1"/>
    <x v="1"/>
    <m/>
    <x v="139"/>
    <d v="2015-05-07T00:00:00"/>
    <x v="0"/>
    <x v="7"/>
    <m/>
    <x v="1"/>
    <m/>
    <s v="SunEdison LLC"/>
    <x v="7"/>
    <s v="Renewable Energy"/>
    <s v="Wind Power"/>
    <m/>
    <s v="China"/>
    <s v="Greater China"/>
    <s v="Yes"/>
    <m/>
    <m/>
    <s v="Asim Zafar, Atif Abdulmalik"/>
    <m/>
    <n v="82"/>
    <n v="6.833333333333333"/>
    <n v="2015"/>
  </r>
  <r>
    <x v="208"/>
    <n v="32588"/>
    <s v="Hsu Fu Chi"/>
    <s v="www.hsufuchifoods.com"/>
    <d v="2009-11-02T00:00:00"/>
    <x v="7"/>
    <x v="4"/>
    <x v="144"/>
    <x v="150"/>
    <n v="90.69"/>
    <x v="3"/>
    <d v="2011-07-11T00:00:00"/>
    <x v="3"/>
    <x v="7"/>
    <s v="577.50 SGD"/>
    <x v="209"/>
    <n v="334.01"/>
    <s v="Nestlé S.A."/>
    <x v="10"/>
    <s v="Food"/>
    <s v="Bakery Products, Snack Foods"/>
    <m/>
    <s v="China"/>
    <s v="Greater China"/>
    <s v="No"/>
    <m/>
    <m/>
    <m/>
    <m/>
    <n v="20"/>
    <n v="1.6666666666666667"/>
    <n v="2011"/>
  </r>
  <r>
    <x v="209"/>
    <n v="155786"/>
    <s v="HuaDian Heavy Industries Co., Ltd."/>
    <s v="www.hhi.com.cn"/>
    <d v="2011-04-21T00:00:00"/>
    <x v="10"/>
    <x v="1"/>
    <x v="145"/>
    <x v="151"/>
    <n v="27.3"/>
    <x v="0"/>
    <d v="2014-12-11T00:00:00"/>
    <x v="5"/>
    <x v="0"/>
    <s v="1500.00 CNY"/>
    <x v="210"/>
    <n v="196.56"/>
    <m/>
    <x v="3"/>
    <s v="Engineering"/>
    <s v="Engineering, Industrial, Software, Technology"/>
    <m/>
    <s v="China"/>
    <s v="Greater China"/>
    <s v="Yes"/>
    <m/>
    <m/>
    <m/>
    <m/>
    <n v="44"/>
    <n v="3.6666666666666665"/>
    <n v="2014"/>
  </r>
  <r>
    <x v="210"/>
    <n v="149823"/>
    <s v="Huaneng Renewables Corporation Limited"/>
    <s v="www.hnr.com.cn"/>
    <d v="2011-05-23T00:00:00"/>
    <x v="10"/>
    <x v="4"/>
    <x v="146"/>
    <x v="152"/>
    <n v="191.73"/>
    <x v="140"/>
    <d v="2013-07-18T00:00:00"/>
    <x v="4"/>
    <x v="2"/>
    <s v="435.40 HKD"/>
    <x v="211"/>
    <n v="43.78"/>
    <m/>
    <x v="7"/>
    <s v="Renewable Energy"/>
    <s v="Solar Power, Wind Power"/>
    <m/>
    <s v="China"/>
    <s v="Greater China"/>
    <s v="Yes"/>
    <m/>
    <m/>
    <m/>
    <m/>
    <n v="26"/>
    <n v="2.1666666666666665"/>
    <n v="2013"/>
  </r>
  <r>
    <x v="211"/>
    <n v="140793"/>
    <s v="Hubei Dinglong Chemical"/>
    <s v="www.dinglongchem.com"/>
    <d v="2007-12-31T00:00:00"/>
    <x v="1"/>
    <x v="1"/>
    <x v="1"/>
    <x v="1"/>
    <m/>
    <x v="141"/>
    <d v="2010-02-11T00:00:00"/>
    <x v="2"/>
    <x v="0"/>
    <s v="458.25 CNY"/>
    <x v="212"/>
    <n v="49.2"/>
    <m/>
    <x v="6"/>
    <s v="Chemicals"/>
    <s v="Chemicals"/>
    <m/>
    <s v="China"/>
    <s v="Greater China"/>
    <s v="Yes"/>
    <m/>
    <m/>
    <s v="Min Liu, Nian Sheng Lee, Zheng Xia"/>
    <s v="Min Liu, Nian Sheng Lee, Zheng Xia"/>
    <n v="26"/>
    <n v="2.1666666666666665"/>
    <n v="2010"/>
  </r>
  <r>
    <x v="211"/>
    <n v="140793"/>
    <s v="Hubei Dinglong Chemical"/>
    <s v="www.dinglongchem.com"/>
    <d v="2007-12-31T00:00:00"/>
    <x v="1"/>
    <x v="1"/>
    <x v="1"/>
    <x v="1"/>
    <m/>
    <x v="141"/>
    <d v="2011-03-14T00:00:00"/>
    <x v="3"/>
    <x v="2"/>
    <s v="11.60 CNY"/>
    <x v="213"/>
    <n v="1.26"/>
    <m/>
    <x v="6"/>
    <s v="Chemicals"/>
    <s v="Chemicals"/>
    <m/>
    <s v="China"/>
    <s v="Greater China"/>
    <s v="Yes"/>
    <m/>
    <m/>
    <s v="Min Liu, Nian Sheng Lee, Zheng Xia"/>
    <s v="Min Liu, Nian Sheng Lee, Zheng Xia"/>
    <n v="39"/>
    <n v="3.25"/>
    <n v="2011"/>
  </r>
  <r>
    <x v="211"/>
    <n v="140793"/>
    <s v="Hubei Dinglong Chemical"/>
    <s v="www.dinglongchem.com"/>
    <d v="2007-12-31T00:00:00"/>
    <x v="1"/>
    <x v="1"/>
    <x v="1"/>
    <x v="1"/>
    <m/>
    <x v="141"/>
    <d v="2011-06-09T00:00:00"/>
    <x v="3"/>
    <x v="2"/>
    <s v="41.67 CNY"/>
    <x v="214"/>
    <n v="4.45"/>
    <m/>
    <x v="6"/>
    <s v="Chemicals"/>
    <s v="Chemicals"/>
    <m/>
    <s v="China"/>
    <s v="Greater China"/>
    <s v="Yes"/>
    <m/>
    <m/>
    <s v="Min Liu, Nian Sheng Lee, Zheng Xia"/>
    <s v="Min Liu, Nian Sheng Lee, Zheng Xia"/>
    <n v="42"/>
    <n v="3.5"/>
    <n v="2011"/>
  </r>
  <r>
    <x v="211"/>
    <n v="140793"/>
    <s v="Hubei Dinglong Chemical"/>
    <s v="www.dinglongchem.com"/>
    <d v="2007-12-31T00:00:00"/>
    <x v="1"/>
    <x v="1"/>
    <x v="1"/>
    <x v="1"/>
    <m/>
    <x v="141"/>
    <d v="2012-09-20T00:00:00"/>
    <x v="6"/>
    <x v="2"/>
    <m/>
    <x v="1"/>
    <m/>
    <m/>
    <x v="6"/>
    <s v="Chemicals"/>
    <s v="Chemicals"/>
    <m/>
    <s v="China"/>
    <s v="Greater China"/>
    <s v="Yes"/>
    <m/>
    <m/>
    <s v="Min Liu, Nian Sheng Lee, Zheng Xia"/>
    <s v="Min Liu, Nian Sheng Lee, Zheng Xia"/>
    <n v="57"/>
    <n v="4.75"/>
    <n v="2012"/>
  </r>
  <r>
    <x v="212"/>
    <n v="140793"/>
    <s v="Hubei Dinglong Chemical"/>
    <s v="www.dinglongchem.com"/>
    <d v="2011-06-15T00:00:00"/>
    <x v="10"/>
    <x v="4"/>
    <x v="1"/>
    <x v="1"/>
    <m/>
    <x v="142"/>
    <d v="2012-09-20T00:00:00"/>
    <x v="6"/>
    <x v="2"/>
    <s v="7.89 CNY"/>
    <x v="215"/>
    <n v="0.97"/>
    <m/>
    <x v="6"/>
    <s v="Chemicals"/>
    <s v="Chemicals"/>
    <m/>
    <s v="China"/>
    <s v="Greater China"/>
    <s v="Yes"/>
    <m/>
    <m/>
    <m/>
    <m/>
    <n v="15"/>
    <n v="1.25"/>
    <n v="2012"/>
  </r>
  <r>
    <x v="213"/>
    <n v="40256"/>
    <s v="Hui Lau Shan"/>
    <s v="www.hkhls.com"/>
    <d v="2007-07-01T00:00:00"/>
    <x v="1"/>
    <x v="2"/>
    <x v="147"/>
    <x v="153"/>
    <n v="19.38"/>
    <x v="32"/>
    <d v="2015-06-01T00:00:00"/>
    <x v="0"/>
    <x v="7"/>
    <m/>
    <x v="1"/>
    <m/>
    <s v="Huang Ji Huang"/>
    <x v="4"/>
    <s v="Restaurants"/>
    <s v="Coffee Shops, Food, Restaurants"/>
    <m/>
    <s v="Hong Kong"/>
    <s v="Greater China"/>
    <s v="No"/>
    <m/>
    <m/>
    <m/>
    <m/>
    <n v="95"/>
    <n v="7.916666666666667"/>
    <n v="2015"/>
  </r>
  <r>
    <x v="214"/>
    <n v="48085"/>
    <s v="Huiyin"/>
    <s v="www.hyjd.com"/>
    <d v="2007-11-23T00:00:00"/>
    <x v="1"/>
    <x v="2"/>
    <x v="1"/>
    <x v="1"/>
    <m/>
    <x v="109"/>
    <d v="2013-01-03T00:00:00"/>
    <x v="4"/>
    <x v="1"/>
    <s v="8.30 USD"/>
    <x v="216"/>
    <n v="6.22"/>
    <m/>
    <x v="4"/>
    <s v="Consumer Products"/>
    <s v="Consumer Electronics Stores, Consumer Services, Household Appliances"/>
    <m/>
    <s v="China"/>
    <s v="Greater China"/>
    <s v="No"/>
    <m/>
    <m/>
    <m/>
    <m/>
    <n v="62"/>
    <n v="5.166666666666667"/>
    <n v="2013"/>
  </r>
  <r>
    <x v="215"/>
    <n v="31143"/>
    <s v="Huiyuan Juice"/>
    <s v="www.huiyuan.com.cn"/>
    <d v="2006-06-06T00:00:00"/>
    <x v="3"/>
    <x v="1"/>
    <x v="83"/>
    <x v="82"/>
    <n v="50.86"/>
    <x v="52"/>
    <d v="2009-06-11T00:00:00"/>
    <x v="9"/>
    <x v="2"/>
    <m/>
    <x v="1"/>
    <m/>
    <m/>
    <x v="10"/>
    <s v="Beverages"/>
    <s v="Beverage Manufacture and Bottling"/>
    <m/>
    <s v="China"/>
    <s v="Greater China"/>
    <s v="No"/>
    <m/>
    <m/>
    <m/>
    <m/>
    <n v="36"/>
    <n v="3"/>
    <n v="2009"/>
  </r>
  <r>
    <x v="216"/>
    <n v="31143"/>
    <s v="Huiyuan Juice"/>
    <s v="www.huiyuan.com.cn"/>
    <d v="2010-07-28T00:00:00"/>
    <x v="4"/>
    <x v="4"/>
    <x v="148"/>
    <x v="154"/>
    <n v="26.38"/>
    <x v="143"/>
    <d v="2014-03-24T00:00:00"/>
    <x v="5"/>
    <x v="2"/>
    <s v="150.00 HKD"/>
    <x v="217"/>
    <n v="13.89"/>
    <s v="Temasek Holdings"/>
    <x v="10"/>
    <s v="Beverages"/>
    <s v="Beverage Manufacture and Bottling"/>
    <m/>
    <s v="China"/>
    <s v="Greater China"/>
    <s v="Yes"/>
    <m/>
    <m/>
    <s v="Andrew Yan, Daniel Yang, Kenneth Lee, Scott Cai"/>
    <m/>
    <n v="44"/>
    <n v="3.6666666666666665"/>
    <n v="2014"/>
  </r>
  <r>
    <x v="217"/>
    <n v="161480"/>
    <s v="Hunan Aihua Group Co., Ltd"/>
    <s v="www.aihuaglobal.com"/>
    <d v="2010-10-20T00:00:00"/>
    <x v="4"/>
    <x v="1"/>
    <x v="120"/>
    <x v="155"/>
    <n v="5.38"/>
    <x v="130"/>
    <d v="2015-05-15T00:00:00"/>
    <x v="0"/>
    <x v="0"/>
    <s v="1037.00 CNY"/>
    <x v="218"/>
    <n v="149.06"/>
    <m/>
    <x v="3"/>
    <s v="Manufacturing"/>
    <s v="Household Appliance Manufacture, Steel &amp; Metal Manufacturing"/>
    <m/>
    <s v="China"/>
    <s v="Greater China"/>
    <s v="Yes"/>
    <m/>
    <m/>
    <m/>
    <m/>
    <n v="55"/>
    <n v="4.583333333333333"/>
    <n v="2015"/>
  </r>
  <r>
    <x v="218"/>
    <n v="169167"/>
    <s v="Hunan Tianrun Chemical Development"/>
    <m/>
    <d v="2001-06-01T00:00:00"/>
    <x v="13"/>
    <x v="1"/>
    <x v="1"/>
    <x v="1"/>
    <m/>
    <x v="89"/>
    <d v="2008-02-01T00:00:00"/>
    <x v="1"/>
    <x v="1"/>
    <m/>
    <x v="1"/>
    <m/>
    <m/>
    <x v="6"/>
    <s v="Chemicals"/>
    <s v="Agricultural Chemicals"/>
    <m/>
    <s v="China"/>
    <s v="Greater China"/>
    <s v="No"/>
    <m/>
    <m/>
    <m/>
    <m/>
    <n v="80"/>
    <n v="6.666666666666667"/>
    <n v="2008"/>
  </r>
  <r>
    <x v="219"/>
    <n v="30266"/>
    <s v="Hung Hing Printing Group"/>
    <s v="www.hhop.com.hk"/>
    <d v="2008-07-08T00:00:00"/>
    <x v="2"/>
    <x v="4"/>
    <x v="149"/>
    <x v="156"/>
    <n v="71.14"/>
    <x v="93"/>
    <d v="2011-04-18T00:00:00"/>
    <x v="3"/>
    <x v="7"/>
    <s v="1430.00 HKD"/>
    <x v="219"/>
    <n v="127.37"/>
    <s v="Rengo Co."/>
    <x v="3"/>
    <s v="Industrial"/>
    <s v="Packaging"/>
    <m/>
    <s v="Hong Kong"/>
    <s v="Greater China"/>
    <s v="Yes"/>
    <m/>
    <m/>
    <m/>
    <m/>
    <n v="33"/>
    <n v="2.75"/>
    <n v="2011"/>
  </r>
  <r>
    <x v="220"/>
    <n v="125306"/>
    <s v="Hydoo"/>
    <s v="www.hydoo.com.cn"/>
    <d v="2011-07-05T00:00:00"/>
    <x v="10"/>
    <x v="1"/>
    <x v="150"/>
    <x v="157"/>
    <n v="56.65"/>
    <x v="83"/>
    <d v="2013-10-31T00:00:00"/>
    <x v="4"/>
    <x v="0"/>
    <s v="1651.20 HKD"/>
    <x v="220"/>
    <n v="159.16"/>
    <m/>
    <x v="9"/>
    <s v="Property"/>
    <s v="Logistics, Property"/>
    <m/>
    <s v="China"/>
    <s v="Greater China"/>
    <s v="Yes"/>
    <m/>
    <m/>
    <m/>
    <m/>
    <n v="27"/>
    <n v="2.25"/>
    <n v="2013"/>
  </r>
  <r>
    <x v="221"/>
    <n v="137976"/>
    <s v="IMAX's China Unit"/>
    <s v="www.imax.cn"/>
    <d v="2014-04-08T00:00:00"/>
    <x v="6"/>
    <x v="2"/>
    <x v="150"/>
    <x v="157"/>
    <n v="57.62"/>
    <x v="144"/>
    <d v="2015-10-01T00:00:00"/>
    <x v="0"/>
    <x v="0"/>
    <s v="1920.00 HKD"/>
    <x v="221"/>
    <n v="220.92"/>
    <m/>
    <x v="4"/>
    <s v="Entertainment"/>
    <s v="Cinemas"/>
    <m/>
    <s v="China"/>
    <s v="Greater China"/>
    <s v="Yes"/>
    <m/>
    <m/>
    <s v="Li Rui Gang"/>
    <s v="Li Rui Gang"/>
    <n v="18"/>
    <n v="1.5"/>
    <n v="2015"/>
  </r>
  <r>
    <x v="221"/>
    <n v="137976"/>
    <s v="IMAX's China Unit"/>
    <s v="www.imax.cn"/>
    <d v="2014-04-08T00:00:00"/>
    <x v="6"/>
    <x v="2"/>
    <x v="150"/>
    <x v="157"/>
    <n v="57.62"/>
    <x v="144"/>
    <d v="2016-03-23T00:00:00"/>
    <x v="7"/>
    <x v="2"/>
    <s v="1000.00 HKD"/>
    <x v="222"/>
    <n v="115.37"/>
    <m/>
    <x v="4"/>
    <s v="Entertainment"/>
    <s v="Cinemas"/>
    <m/>
    <s v="China"/>
    <s v="Greater China"/>
    <s v="Yes"/>
    <m/>
    <m/>
    <s v="Li Rui Gang"/>
    <s v="Li Rui Gang"/>
    <n v="23"/>
    <n v="1.9166666666666667"/>
    <n v="2016"/>
  </r>
  <r>
    <x v="221"/>
    <n v="137976"/>
    <s v="IMAX's China Unit"/>
    <s v="www.imax.cn"/>
    <d v="2014-04-08T00:00:00"/>
    <x v="6"/>
    <x v="2"/>
    <x v="150"/>
    <x v="157"/>
    <n v="57.62"/>
    <x v="144"/>
    <d v="2017-04-06T00:00:00"/>
    <x v="8"/>
    <x v="2"/>
    <s v="836.00 HKD"/>
    <x v="223"/>
    <n v="101.37"/>
    <m/>
    <x v="4"/>
    <s v="Entertainment"/>
    <s v="Cinemas"/>
    <m/>
    <s v="China"/>
    <s v="Greater China"/>
    <s v="No"/>
    <m/>
    <m/>
    <s v="Li Rui Gang"/>
    <s v="Li Rui Gang"/>
    <n v="36"/>
    <n v="3"/>
    <n v="2017"/>
  </r>
  <r>
    <x v="222"/>
    <n v="75817"/>
    <s v="Industrial &amp; Commercial Bank of China"/>
    <s v="www.icbc.com.cn"/>
    <d v="2006-04-01T00:00:00"/>
    <x v="3"/>
    <x v="2"/>
    <x v="151"/>
    <x v="158"/>
    <n v="2148.1799999999998"/>
    <x v="145"/>
    <d v="2009-06-01T00:00:00"/>
    <x v="9"/>
    <x v="2"/>
    <s v="2000.00 USD"/>
    <x v="224"/>
    <n v="1427.4"/>
    <m/>
    <x v="5"/>
    <s v="Financial Services"/>
    <s v="Banks"/>
    <m/>
    <s v="China"/>
    <s v="Greater China"/>
    <s v="Yes"/>
    <m/>
    <m/>
    <m/>
    <m/>
    <n v="38"/>
    <n v="3.1666666666666665"/>
    <n v="2009"/>
  </r>
  <r>
    <x v="222"/>
    <n v="75817"/>
    <s v="Industrial &amp; Commercial Bank of China"/>
    <s v="www.icbc.com.cn"/>
    <d v="2006-04-01T00:00:00"/>
    <x v="3"/>
    <x v="2"/>
    <x v="151"/>
    <x v="158"/>
    <n v="2148.1799999999998"/>
    <x v="145"/>
    <d v="2010-09-01T00:00:00"/>
    <x v="2"/>
    <x v="2"/>
    <s v="2250.00 USD"/>
    <x v="225"/>
    <n v="1753.2"/>
    <m/>
    <x v="5"/>
    <s v="Financial Services"/>
    <s v="Banks"/>
    <m/>
    <s v="China"/>
    <s v="Greater China"/>
    <s v="Yes"/>
    <m/>
    <m/>
    <m/>
    <m/>
    <n v="53"/>
    <n v="4.416666666666667"/>
    <n v="2010"/>
  </r>
  <r>
    <x v="222"/>
    <n v="75817"/>
    <s v="Industrial &amp; Commercial Bank of China"/>
    <s v="www.icbc.com.cn"/>
    <d v="2006-04-01T00:00:00"/>
    <x v="3"/>
    <x v="2"/>
    <x v="151"/>
    <x v="158"/>
    <n v="2148.1799999999998"/>
    <x v="145"/>
    <d v="2011-11-10T00:00:00"/>
    <x v="3"/>
    <x v="2"/>
    <s v="1100.00 USD"/>
    <x v="226"/>
    <n v="799.92"/>
    <m/>
    <x v="5"/>
    <s v="Financial Services"/>
    <s v="Banks"/>
    <m/>
    <s v="China"/>
    <s v="Greater China"/>
    <s v="Yes"/>
    <m/>
    <m/>
    <m/>
    <m/>
    <n v="67"/>
    <n v="5.583333333333333"/>
    <n v="2011"/>
  </r>
  <r>
    <x v="222"/>
    <n v="75817"/>
    <s v="Industrial &amp; Commercial Bank of China"/>
    <s v="www.icbc.com.cn"/>
    <d v="2006-04-01T00:00:00"/>
    <x v="3"/>
    <x v="2"/>
    <x v="151"/>
    <x v="158"/>
    <n v="2148.1799999999998"/>
    <x v="145"/>
    <d v="2012-04-16T00:00:00"/>
    <x v="6"/>
    <x v="2"/>
    <s v="2500.00 USD"/>
    <x v="227"/>
    <n v="1901.75"/>
    <s v="Temasek Holdings"/>
    <x v="5"/>
    <s v="Financial Services"/>
    <s v="Banks"/>
    <m/>
    <s v="China"/>
    <s v="Greater China"/>
    <s v="Yes"/>
    <m/>
    <m/>
    <m/>
    <m/>
    <n v="72"/>
    <n v="6"/>
    <n v="2012"/>
  </r>
  <r>
    <x v="222"/>
    <n v="75817"/>
    <s v="Industrial &amp; Commercial Bank of China"/>
    <s v="www.icbc.com.cn"/>
    <d v="2006-04-01T00:00:00"/>
    <x v="3"/>
    <x v="2"/>
    <x v="151"/>
    <x v="158"/>
    <n v="2148.1799999999998"/>
    <x v="145"/>
    <d v="2013-01-28T00:00:00"/>
    <x v="4"/>
    <x v="2"/>
    <s v="1000.00 USD"/>
    <x v="148"/>
    <n v="749.6"/>
    <m/>
    <x v="5"/>
    <s v="Financial Services"/>
    <s v="Banks"/>
    <m/>
    <s v="China"/>
    <s v="Greater China"/>
    <s v="Yes"/>
    <m/>
    <m/>
    <m/>
    <m/>
    <n v="81"/>
    <n v="6.75"/>
    <n v="2013"/>
  </r>
  <r>
    <x v="222"/>
    <n v="75817"/>
    <s v="Industrial &amp; Commercial Bank of China"/>
    <s v="www.icbc.com.cn"/>
    <d v="2006-04-01T00:00:00"/>
    <x v="3"/>
    <x v="2"/>
    <x v="151"/>
    <x v="158"/>
    <n v="2148.1799999999998"/>
    <x v="145"/>
    <d v="2013-05-21T00:00:00"/>
    <x v="4"/>
    <x v="2"/>
    <s v="8690.00 HKD"/>
    <x v="228"/>
    <n v="862.19"/>
    <m/>
    <x v="5"/>
    <s v="Financial Services"/>
    <s v="Banks"/>
    <m/>
    <s v="China"/>
    <s v="Greater China"/>
    <s v="No"/>
    <m/>
    <m/>
    <m/>
    <m/>
    <n v="85"/>
    <n v="7.083333333333333"/>
    <n v="2013"/>
  </r>
  <r>
    <x v="223"/>
    <n v="202814"/>
    <s v="InfoCon"/>
    <s v="www.infecon.cn"/>
    <d v="2014-01-01T00:00:00"/>
    <x v="6"/>
    <x v="1"/>
    <x v="152"/>
    <x v="159"/>
    <n v="1.44"/>
    <x v="119"/>
    <d v="2016-04-07T00:00:00"/>
    <x v="7"/>
    <x v="0"/>
    <m/>
    <x v="1"/>
    <m/>
    <m/>
    <x v="8"/>
    <s v="Software"/>
    <s v="Healthcare IT, Medical Software"/>
    <m/>
    <s v="China"/>
    <s v="Greater China"/>
    <s v="No"/>
    <m/>
    <m/>
    <m/>
    <m/>
    <n v="27"/>
    <n v="2.25"/>
    <n v="2016"/>
  </r>
  <r>
    <x v="224"/>
    <n v="26868"/>
    <s v="Inpac International"/>
    <s v="www.inpac.com.cn"/>
    <d v="2006-10-12T00:00:00"/>
    <x v="3"/>
    <x v="1"/>
    <x v="153"/>
    <x v="160"/>
    <n v="13.96"/>
    <x v="146"/>
    <d v="2011-07-28T00:00:00"/>
    <x v="3"/>
    <x v="7"/>
    <m/>
    <x v="1"/>
    <m/>
    <s v="Stora Enso"/>
    <x v="3"/>
    <s v="Logistics"/>
    <s v="Packaging"/>
    <m/>
    <s v="China"/>
    <s v="Greater China"/>
    <s v="No"/>
    <m/>
    <m/>
    <m/>
    <m/>
    <n v="57"/>
    <n v="4.75"/>
    <n v="2011"/>
  </r>
  <r>
    <x v="225"/>
    <n v="25963"/>
    <s v="International Mining Machinery Limited"/>
    <m/>
    <d v="2006-06-13T00:00:00"/>
    <x v="3"/>
    <x v="2"/>
    <x v="1"/>
    <x v="1"/>
    <m/>
    <x v="147"/>
    <d v="2010-02-08T00:00:00"/>
    <x v="2"/>
    <x v="0"/>
    <s v="2540.00 HKD"/>
    <x v="229"/>
    <n v="239.86"/>
    <m/>
    <x v="6"/>
    <s v="Mining"/>
    <s v="Coal &amp; Lignite Mining"/>
    <m/>
    <s v="China"/>
    <s v="Greater China"/>
    <s v="Yes"/>
    <m/>
    <m/>
    <s v="Thomas Quinn"/>
    <m/>
    <n v="44"/>
    <n v="3.6666666666666665"/>
    <n v="2010"/>
  </r>
  <r>
    <x v="225"/>
    <n v="25963"/>
    <s v="International Mining Machinery Limited"/>
    <m/>
    <d v="2006-06-13T00:00:00"/>
    <x v="3"/>
    <x v="2"/>
    <x v="1"/>
    <x v="1"/>
    <m/>
    <x v="147"/>
    <d v="2010-10-18T00:00:00"/>
    <x v="2"/>
    <x v="2"/>
    <s v="151.00 USD"/>
    <x v="230"/>
    <n v="108.45"/>
    <m/>
    <x v="6"/>
    <s v="Mining"/>
    <s v="Coal &amp; Lignite Mining"/>
    <m/>
    <s v="China"/>
    <s v="Greater China"/>
    <s v="Yes"/>
    <m/>
    <m/>
    <s v="Thomas Quinn"/>
    <m/>
    <n v="52"/>
    <n v="4.333333333333333"/>
    <n v="2010"/>
  </r>
  <r>
    <x v="225"/>
    <n v="25963"/>
    <s v="International Mining Machinery Limited"/>
    <m/>
    <d v="2006-06-13T00:00:00"/>
    <x v="3"/>
    <x v="2"/>
    <x v="1"/>
    <x v="1"/>
    <m/>
    <x v="147"/>
    <d v="2011-07-15T00:00:00"/>
    <x v="3"/>
    <x v="7"/>
    <s v="4545.80 HKD"/>
    <x v="231"/>
    <n v="413.46"/>
    <s v="Joy Global"/>
    <x v="6"/>
    <s v="Mining"/>
    <s v="Coal &amp; Lignite Mining"/>
    <m/>
    <s v="China"/>
    <s v="Greater China"/>
    <s v="No"/>
    <m/>
    <m/>
    <s v="Thomas Quinn"/>
    <m/>
    <n v="61"/>
    <n v="5.083333333333333"/>
    <n v="2011"/>
  </r>
  <r>
    <x v="226"/>
    <n v="38338"/>
    <s v="Intime"/>
    <s v="www.intime.com.cn"/>
    <d v="2005-06-01T00:00:00"/>
    <x v="11"/>
    <x v="1"/>
    <x v="1"/>
    <x v="1"/>
    <m/>
    <x v="52"/>
    <d v="2010-08-25T00:00:00"/>
    <x v="2"/>
    <x v="2"/>
    <s v="113.00 USD"/>
    <x v="232"/>
    <n v="87.06"/>
    <m/>
    <x v="4"/>
    <s v="Retail"/>
    <s v="Department Stores"/>
    <m/>
    <s v="China"/>
    <s v="Greater China"/>
    <s v="Yes"/>
    <m/>
    <m/>
    <m/>
    <m/>
    <n v="62"/>
    <n v="5.166666666666667"/>
    <n v="2010"/>
  </r>
  <r>
    <x v="226"/>
    <n v="38338"/>
    <s v="Intime"/>
    <s v="www.intime.com.cn"/>
    <d v="2005-06-01T00:00:00"/>
    <x v="11"/>
    <x v="1"/>
    <x v="1"/>
    <x v="1"/>
    <m/>
    <x v="52"/>
    <d v="2012-12-31T00:00:00"/>
    <x v="6"/>
    <x v="2"/>
    <m/>
    <x v="1"/>
    <m/>
    <m/>
    <x v="4"/>
    <s v="Retail"/>
    <s v="Department Stores"/>
    <m/>
    <s v="China"/>
    <s v="Greater China"/>
    <s v="No"/>
    <m/>
    <m/>
    <m/>
    <m/>
    <n v="90"/>
    <n v="7.5"/>
    <n v="2012"/>
  </r>
  <r>
    <x v="227"/>
    <n v="155546"/>
    <s v="Jangho Group Co., Ltd."/>
    <s v="www.jangho.com"/>
    <d v="2009-07-20T00:00:00"/>
    <x v="7"/>
    <x v="1"/>
    <x v="154"/>
    <x v="161"/>
    <n v="25.1"/>
    <x v="0"/>
    <d v="2011-08-18T00:00:00"/>
    <x v="3"/>
    <x v="0"/>
    <m/>
    <x v="1"/>
    <m/>
    <m/>
    <x v="3"/>
    <s v="Manufacturing"/>
    <s v="Construction, Manufacturing"/>
    <m/>
    <s v="China"/>
    <s v="Greater China"/>
    <s v="Yes"/>
    <m/>
    <m/>
    <m/>
    <m/>
    <n v="25"/>
    <n v="2.0833333333333335"/>
    <n v="2011"/>
  </r>
  <r>
    <x v="227"/>
    <n v="155546"/>
    <s v="Jangho Group Co., Ltd."/>
    <s v="www.jangho.com"/>
    <d v="2009-07-20T00:00:00"/>
    <x v="7"/>
    <x v="1"/>
    <x v="154"/>
    <x v="161"/>
    <n v="25.1"/>
    <x v="0"/>
    <d v="2012-09-10T00:00:00"/>
    <x v="6"/>
    <x v="2"/>
    <m/>
    <x v="1"/>
    <m/>
    <m/>
    <x v="3"/>
    <s v="Manufacturing"/>
    <s v="Construction, Manufacturing"/>
    <m/>
    <s v="China"/>
    <s v="Greater China"/>
    <s v="Yes"/>
    <m/>
    <m/>
    <m/>
    <m/>
    <n v="38"/>
    <n v="3.1666666666666665"/>
    <n v="2012"/>
  </r>
  <r>
    <x v="227"/>
    <n v="155546"/>
    <s v="Jangho Group Co., Ltd."/>
    <s v="www.jangho.com"/>
    <d v="2009-07-20T00:00:00"/>
    <x v="7"/>
    <x v="1"/>
    <x v="154"/>
    <x v="161"/>
    <n v="25.1"/>
    <x v="0"/>
    <d v="2013-12-03T00:00:00"/>
    <x v="4"/>
    <x v="2"/>
    <m/>
    <x v="1"/>
    <m/>
    <m/>
    <x v="3"/>
    <s v="Manufacturing"/>
    <s v="Construction, Manufacturing"/>
    <m/>
    <s v="China"/>
    <s v="Greater China"/>
    <s v="Yes"/>
    <m/>
    <m/>
    <m/>
    <m/>
    <n v="53"/>
    <n v="4.416666666666667"/>
    <n v="2013"/>
  </r>
  <r>
    <x v="228"/>
    <n v="39125"/>
    <s v="Japan Home Centre"/>
    <s v="www.japanhome.com.hk"/>
    <d v="2010-03-22T00:00:00"/>
    <x v="4"/>
    <x v="2"/>
    <x v="155"/>
    <x v="162"/>
    <n v="21.34"/>
    <x v="111"/>
    <d v="2013-09-27T00:00:00"/>
    <x v="4"/>
    <x v="0"/>
    <s v="2020.00 HKD"/>
    <x v="233"/>
    <n v="195.79"/>
    <m/>
    <x v="4"/>
    <s v="Retail"/>
    <s v="Consumer Products, Retail"/>
    <m/>
    <s v="Hong Kong"/>
    <s v="Greater China"/>
    <s v="Yes"/>
    <m/>
    <m/>
    <s v="Fredrik Åtting"/>
    <m/>
    <n v="42"/>
    <n v="3.5"/>
    <n v="2013"/>
  </r>
  <r>
    <x v="228"/>
    <n v="39125"/>
    <s v="Japan Home Centre"/>
    <s v="www.japanhome.com.hk"/>
    <d v="2010-03-22T00:00:00"/>
    <x v="4"/>
    <x v="2"/>
    <x v="155"/>
    <x v="162"/>
    <n v="21.34"/>
    <x v="111"/>
    <d v="2014-06-01T00:00:00"/>
    <x v="5"/>
    <x v="2"/>
    <m/>
    <x v="1"/>
    <m/>
    <m/>
    <x v="4"/>
    <s v="Retail"/>
    <s v="Consumer Products, Retail"/>
    <m/>
    <s v="Hong Kong"/>
    <s v="Greater China"/>
    <s v="Yes"/>
    <m/>
    <m/>
    <s v="Fredrik Åtting"/>
    <m/>
    <n v="51"/>
    <n v="4.25"/>
    <n v="2014"/>
  </r>
  <r>
    <x v="228"/>
    <n v="39125"/>
    <s v="Japan Home Centre"/>
    <s v="www.japanhome.com.hk"/>
    <d v="2010-03-22T00:00:00"/>
    <x v="4"/>
    <x v="2"/>
    <x v="155"/>
    <x v="162"/>
    <n v="21.34"/>
    <x v="111"/>
    <d v="2016-12-01T00:00:00"/>
    <x v="7"/>
    <x v="1"/>
    <m/>
    <x v="1"/>
    <m/>
    <m/>
    <x v="4"/>
    <s v="Retail"/>
    <s v="Consumer Products, Retail"/>
    <m/>
    <s v="Hong Kong"/>
    <s v="Greater China"/>
    <s v="No"/>
    <m/>
    <m/>
    <s v="Fredrik Åtting"/>
    <m/>
    <n v="81"/>
    <n v="6.75"/>
    <n v="2016"/>
  </r>
  <r>
    <x v="229"/>
    <n v="44952"/>
    <s v="Jiadeli Supermarket Company"/>
    <m/>
    <d v="2007-02-14T00:00:00"/>
    <x v="1"/>
    <x v="2"/>
    <x v="156"/>
    <x v="163"/>
    <n v="47.13"/>
    <x v="109"/>
    <d v="2010-10-11T00:00:00"/>
    <x v="2"/>
    <x v="7"/>
    <s v="159.10 USD"/>
    <x v="234"/>
    <n v="114.27"/>
    <m/>
    <x v="4"/>
    <s v="Retail"/>
    <s v="Supermarkets &amp; Grocery Stores"/>
    <m/>
    <s v="China"/>
    <s v="Greater China"/>
    <s v="No"/>
    <n v="1.9"/>
    <n v="25.7"/>
    <m/>
    <m/>
    <n v="44"/>
    <n v="3.6666666666666665"/>
    <n v="2010"/>
  </r>
  <r>
    <x v="230"/>
    <n v="189173"/>
    <s v="Jiajia Food Group Co., Ltd"/>
    <s v="www.jiajiagroup.com"/>
    <d v="2010-08-24T00:00:00"/>
    <x v="4"/>
    <x v="1"/>
    <x v="157"/>
    <x v="164"/>
    <n v="20.69"/>
    <x v="148"/>
    <d v="2012-01-06T00:00:00"/>
    <x v="6"/>
    <x v="0"/>
    <m/>
    <x v="1"/>
    <m/>
    <m/>
    <x v="10"/>
    <s v="Food"/>
    <s v="Food"/>
    <m/>
    <s v="China"/>
    <s v="Greater China"/>
    <s v="Yes"/>
    <m/>
    <m/>
    <m/>
    <m/>
    <n v="17"/>
    <n v="1.4166666666666667"/>
    <n v="2012"/>
  </r>
  <r>
    <x v="230"/>
    <n v="189173"/>
    <s v="Jiajia Food Group Co., Ltd"/>
    <s v="www.jiajiagroup.com"/>
    <d v="2010-08-24T00:00:00"/>
    <x v="4"/>
    <x v="1"/>
    <x v="157"/>
    <x v="164"/>
    <n v="20.69"/>
    <x v="148"/>
    <d v="2014-10-13T00:00:00"/>
    <x v="5"/>
    <x v="2"/>
    <s v="316.00 CNY"/>
    <x v="235"/>
    <n v="40.78"/>
    <m/>
    <x v="10"/>
    <s v="Food"/>
    <s v="Food"/>
    <m/>
    <s v="China"/>
    <s v="Greater China"/>
    <s v="Yes"/>
    <m/>
    <m/>
    <m/>
    <m/>
    <n v="50"/>
    <n v="4.166666666666667"/>
    <n v="2014"/>
  </r>
  <r>
    <x v="231"/>
    <n v="170331"/>
    <s v="Jian Zhuang Ye"/>
    <m/>
    <d v="2013-07-15T00:00:00"/>
    <x v="0"/>
    <x v="1"/>
    <x v="38"/>
    <x v="165"/>
    <n v="7.55"/>
    <x v="149"/>
    <d v="2015-04-01T00:00:00"/>
    <x v="0"/>
    <x v="0"/>
    <m/>
    <x v="1"/>
    <m/>
    <m/>
    <x v="3"/>
    <s v="Construction"/>
    <s v="Construction"/>
    <m/>
    <s v="China"/>
    <s v="Greater China"/>
    <s v="Yes"/>
    <m/>
    <m/>
    <m/>
    <m/>
    <n v="21"/>
    <n v="1.75"/>
    <n v="2015"/>
  </r>
  <r>
    <x v="232"/>
    <n v="35452"/>
    <s v="Jiangsi Shunda Group"/>
    <s v="www.shundasolar.com"/>
    <d v="2007-05-08T00:00:00"/>
    <x v="1"/>
    <x v="1"/>
    <x v="50"/>
    <x v="49"/>
    <n v="29.91"/>
    <x v="146"/>
    <d v="2008-05-01T00:00:00"/>
    <x v="1"/>
    <x v="7"/>
    <m/>
    <x v="1"/>
    <m/>
    <s v="Suntech Power"/>
    <x v="7"/>
    <s v="Renewable Energy"/>
    <s v="Renewable Energy, Technology"/>
    <m/>
    <s v="China"/>
    <s v="Greater China"/>
    <s v="No"/>
    <m/>
    <m/>
    <s v="Benjamin Cheng"/>
    <m/>
    <n v="12"/>
    <n v="1"/>
    <n v="2008"/>
  </r>
  <r>
    <x v="233"/>
    <n v="174321"/>
    <s v="Jiangsu Flag Chemical Industry Co., Ltd"/>
    <s v="www.flagchem.com"/>
    <d v="2010-07-28T00:00:00"/>
    <x v="4"/>
    <x v="1"/>
    <x v="158"/>
    <x v="166"/>
    <n v="4.22"/>
    <x v="28"/>
    <d v="2014-10-28T00:00:00"/>
    <x v="5"/>
    <x v="0"/>
    <m/>
    <x v="1"/>
    <m/>
    <m/>
    <x v="6"/>
    <s v="Chemicals"/>
    <s v="Agricultural Chemicals"/>
    <m/>
    <s v="China"/>
    <s v="Greater China"/>
    <s v="Yes"/>
    <m/>
    <m/>
    <m/>
    <m/>
    <n v="51"/>
    <n v="4.25"/>
    <n v="2014"/>
  </r>
  <r>
    <x v="233"/>
    <n v="174321"/>
    <s v="Jiangsu Flag Chemical Industry Co., Ltd"/>
    <s v="www.flagchem.com"/>
    <d v="2010-07-28T00:00:00"/>
    <x v="4"/>
    <x v="1"/>
    <x v="158"/>
    <x v="166"/>
    <n v="4.22"/>
    <x v="28"/>
    <d v="2016-08-22T00:00:00"/>
    <x v="7"/>
    <x v="0"/>
    <m/>
    <x v="1"/>
    <m/>
    <m/>
    <x v="6"/>
    <s v="Chemicals"/>
    <s v="Agricultural Chemicals"/>
    <m/>
    <s v="China"/>
    <s v="Greater China"/>
    <s v="No"/>
    <m/>
    <m/>
    <m/>
    <m/>
    <n v="73"/>
    <n v="6.083333333333333"/>
    <n v="2016"/>
  </r>
  <r>
    <x v="234"/>
    <n v="169198"/>
    <s v="Jiangsu New Yuancheng Cable"/>
    <s v="www.yccable.cn"/>
    <d v="2010-09-23T00:00:00"/>
    <x v="4"/>
    <x v="1"/>
    <x v="159"/>
    <x v="167"/>
    <n v="2.98"/>
    <x v="89"/>
    <d v="2012-08-08T00:00:00"/>
    <x v="6"/>
    <x v="0"/>
    <s v="680.00 CNY"/>
    <x v="236"/>
    <n v="87.34"/>
    <m/>
    <x v="3"/>
    <s v="Manufacturing"/>
    <s v="Manufacturing, Power"/>
    <m/>
    <s v="China"/>
    <s v="Greater China"/>
    <s v="Yes"/>
    <m/>
    <m/>
    <m/>
    <m/>
    <n v="23"/>
    <n v="1.9166666666666667"/>
    <n v="2012"/>
  </r>
  <r>
    <x v="235"/>
    <n v="160823"/>
    <s v="Jiangsu Pacific Quartz Co., Ltd."/>
    <s v="www.quartzpacific.com"/>
    <d v="2010-12-16T00:00:00"/>
    <x v="4"/>
    <x v="1"/>
    <x v="1"/>
    <x v="1"/>
    <m/>
    <x v="150"/>
    <d v="2014-10-31T00:00:00"/>
    <x v="5"/>
    <x v="0"/>
    <s v="360.90 CNY"/>
    <x v="237"/>
    <n v="47.24"/>
    <m/>
    <x v="6"/>
    <s v="Mining"/>
    <s v="Mining &amp; Quarrying of Nonmetallic Minerals"/>
    <m/>
    <s v="China"/>
    <s v="Greater China"/>
    <s v="Yes"/>
    <m/>
    <m/>
    <m/>
    <m/>
    <n v="46"/>
    <n v="3.8333333333333335"/>
    <n v="2014"/>
  </r>
  <r>
    <x v="236"/>
    <n v="34077"/>
    <s v="Jiangsu Sinorgchem"/>
    <s v="www.sinorgchem.com"/>
    <d v="2008-07-07T00:00:00"/>
    <x v="2"/>
    <x v="1"/>
    <x v="160"/>
    <x v="168"/>
    <n v="55.25"/>
    <x v="16"/>
    <d v="2012-07-04T00:00:00"/>
    <x v="6"/>
    <x v="7"/>
    <m/>
    <x v="1"/>
    <m/>
    <s v="Sinochem International"/>
    <x v="3"/>
    <s v="Manufacturing"/>
    <s v="Manufacturing, Rubber &amp; Plastics"/>
    <m/>
    <s v="China"/>
    <s v="Greater China"/>
    <s v="No"/>
    <m/>
    <m/>
    <s v="Robert Coxon, Yi Luo"/>
    <m/>
    <n v="48"/>
    <n v="4"/>
    <n v="2012"/>
  </r>
  <r>
    <x v="237"/>
    <n v="125067"/>
    <s v="Jiangsu Sunrain Solar Energy"/>
    <s v="www.sunrain.com"/>
    <d v="2010-06-30T00:00:00"/>
    <x v="4"/>
    <x v="1"/>
    <x v="161"/>
    <x v="169"/>
    <n v="45.13"/>
    <x v="151"/>
    <d v="2012-05-21T00:00:00"/>
    <x v="6"/>
    <x v="0"/>
    <s v="2150.00 CNY"/>
    <x v="238"/>
    <n v="262.69"/>
    <m/>
    <x v="2"/>
    <s v="Energy"/>
    <s v="Heating Equipment &amp; Products, Solar Power, Solar Thermal"/>
    <m/>
    <s v="China"/>
    <s v="Greater China"/>
    <s v="Yes"/>
    <m/>
    <m/>
    <m/>
    <m/>
    <n v="23"/>
    <n v="1.9166666666666667"/>
    <n v="2012"/>
  </r>
  <r>
    <x v="238"/>
    <n v="166873"/>
    <s v="Jiangsu T.Y. Environmental Energy Co., Ltd"/>
    <s v="www.tyhbny.com"/>
    <d v="2013-03-01T00:00:00"/>
    <x v="0"/>
    <x v="1"/>
    <x v="162"/>
    <x v="170"/>
    <n v="41.02"/>
    <x v="152"/>
    <d v="2014-05-05T00:00:00"/>
    <x v="5"/>
    <x v="7"/>
    <m/>
    <x v="1"/>
    <m/>
    <m/>
    <x v="7"/>
    <s v="Clean Technology"/>
    <s v="Clean Technology, Environmental Services"/>
    <m/>
    <s v="China"/>
    <s v="Greater China"/>
    <s v="No"/>
    <m/>
    <m/>
    <m/>
    <m/>
    <n v="14"/>
    <n v="1.1666666666666667"/>
    <n v="2014"/>
  </r>
  <r>
    <x v="239"/>
    <n v="160712"/>
    <s v="Jiangxi Fushine Pharmaceutical Co., Ltd"/>
    <s v="www.fuxiangpharm.com"/>
    <d v="2012-11-13T00:00:00"/>
    <x v="5"/>
    <x v="1"/>
    <x v="95"/>
    <x v="171"/>
    <n v="3"/>
    <x v="28"/>
    <d v="2015-12-22T00:00:00"/>
    <x v="0"/>
    <x v="0"/>
    <m/>
    <x v="1"/>
    <m/>
    <m/>
    <x v="0"/>
    <s v="Pharmaceuticals"/>
    <s v="Pharmaceutical Development, Pharmaceutical Manufacturing"/>
    <m/>
    <s v="China"/>
    <s v="Greater China"/>
    <s v="Yes"/>
    <m/>
    <m/>
    <m/>
    <m/>
    <n v="37"/>
    <n v="3.0833333333333335"/>
    <n v="2015"/>
  </r>
  <r>
    <x v="240"/>
    <n v="125240"/>
    <s v="Jiangxi Hengda Hi-Tech Co., Ltd"/>
    <s v="www.heng-da.com"/>
    <d v="2010-03-29T00:00:00"/>
    <x v="4"/>
    <x v="1"/>
    <x v="163"/>
    <x v="172"/>
    <n v="3.97"/>
    <x v="153"/>
    <d v="2011-06-21T00:00:00"/>
    <x v="3"/>
    <x v="0"/>
    <s v="400.00 CNY"/>
    <x v="239"/>
    <n v="42.69"/>
    <m/>
    <x v="6"/>
    <s v="Materials"/>
    <m/>
    <m/>
    <s v="China"/>
    <s v="Greater China"/>
    <s v="Yes"/>
    <m/>
    <m/>
    <m/>
    <m/>
    <n v="15"/>
    <n v="1.25"/>
    <n v="2011"/>
  </r>
  <r>
    <x v="241"/>
    <n v="160637"/>
    <s v="Jiangyin Tianjiang Pharmaceutical Co.,"/>
    <s v="www.tianjiang.com"/>
    <d v="2011-09-01T00:00:00"/>
    <x v="10"/>
    <x v="2"/>
    <x v="164"/>
    <x v="173"/>
    <n v="69.98"/>
    <x v="154"/>
    <d v="2015-01-29T00:00:00"/>
    <x v="0"/>
    <x v="7"/>
    <s v="1340.00 USD"/>
    <x v="240"/>
    <n v="1137.53"/>
    <s v="China Traditional Chinese Medicine"/>
    <x v="0"/>
    <s v="Pharmaceuticals"/>
    <s v="Medical Research, Pharmaceutical Development, Pharmaceutical Manufacturing"/>
    <m/>
    <s v="China"/>
    <s v="Greater China"/>
    <s v="No"/>
    <m/>
    <m/>
    <m/>
    <m/>
    <n v="40"/>
    <n v="3.3333333333333335"/>
    <n v="2015"/>
  </r>
  <r>
    <x v="242"/>
    <n v="141648"/>
    <s v="Jinan Worldwide Auto-Accessory Limited"/>
    <s v="www.jaaw.com"/>
    <d v="2005-06-15T00:00:00"/>
    <x v="11"/>
    <x v="2"/>
    <x v="1"/>
    <x v="1"/>
    <m/>
    <x v="83"/>
    <d v="2009-11-01T00:00:00"/>
    <x v="9"/>
    <x v="1"/>
    <m/>
    <x v="1"/>
    <m/>
    <m/>
    <x v="3"/>
    <s v="Manufacturing"/>
    <s v="Automobile and Parts Manufacturing, Manufacturing"/>
    <m/>
    <s v="China"/>
    <s v="Greater China"/>
    <s v="No"/>
    <m/>
    <m/>
    <m/>
    <m/>
    <n v="53"/>
    <n v="4.416666666666667"/>
    <n v="2009"/>
  </r>
  <r>
    <x v="243"/>
    <n v="70691"/>
    <s v="Jingyuntong Technology"/>
    <s v="www.jingyuntong.com"/>
    <d v="2009-03-01T00:00:00"/>
    <x v="7"/>
    <x v="1"/>
    <x v="85"/>
    <x v="174"/>
    <n v="11.36"/>
    <x v="34"/>
    <d v="2011-09-08T00:00:00"/>
    <x v="3"/>
    <x v="0"/>
    <m/>
    <x v="1"/>
    <m/>
    <m/>
    <x v="3"/>
    <s v="Industrial"/>
    <s v="Industrial Machinery Manufacturing, Machine Tool Manufacture, Solar Power"/>
    <m/>
    <s v="China"/>
    <s v="Greater China"/>
    <s v="Yes"/>
    <m/>
    <m/>
    <m/>
    <m/>
    <n v="30"/>
    <n v="2.5"/>
    <n v="2011"/>
  </r>
  <r>
    <x v="243"/>
    <n v="70691"/>
    <s v="Jingyuntong Technology"/>
    <s v="www.jingyuntong.com"/>
    <d v="2009-03-01T00:00:00"/>
    <x v="7"/>
    <x v="1"/>
    <x v="85"/>
    <x v="174"/>
    <n v="11.36"/>
    <x v="34"/>
    <d v="2013-03-01T00:00:00"/>
    <x v="4"/>
    <x v="2"/>
    <m/>
    <x v="1"/>
    <m/>
    <m/>
    <x v="3"/>
    <s v="Industrial"/>
    <s v="Industrial Machinery Manufacturing, Machine Tool Manufacture, Solar Power"/>
    <m/>
    <s v="China"/>
    <s v="Greater China"/>
    <s v="Yes"/>
    <m/>
    <m/>
    <m/>
    <m/>
    <n v="48"/>
    <n v="4"/>
    <n v="2013"/>
  </r>
  <r>
    <x v="244"/>
    <n v="160974"/>
    <s v="Jinhong Energy"/>
    <s v="www.spjhe.com"/>
    <d v="2007-06-27T00:00:00"/>
    <x v="1"/>
    <x v="1"/>
    <x v="165"/>
    <x v="175"/>
    <n v="11.02"/>
    <x v="42"/>
    <d v="2012-12-14T00:00:00"/>
    <x v="6"/>
    <x v="7"/>
    <m/>
    <x v="1"/>
    <m/>
    <m/>
    <x v="2"/>
    <s v="Oil &amp; Gas"/>
    <s v="Natural Gas Production and Distribution, Oil and Gas Field Services, Renewable Energy"/>
    <m/>
    <s v="China"/>
    <s v="Greater China"/>
    <s v="No"/>
    <m/>
    <m/>
    <m/>
    <m/>
    <n v="66"/>
    <n v="5.5"/>
    <n v="2012"/>
  </r>
  <r>
    <x v="245"/>
    <n v="126894"/>
    <s v="Jintian Pharmaceutical Group"/>
    <s v="www.jtyyjt.com"/>
    <d v="2011-09-09T00:00:00"/>
    <x v="10"/>
    <x v="1"/>
    <x v="166"/>
    <x v="176"/>
    <n v="61.66"/>
    <x v="93"/>
    <d v="2014-10-08T00:00:00"/>
    <x v="5"/>
    <x v="2"/>
    <s v="620.00 HKD"/>
    <x v="241"/>
    <n v="63.28"/>
    <m/>
    <x v="0"/>
    <s v="Pharmaceuticals"/>
    <s v="Healthcare, Pharmaceutical Development"/>
    <m/>
    <s v="China"/>
    <s v="Greater China"/>
    <s v="Yes"/>
    <m/>
    <m/>
    <m/>
    <m/>
    <n v="37"/>
    <n v="3.0833333333333335"/>
    <n v="2014"/>
  </r>
  <r>
    <x v="246"/>
    <n v="126894"/>
    <s v="Jintian Pharmaceutical Group"/>
    <s v="www.jtyyjt.com"/>
    <d v="2011-02-27T00:00:00"/>
    <x v="10"/>
    <x v="1"/>
    <x v="167"/>
    <x v="177"/>
    <n v="10.96"/>
    <x v="48"/>
    <d v="2013-12-12T00:00:00"/>
    <x v="4"/>
    <x v="0"/>
    <s v="1104.00 HKD"/>
    <x v="242"/>
    <n v="103.39"/>
    <m/>
    <x v="0"/>
    <s v="Pharmaceuticals"/>
    <s v="Healthcare, Pharmaceutical Development"/>
    <m/>
    <s v="China"/>
    <s v="Greater China"/>
    <s v="Yes"/>
    <m/>
    <m/>
    <m/>
    <m/>
    <n v="34"/>
    <n v="2.8333333333333335"/>
    <n v="2013"/>
  </r>
  <r>
    <x v="247"/>
    <n v="153899"/>
    <s v="Joeone Co., Ltd"/>
    <s v="www.jiumuwang.com"/>
    <d v="2010-03-23T00:00:00"/>
    <x v="4"/>
    <x v="1"/>
    <x v="86"/>
    <x v="178"/>
    <n v="2.7"/>
    <x v="23"/>
    <d v="2011-05-30T00:00:00"/>
    <x v="3"/>
    <x v="0"/>
    <m/>
    <x v="1"/>
    <m/>
    <m/>
    <x v="4"/>
    <s v="Retail"/>
    <s v="Clothes Manufacturing, Clothing Stores"/>
    <m/>
    <s v="China"/>
    <s v="Greater China"/>
    <s v="No"/>
    <m/>
    <m/>
    <m/>
    <m/>
    <n v="14"/>
    <n v="1.1666666666666667"/>
    <n v="2011"/>
  </r>
  <r>
    <x v="248"/>
    <n v="29262"/>
    <s v="John Hardy"/>
    <s v="www.johnhardy.com"/>
    <d v="2007-10-25T00:00:00"/>
    <x v="1"/>
    <x v="1"/>
    <x v="168"/>
    <x v="179"/>
    <n v="21.1"/>
    <x v="110"/>
    <d v="2014-07-31T00:00:00"/>
    <x v="5"/>
    <x v="3"/>
    <s v="26.00 GBP"/>
    <x v="243"/>
    <n v="32.58"/>
    <s v="L Catterton"/>
    <x v="4"/>
    <s v="Consumer Products"/>
    <s v="Consumer Products, Distribution, Manufacturing"/>
    <m/>
    <s v="Hong Kong"/>
    <s v="Greater China"/>
    <s v="No"/>
    <n v="1.9"/>
    <m/>
    <s v="Anna Cheung"/>
    <m/>
    <n v="81"/>
    <n v="6.75"/>
    <n v="2014"/>
  </r>
  <r>
    <x v="249"/>
    <n v="34837"/>
    <s v="Joyon Real Estate"/>
    <s v="www.joyon.cn"/>
    <d v="2007-05-01T00:00:00"/>
    <x v="1"/>
    <x v="1"/>
    <x v="139"/>
    <x v="145"/>
    <n v="37.39"/>
    <x v="110"/>
    <d v="2013-09-16T00:00:00"/>
    <x v="4"/>
    <x v="7"/>
    <m/>
    <x v="1"/>
    <m/>
    <s v="Zhejiang Joyon Real Estate Co. Ltd."/>
    <x v="9"/>
    <s v="Property"/>
    <s v="Hotels and Offices, Property"/>
    <m/>
    <s v="China"/>
    <s v="Greater China"/>
    <s v="No"/>
    <n v="1.9"/>
    <m/>
    <m/>
    <m/>
    <n v="76"/>
    <n v="6.333333333333333"/>
    <n v="2013"/>
  </r>
  <r>
    <x v="250"/>
    <n v="167563"/>
    <s v="Juneyao Airlines"/>
    <s v="www.juneyaoair.com"/>
    <d v="2011-08-15T00:00:00"/>
    <x v="10"/>
    <x v="1"/>
    <x v="169"/>
    <x v="180"/>
    <n v="44.04"/>
    <x v="155"/>
    <d v="2015-05-27T00:00:00"/>
    <x v="0"/>
    <x v="0"/>
    <s v="760.24 CNY"/>
    <x v="244"/>
    <n v="113.67"/>
    <m/>
    <x v="3"/>
    <s v="Transportation"/>
    <s v="Airlines and Air Travel"/>
    <m/>
    <s v="China"/>
    <s v="Greater China"/>
    <s v="Yes"/>
    <m/>
    <m/>
    <m/>
    <m/>
    <n v="45"/>
    <n v="3.75"/>
    <n v="2015"/>
  </r>
  <r>
    <x v="251"/>
    <n v="44866"/>
    <s v="Jushi Group"/>
    <s v="www.jushi.com"/>
    <d v="2007-01-09T00:00:00"/>
    <x v="1"/>
    <x v="2"/>
    <x v="1"/>
    <x v="1"/>
    <m/>
    <x v="83"/>
    <d v="2010-04-07T00:00:00"/>
    <x v="2"/>
    <x v="7"/>
    <s v="400.00 USD"/>
    <x v="245"/>
    <n v="298.39999999999998"/>
    <s v="China Fiberglass Company"/>
    <x v="3"/>
    <s v="Manufacturing"/>
    <s v="Glass &amp; Fibre Optic Manufacturing"/>
    <m/>
    <s v="China"/>
    <s v="Greater China"/>
    <s v="No"/>
    <m/>
    <m/>
    <m/>
    <m/>
    <n v="39"/>
    <n v="3.25"/>
    <n v="2010"/>
  </r>
  <r>
    <x v="252"/>
    <n v="161867"/>
    <s v="Kamtat Lighting"/>
    <s v="www.kamtatlighting.com"/>
    <d v="2013-06-01T00:00:00"/>
    <x v="0"/>
    <x v="1"/>
    <x v="1"/>
    <x v="1"/>
    <m/>
    <x v="28"/>
    <d v="2014-11-12T00:00:00"/>
    <x v="5"/>
    <x v="0"/>
    <m/>
    <x v="1"/>
    <m/>
    <m/>
    <x v="8"/>
    <s v="Electronics"/>
    <s v="Electronics, Household Appliances"/>
    <m/>
    <s v="China"/>
    <s v="Greater China"/>
    <s v="Yes"/>
    <m/>
    <m/>
    <m/>
    <m/>
    <n v="17"/>
    <n v="1.4166666666666667"/>
    <n v="2014"/>
  </r>
  <r>
    <x v="253"/>
    <n v="147784"/>
    <s v="Kangda International Environment"/>
    <s v="www.kangdaep.com"/>
    <d v="2012-06-01T00:00:00"/>
    <x v="5"/>
    <x v="1"/>
    <x v="170"/>
    <x v="181"/>
    <n v="75.52"/>
    <x v="3"/>
    <d v="2014-06-16T00:00:00"/>
    <x v="5"/>
    <x v="0"/>
    <s v="1400.00 HKD"/>
    <x v="246"/>
    <n v="133.43"/>
    <m/>
    <x v="7"/>
    <s v="Clean Technology"/>
    <s v="Waste Management, Water Purification and Recycling"/>
    <m/>
    <s v="China"/>
    <s v="Greater China"/>
    <s v="Yes"/>
    <m/>
    <m/>
    <m/>
    <m/>
    <n v="24"/>
    <n v="2"/>
    <n v="2014"/>
  </r>
  <r>
    <x v="254"/>
    <n v="32940"/>
    <s v="Kbro Co"/>
    <s v="ww.kbro.com.tw"/>
    <d v="2006-07-01T00:00:00"/>
    <x v="3"/>
    <x v="2"/>
    <x v="171"/>
    <x v="182"/>
    <n v="1017.29"/>
    <x v="16"/>
    <d v="2010-11-18T00:00:00"/>
    <x v="2"/>
    <x v="7"/>
    <s v="1300.00 USD"/>
    <x v="247"/>
    <n v="946.27"/>
    <m/>
    <x v="1"/>
    <s v="Media"/>
    <s v="Television Broadcasting and Programming"/>
    <m/>
    <s v="Taiwan"/>
    <s v="Greater China"/>
    <s v="No"/>
    <m/>
    <m/>
    <s v="Alex Ying, Gregory Zeluck"/>
    <m/>
    <n v="52"/>
    <n v="4.333333333333333"/>
    <n v="2010"/>
  </r>
  <r>
    <x v="255"/>
    <n v="47903"/>
    <s v="Kebao Boloni Group"/>
    <s v="www.boloniglobal.com"/>
    <d v="2005-03-01T00:00:00"/>
    <x v="11"/>
    <x v="1"/>
    <x v="172"/>
    <x v="183"/>
    <n v="5.01"/>
    <x v="156"/>
    <d v="2007-12-26T00:00:00"/>
    <x v="10"/>
    <x v="7"/>
    <s v="18.00 USD"/>
    <x v="248"/>
    <n v="12.33"/>
    <s v="Morgan Stanley"/>
    <x v="4"/>
    <s v="Consumer Products"/>
    <s v="Household Appliances"/>
    <m/>
    <s v="China"/>
    <s v="Greater China"/>
    <s v="Yes"/>
    <m/>
    <m/>
    <s v="John Zhao, Nengguang Wang"/>
    <m/>
    <n v="33"/>
    <n v="2.75"/>
    <n v="2007"/>
  </r>
  <r>
    <x v="256"/>
    <n v="94780"/>
    <s v="Kelti Daily Product Co. Ltd."/>
    <s v="www.kelti.com.cn"/>
    <d v="2007-09-24T00:00:00"/>
    <x v="1"/>
    <x v="1"/>
    <x v="36"/>
    <x v="36"/>
    <n v="14.07"/>
    <x v="34"/>
    <d v="2013-11-27T00:00:00"/>
    <x v="4"/>
    <x v="0"/>
    <m/>
    <x v="1"/>
    <m/>
    <m/>
    <x v="4"/>
    <s v="Consumer Services"/>
    <s v="Consumer Services"/>
    <m/>
    <s v="China"/>
    <s v="Greater China"/>
    <s v="Yes"/>
    <m/>
    <m/>
    <m/>
    <m/>
    <n v="74"/>
    <n v="6.166666666666667"/>
    <n v="2013"/>
  </r>
  <r>
    <x v="256"/>
    <n v="94780"/>
    <s v="Kelti Daily Product Co. Ltd."/>
    <s v="www.kelti.com.cn"/>
    <d v="2007-09-24T00:00:00"/>
    <x v="1"/>
    <x v="1"/>
    <x v="36"/>
    <x v="36"/>
    <n v="14.07"/>
    <x v="34"/>
    <d v="2015-10-01T00:00:00"/>
    <x v="0"/>
    <x v="2"/>
    <m/>
    <x v="1"/>
    <m/>
    <m/>
    <x v="4"/>
    <s v="Consumer Services"/>
    <s v="Consumer Services"/>
    <m/>
    <s v="China"/>
    <s v="Greater China"/>
    <s v="No"/>
    <n v="3"/>
    <m/>
    <m/>
    <m/>
    <n v="97"/>
    <n v="8.0833333333333339"/>
    <n v="2015"/>
  </r>
  <r>
    <x v="257"/>
    <n v="148644"/>
    <s v="King Koil Shanghai Sleep System Co., Ltd"/>
    <s v="www.kingkoil.com.cn"/>
    <d v="2014-06-01T00:00:00"/>
    <x v="6"/>
    <x v="2"/>
    <x v="1"/>
    <x v="1"/>
    <m/>
    <x v="120"/>
    <d v="2016-11-01T00:00:00"/>
    <x v="7"/>
    <x v="3"/>
    <m/>
    <x v="1"/>
    <m/>
    <s v="Advent International"/>
    <x v="3"/>
    <s v="Manufacturing"/>
    <s v="Consumer Products, Furniture Manufacturing, Home Centres and Hardware Stores"/>
    <m/>
    <s v="China"/>
    <s v="Greater China"/>
    <s v="No"/>
    <m/>
    <m/>
    <s v="Yichen Zhang"/>
    <m/>
    <n v="29"/>
    <n v="2.4166666666666665"/>
    <n v="2016"/>
  </r>
  <r>
    <x v="258"/>
    <n v="170632"/>
    <s v="Kingston Financial Group"/>
    <s v="www.kfg.kingston.com.hk"/>
    <d v="2012-11-26T00:00:00"/>
    <x v="5"/>
    <x v="4"/>
    <x v="1"/>
    <x v="1"/>
    <m/>
    <x v="157"/>
    <d v="2013-06-28T00:00:00"/>
    <x v="4"/>
    <x v="1"/>
    <m/>
    <x v="1"/>
    <m/>
    <m/>
    <x v="5"/>
    <s v="Financial Services"/>
    <s v="Finance and Insurance Sector, Gambling, Hotels, Investment Banking, Securities Brokers"/>
    <m/>
    <s v="Hong Kong"/>
    <s v="Greater China"/>
    <s v="Yes"/>
    <m/>
    <m/>
    <m/>
    <m/>
    <n v="7"/>
    <n v="0.58333333333333337"/>
    <n v="2013"/>
  </r>
  <r>
    <x v="259"/>
    <n v="155539"/>
    <s v="Kuaijishan Shaoxing Rice Wine Co., Ltd."/>
    <s v="www.kuaijishanwine.com"/>
    <d v="2009-06-24T00:00:00"/>
    <x v="7"/>
    <x v="1"/>
    <x v="173"/>
    <x v="184"/>
    <n v="18.77"/>
    <x v="0"/>
    <d v="2014-08-25T00:00:00"/>
    <x v="5"/>
    <x v="0"/>
    <s v="443.00 CNY"/>
    <x v="249"/>
    <n v="53.73"/>
    <m/>
    <x v="10"/>
    <s v="Beverages"/>
    <s v="Alcohol Distributors, Alcohol Production"/>
    <m/>
    <s v="China"/>
    <s v="Greater China"/>
    <s v="Yes"/>
    <m/>
    <m/>
    <m/>
    <m/>
    <n v="62"/>
    <n v="5.166666666666667"/>
    <n v="2014"/>
  </r>
  <r>
    <x v="260"/>
    <n v="117255"/>
    <s v="Kungfu Catering Management Co., Ltd"/>
    <s v="www.zkungfu.com"/>
    <d v="2007-10-27T00:00:00"/>
    <x v="1"/>
    <x v="1"/>
    <x v="174"/>
    <x v="185"/>
    <n v="28.17"/>
    <x v="158"/>
    <d v="2012-06-01T00:00:00"/>
    <x v="6"/>
    <x v="1"/>
    <s v="16.05 USD"/>
    <x v="250"/>
    <n v="12.76"/>
    <m/>
    <x v="4"/>
    <s v="Restaurants"/>
    <s v="Restaurants"/>
    <m/>
    <s v="China"/>
    <s v="Greater China"/>
    <s v="No"/>
    <n v="1.67"/>
    <m/>
    <m/>
    <m/>
    <n v="56"/>
    <n v="4.666666666666667"/>
    <n v="2012"/>
  </r>
  <r>
    <x v="261"/>
    <n v="155097"/>
    <s v="Lancy Co., Ltd"/>
    <s v="www.lancygroup.com"/>
    <d v="2010-07-23T00:00:00"/>
    <x v="4"/>
    <x v="1"/>
    <x v="175"/>
    <x v="186"/>
    <n v="16.41"/>
    <x v="28"/>
    <d v="2011-08-30T00:00:00"/>
    <x v="3"/>
    <x v="0"/>
    <s v="1750.00 CNY"/>
    <x v="251"/>
    <n v="199.72"/>
    <m/>
    <x v="4"/>
    <s v="Retail"/>
    <s v="Clothes Manufacturing, Clothing Stores"/>
    <m/>
    <s v="China"/>
    <s v="Greater China"/>
    <s v="Yes"/>
    <m/>
    <m/>
    <m/>
    <m/>
    <n v="13"/>
    <n v="1.0833333333333333"/>
    <n v="2011"/>
  </r>
  <r>
    <x v="262"/>
    <n v="31297"/>
    <s v="Landwind"/>
    <s v="www.landwindmedical.com"/>
    <d v="2007-06-01T00:00:00"/>
    <x v="1"/>
    <x v="2"/>
    <x v="176"/>
    <x v="187"/>
    <n v="61.4"/>
    <x v="41"/>
    <d v="2009-10-21T00:00:00"/>
    <x v="9"/>
    <x v="7"/>
    <s v="100.00 USD"/>
    <x v="252"/>
    <n v="67.180000000000007"/>
    <s v="Avenue Capital Group"/>
    <x v="0"/>
    <s v="Medical Instruments"/>
    <s v="Medical Devices, Medical Equipment Distributors"/>
    <m/>
    <s v="China"/>
    <s v="Greater China"/>
    <s v="No"/>
    <m/>
    <m/>
    <m/>
    <m/>
    <n v="28"/>
    <n v="2.3333333333333335"/>
    <n v="2009"/>
  </r>
  <r>
    <x v="263"/>
    <n v="156181"/>
    <s v="Lanzhou LS Heavy Equipment Co., Ltd."/>
    <s v="www.lshec.com"/>
    <d v="2009-11-20T00:00:00"/>
    <x v="7"/>
    <x v="1"/>
    <x v="177"/>
    <x v="188"/>
    <n v="10.31"/>
    <x v="23"/>
    <d v="2014-10-09T00:00:00"/>
    <x v="5"/>
    <x v="0"/>
    <s v="168.00 CNY"/>
    <x v="253"/>
    <n v="21.68"/>
    <m/>
    <x v="3"/>
    <s v="Manufacturing"/>
    <s v="Industrial Machinery Manufacturing, Machine Tool Manufacture, Steel &amp; Metal Manufacturing"/>
    <m/>
    <s v="China"/>
    <s v="Greater China"/>
    <s v="Yes"/>
    <m/>
    <m/>
    <m/>
    <m/>
    <n v="59"/>
    <n v="4.916666666666667"/>
    <n v="2014"/>
  </r>
  <r>
    <x v="264"/>
    <n v="35357"/>
    <s v="LaoBaiXing"/>
    <s v="www.lbxdrugs.com"/>
    <d v="2008-09-30T00:00:00"/>
    <x v="2"/>
    <x v="2"/>
    <x v="150"/>
    <x v="157"/>
    <n v="56.81"/>
    <x v="111"/>
    <d v="2015-04-23T00:00:00"/>
    <x v="0"/>
    <x v="0"/>
    <s v="1010.00 CNY"/>
    <x v="254"/>
    <n v="153.51"/>
    <m/>
    <x v="0"/>
    <s v="Pharmaceuticals"/>
    <s v="Pharmaceuticals"/>
    <m/>
    <s v="China"/>
    <s v="Greater China"/>
    <s v="Yes"/>
    <m/>
    <m/>
    <s v="Winnie Fok"/>
    <m/>
    <n v="79"/>
    <n v="6.583333333333333"/>
    <n v="2015"/>
  </r>
  <r>
    <x v="265"/>
    <n v="32948"/>
    <s v="Lenovo Group"/>
    <s v="www.lenovo.com"/>
    <d v="2005-05-17T00:00:00"/>
    <x v="11"/>
    <x v="4"/>
    <x v="178"/>
    <x v="189"/>
    <n v="289.3"/>
    <x v="159"/>
    <d v="2007-11-12T00:00:00"/>
    <x v="10"/>
    <x v="2"/>
    <s v="372.00 USD"/>
    <x v="255"/>
    <n v="261.62"/>
    <m/>
    <x v="8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30"/>
    <n v="2.5"/>
    <n v="2007"/>
  </r>
  <r>
    <x v="265"/>
    <n v="32948"/>
    <s v="Lenovo Group"/>
    <s v="www.lenovo.com"/>
    <d v="2005-05-17T00:00:00"/>
    <x v="11"/>
    <x v="4"/>
    <x v="178"/>
    <x v="189"/>
    <n v="289.3"/>
    <x v="159"/>
    <d v="2009-09-05T00:00:00"/>
    <x v="9"/>
    <x v="2"/>
    <s v="133.00 USD"/>
    <x v="16"/>
    <n v="91.26"/>
    <m/>
    <x v="8"/>
    <s v="IT"/>
    <s v="Distribution, IT, Manufacturing"/>
    <m/>
    <s v="Hong Kong"/>
    <s v="Greater China"/>
    <s v="Yes"/>
    <m/>
    <m/>
    <s v="James Coulter, Weijian Shan, William Grabe"/>
    <s v="James Coulter, Weijian Shan, William Grabe"/>
    <n v="52"/>
    <n v="4.333333333333333"/>
    <n v="2009"/>
  </r>
  <r>
    <x v="265"/>
    <n v="32948"/>
    <s v="Lenovo Group"/>
    <s v="www.lenovo.com"/>
    <d v="2005-05-17T00:00:00"/>
    <x v="11"/>
    <x v="4"/>
    <x v="178"/>
    <x v="189"/>
    <n v="289.3"/>
    <x v="159"/>
    <d v="2010-11-16T00:00:00"/>
    <x v="2"/>
    <x v="2"/>
    <s v="1538.80 HKD"/>
    <x v="256"/>
    <n v="144.5"/>
    <m/>
    <x v="8"/>
    <s v="IT"/>
    <s v="Distribution, IT, Manufacturing"/>
    <m/>
    <s v="Hong Kong"/>
    <s v="Greater China"/>
    <s v="No"/>
    <m/>
    <m/>
    <s v="James Coulter, Weijian Shan, William Grabe"/>
    <s v="James Coulter, Weijian Shan, William Grabe"/>
    <n v="66"/>
    <n v="5.5"/>
    <n v="2010"/>
  </r>
  <r>
    <x v="266"/>
    <n v="32798"/>
    <s v="Lenovo Mobile"/>
    <s v="www.lenovomobile.com"/>
    <d v="2008-06-01T00:00:00"/>
    <x v="2"/>
    <x v="2"/>
    <x v="179"/>
    <x v="190"/>
    <n v="28.58"/>
    <x v="83"/>
    <d v="2009-12-02T00:00:00"/>
    <x v="9"/>
    <x v="7"/>
    <s v="200.00 USD"/>
    <x v="72"/>
    <n v="133.46"/>
    <m/>
    <x v="8"/>
    <s v="Technology"/>
    <s v="Technology"/>
    <m/>
    <s v="China"/>
    <s v="Greater China"/>
    <s v="No"/>
    <m/>
    <m/>
    <m/>
    <m/>
    <n v="18"/>
    <n v="1.5"/>
    <n v="2009"/>
  </r>
  <r>
    <x v="267"/>
    <n v="38452"/>
    <s v="Lepu"/>
    <s v="www.lepumedical.com"/>
    <d v="2006-11-01T00:00:00"/>
    <x v="3"/>
    <x v="1"/>
    <x v="180"/>
    <x v="191"/>
    <n v="8.67"/>
    <x v="52"/>
    <d v="2009-10-30T00:00:00"/>
    <x v="9"/>
    <x v="0"/>
    <s v="1189.00 CNY"/>
    <x v="257"/>
    <n v="116.86"/>
    <m/>
    <x v="0"/>
    <s v="Healthcare"/>
    <s v="Medical Equipment Distributors"/>
    <m/>
    <s v="China"/>
    <s v="Greater China"/>
    <s v="Yes"/>
    <m/>
    <m/>
    <m/>
    <m/>
    <n v="35"/>
    <n v="2.9166666666666665"/>
    <n v="2009"/>
  </r>
  <r>
    <x v="268"/>
    <n v="99248"/>
    <s v="Leshi Internet Information and Technology Corp., Beijing"/>
    <s v="www.letv.com"/>
    <d v="2015-10-30T00:00:00"/>
    <x v="15"/>
    <x v="4"/>
    <x v="181"/>
    <x v="192"/>
    <n v="459.22"/>
    <x v="160"/>
    <d v="2017-03-09T00:00:00"/>
    <x v="8"/>
    <x v="2"/>
    <s v="639.00 CNY"/>
    <x v="258"/>
    <n v="86.67"/>
    <m/>
    <x v="8"/>
    <s v="Internet"/>
    <s v="Automobile and Parts Manufacturing, Entertainment, Household Appliance Manufacture, Internet, Television Broadcasting and Programming"/>
    <m/>
    <s v="China"/>
    <s v="Greater China"/>
    <s v="Yes"/>
    <m/>
    <m/>
    <m/>
    <m/>
    <n v="17"/>
    <n v="1.4166666666666667"/>
    <n v="2017"/>
  </r>
  <r>
    <x v="269"/>
    <n v="157713"/>
    <s v="Liaoning Oxiranchem Inc."/>
    <s v="www.oxiranchem.com"/>
    <d v="2009-06-01T00:00:00"/>
    <x v="7"/>
    <x v="1"/>
    <x v="182"/>
    <x v="193"/>
    <n v="5.79"/>
    <x v="99"/>
    <d v="2010-05-20T00:00:00"/>
    <x v="2"/>
    <x v="0"/>
    <s v="2295.00 CNY"/>
    <x v="259"/>
    <n v="270.58999999999997"/>
    <m/>
    <x v="6"/>
    <s v="Chemicals"/>
    <s v="Chemicals"/>
    <m/>
    <s v="China"/>
    <s v="Greater China"/>
    <s v="Yes"/>
    <m/>
    <m/>
    <m/>
    <m/>
    <n v="11"/>
    <n v="0.91666666666666663"/>
    <n v="2010"/>
  </r>
  <r>
    <x v="270"/>
    <n v="30302"/>
    <s v="Little Sheep Group"/>
    <s v="www.littlesheep.com"/>
    <d v="2006-06-01T00:00:00"/>
    <x v="3"/>
    <x v="1"/>
    <x v="1"/>
    <x v="1"/>
    <m/>
    <x v="161"/>
    <d v="2008-06-12T00:00:00"/>
    <x v="1"/>
    <x v="0"/>
    <s v="779.70 HKD"/>
    <x v="252"/>
    <n v="63.5"/>
    <m/>
    <x v="4"/>
    <s v="Restaurants"/>
    <s v="Restaurants"/>
    <m/>
    <s v="China"/>
    <s v="Greater China"/>
    <s v="Yes"/>
    <m/>
    <m/>
    <s v="Justin Maltz"/>
    <m/>
    <n v="24"/>
    <n v="2"/>
    <n v="2008"/>
  </r>
  <r>
    <x v="270"/>
    <n v="30302"/>
    <s v="Little Sheep Group"/>
    <s v="www.littlesheep.com"/>
    <d v="2006-06-01T00:00:00"/>
    <x v="3"/>
    <x v="1"/>
    <x v="1"/>
    <x v="1"/>
    <m/>
    <x v="161"/>
    <d v="2009-03-25T00:00:00"/>
    <x v="9"/>
    <x v="7"/>
    <s v="63.00 USD"/>
    <x v="260"/>
    <n v="48.74"/>
    <s v="Yum! Brands, Inc."/>
    <x v="4"/>
    <s v="Restaurants"/>
    <s v="Restaurants"/>
    <m/>
    <s v="China"/>
    <s v="Greater China"/>
    <s v="No"/>
    <m/>
    <m/>
    <s v="Justin Maltz"/>
    <m/>
    <n v="33"/>
    <n v="2.75"/>
    <n v="2009"/>
  </r>
  <r>
    <x v="271"/>
    <n v="39773"/>
    <s v="Luye Pharma Group"/>
    <s v="www.luye.cn"/>
    <d v="2008-04-01T00:00:00"/>
    <x v="2"/>
    <x v="2"/>
    <x v="1"/>
    <x v="1"/>
    <m/>
    <x v="76"/>
    <d v="2012-02-28T00:00:00"/>
    <x v="6"/>
    <x v="3"/>
    <s v="140.00 USD"/>
    <x v="261"/>
    <n v="106.72"/>
    <s v="CDH Investments, CITIC Private Equity Funds Management, New Horizon Capital"/>
    <x v="0"/>
    <s v="Pharmaceuticals"/>
    <s v="Medical Research, Pharmaceutical Development, Pharmaceutical Manufacturing"/>
    <m/>
    <s v="China"/>
    <s v="Greater China"/>
    <s v="No"/>
    <m/>
    <m/>
    <s v="Kuo-Chuan Kung"/>
    <s v="Kuo-Chuan Kung"/>
    <n v="46"/>
    <n v="3.8333333333333335"/>
    <n v="2012"/>
  </r>
  <r>
    <x v="272"/>
    <n v="39773"/>
    <s v="Luye Pharma Group"/>
    <s v="www.luye.cn"/>
    <d v="2012-01-28T00:00:00"/>
    <x v="5"/>
    <x v="0"/>
    <x v="183"/>
    <x v="194"/>
    <n v="258.16000000000003"/>
    <x v="162"/>
    <d v="2014-07-03T00:00:00"/>
    <x v="5"/>
    <x v="0"/>
    <s v="5921.67 HKD"/>
    <x v="262"/>
    <n v="561.66999999999996"/>
    <m/>
    <x v="0"/>
    <s v="Pharmaceuticals"/>
    <s v="Medical Research, Pharmaceutical Development, Pharmaceutical Manufacturing"/>
    <m/>
    <s v="China"/>
    <s v="Greater China"/>
    <s v="Yes"/>
    <m/>
    <m/>
    <m/>
    <m/>
    <n v="30"/>
    <n v="2.5"/>
    <n v="2014"/>
  </r>
  <r>
    <x v="272"/>
    <n v="39773"/>
    <s v="Luye Pharma Group"/>
    <s v="www.luye.cn"/>
    <d v="2012-01-28T00:00:00"/>
    <x v="5"/>
    <x v="0"/>
    <x v="183"/>
    <x v="194"/>
    <n v="258.16000000000003"/>
    <x v="162"/>
    <d v="2015-01-15T00:00:00"/>
    <x v="0"/>
    <x v="2"/>
    <s v="775.80 HKD"/>
    <x v="263"/>
    <n v="84.93"/>
    <m/>
    <x v="0"/>
    <s v="Pharmaceuticals"/>
    <s v="Medical Research, Pharmaceutical Development, Pharmaceutical Manufacturing"/>
    <m/>
    <s v="China"/>
    <s v="Greater China"/>
    <s v="Yes"/>
    <m/>
    <m/>
    <m/>
    <m/>
    <n v="36"/>
    <n v="3"/>
    <n v="2015"/>
  </r>
  <r>
    <x v="272"/>
    <n v="39773"/>
    <s v="Luye Pharma Group"/>
    <s v="www.luye.cn"/>
    <d v="2012-01-28T00:00:00"/>
    <x v="5"/>
    <x v="0"/>
    <x v="183"/>
    <x v="194"/>
    <n v="258.16000000000003"/>
    <x v="162"/>
    <d v="2016-05-13T00:00:00"/>
    <x v="7"/>
    <x v="2"/>
    <s v="709.00 HKD"/>
    <x v="264"/>
    <n v="80.11"/>
    <m/>
    <x v="0"/>
    <s v="Pharmaceuticals"/>
    <s v="Medical Research, Pharmaceutical Development, Pharmaceutical Manufacturing"/>
    <m/>
    <s v="China"/>
    <s v="Greater China"/>
    <s v="Yes"/>
    <m/>
    <m/>
    <m/>
    <m/>
    <n v="52"/>
    <n v="4.333333333333333"/>
    <n v="2016"/>
  </r>
  <r>
    <x v="273"/>
    <n v="28576"/>
    <s v="Ma Anshan Modern Farming"/>
    <s v="www.xiandaimuye.com"/>
    <d v="2008-12-01T00:00:00"/>
    <x v="2"/>
    <x v="1"/>
    <x v="14"/>
    <x v="14"/>
    <n v="112.1"/>
    <x v="61"/>
    <d v="2010-11-22T00:00:00"/>
    <x v="2"/>
    <x v="0"/>
    <s v="3500.00 HKD"/>
    <x v="265"/>
    <n v="328.67"/>
    <m/>
    <x v="10"/>
    <s v="Agriculture"/>
    <s v="Agriculture Livestock Production"/>
    <m/>
    <s v="China"/>
    <s v="Greater China"/>
    <s v="Yes"/>
    <m/>
    <m/>
    <s v="David Liu"/>
    <m/>
    <n v="23"/>
    <n v="1.9166666666666667"/>
    <n v="2010"/>
  </r>
  <r>
    <x v="273"/>
    <n v="28576"/>
    <s v="Ma Anshan Modern Farming"/>
    <s v="www.xiandaimuye.com"/>
    <d v="2008-12-01T00:00:00"/>
    <x v="2"/>
    <x v="1"/>
    <x v="14"/>
    <x v="14"/>
    <n v="112.1"/>
    <x v="61"/>
    <d v="2013-05-08T00:00:00"/>
    <x v="4"/>
    <x v="7"/>
    <s v="409.00 USD"/>
    <x v="266"/>
    <n v="314.97000000000003"/>
    <s v="China Mengniu Dairy Company Limited"/>
    <x v="10"/>
    <s v="Agriculture"/>
    <s v="Agriculture Livestock Production"/>
    <m/>
    <s v="China"/>
    <s v="Greater China"/>
    <s v="No"/>
    <m/>
    <m/>
    <s v="David Liu"/>
    <m/>
    <n v="53"/>
    <n v="4.416666666666667"/>
    <n v="2013"/>
  </r>
  <r>
    <x v="274"/>
    <n v="81266"/>
    <s v="Magic Holdings International Limited"/>
    <s v="www.magicholdings.co"/>
    <d v="2012-01-20T00:00:00"/>
    <x v="5"/>
    <x v="4"/>
    <x v="184"/>
    <x v="195"/>
    <n v="45.6"/>
    <x v="3"/>
    <d v="2013-08-16T00:00:00"/>
    <x v="4"/>
    <x v="7"/>
    <s v="1307.74 HKD"/>
    <x v="267"/>
    <n v="126.42"/>
    <s v="L'Oreal"/>
    <x v="4"/>
    <s v="Consumer Products"/>
    <s v="Perfumes, Cosmetics &amp; Toiletries, Personal Care Products Manufacturing"/>
    <m/>
    <s v="China"/>
    <s v="Greater China"/>
    <s v="No"/>
    <m/>
    <m/>
    <m/>
    <m/>
    <n v="19"/>
    <n v="1.5833333333333333"/>
    <n v="2013"/>
  </r>
  <r>
    <x v="275"/>
    <n v="149285"/>
    <s v="Maiquer Group Co., Ltd"/>
    <s v="www.maiquer.com"/>
    <d v="2011-06-30T00:00:00"/>
    <x v="10"/>
    <x v="1"/>
    <x v="185"/>
    <x v="196"/>
    <n v="4.51"/>
    <x v="163"/>
    <d v="2014-01-28T00:00:00"/>
    <x v="5"/>
    <x v="0"/>
    <s v="581.20 CNY"/>
    <x v="268"/>
    <n v="69.75"/>
    <m/>
    <x v="10"/>
    <s v="Food"/>
    <s v="Bakery Products, Dairy Products"/>
    <m/>
    <s v="China"/>
    <s v="Greater China"/>
    <s v="Yes"/>
    <m/>
    <m/>
    <m/>
    <m/>
    <n v="31"/>
    <n v="2.5833333333333335"/>
    <n v="2014"/>
  </r>
  <r>
    <x v="276"/>
    <n v="92761"/>
    <s v="Mandarin Hotel Holdings"/>
    <m/>
    <d v="2012-07-05T00:00:00"/>
    <x v="5"/>
    <x v="2"/>
    <x v="1"/>
    <x v="1"/>
    <m/>
    <x v="16"/>
    <d v="2017-02-28T00:00:00"/>
    <x v="8"/>
    <x v="7"/>
    <s v="531.00 USD"/>
    <x v="269"/>
    <n v="502.94"/>
    <s v="Hanting Hotels"/>
    <x v="4"/>
    <s v="Leisure"/>
    <s v="Hotels"/>
    <m/>
    <s v="China"/>
    <s v="Greater China"/>
    <s v="No"/>
    <m/>
    <m/>
    <s v="Eric Zhang"/>
    <m/>
    <n v="55"/>
    <n v="4.583333333333333"/>
    <n v="2017"/>
  </r>
  <r>
    <x v="277"/>
    <n v="37617"/>
    <s v="Mecox Lane International Mail Order"/>
    <s v="www.m18.com"/>
    <d v="2008-03-03T00:00:00"/>
    <x v="2"/>
    <x v="2"/>
    <x v="150"/>
    <x v="157"/>
    <n v="50.62"/>
    <x v="164"/>
    <d v="2010-10-26T00:00:00"/>
    <x v="2"/>
    <x v="0"/>
    <s v="129.00 USD"/>
    <x v="105"/>
    <n v="92.65"/>
    <m/>
    <x v="8"/>
    <s v="Internet"/>
    <s v="Clothing Stores, e-Commerce, Toy &amp; Hobby Stores"/>
    <m/>
    <s v="China"/>
    <s v="Greater China"/>
    <s v="Yes"/>
    <m/>
    <m/>
    <s v="Neil Shen"/>
    <s v="Neil Shen"/>
    <n v="31"/>
    <n v="2.5833333333333335"/>
    <n v="2010"/>
  </r>
  <r>
    <x v="277"/>
    <n v="37617"/>
    <s v="Mecox Lane International Mail Order"/>
    <s v="www.m18.com"/>
    <d v="2008-03-03T00:00:00"/>
    <x v="2"/>
    <x v="2"/>
    <x v="150"/>
    <x v="157"/>
    <n v="50.62"/>
    <x v="164"/>
    <d v="2011-03-09T00:00:00"/>
    <x v="3"/>
    <x v="2"/>
    <m/>
    <x v="1"/>
    <m/>
    <s v="China Dongxiang, SINA Corporation"/>
    <x v="8"/>
    <s v="Internet"/>
    <s v="Clothing Stores, e-Commerce, Toy &amp; Hobby Stores"/>
    <m/>
    <s v="China"/>
    <s v="Greater China"/>
    <s v="No"/>
    <m/>
    <m/>
    <s v="Neil Shen"/>
    <s v="Neil Shen"/>
    <n v="36"/>
    <n v="3"/>
    <n v="2011"/>
  </r>
  <r>
    <x v="278"/>
    <n v="37626"/>
    <s v="Meihua Monosodium Glutamate Group"/>
    <s v="www.meihuagrp.com"/>
    <d v="2008-03-18T00:00:00"/>
    <x v="2"/>
    <x v="1"/>
    <x v="186"/>
    <x v="197"/>
    <n v="123.38"/>
    <x v="165"/>
    <d v="2010-12-24T00:00:00"/>
    <x v="2"/>
    <x v="7"/>
    <m/>
    <x v="1"/>
    <m/>
    <s v="Wuzhou Minovo"/>
    <x v="10"/>
    <s v="Agriculture"/>
    <s v="Agriculture Crop Production, Food"/>
    <m/>
    <s v="China"/>
    <s v="Greater China"/>
    <s v="No"/>
    <m/>
    <m/>
    <m/>
    <m/>
    <n v="33"/>
    <n v="2.75"/>
    <n v="2010"/>
  </r>
  <r>
    <x v="279"/>
    <n v="95884"/>
    <s v="Meinian Onehealth"/>
    <m/>
    <d v="2012-08-15T00:00:00"/>
    <x v="5"/>
    <x v="2"/>
    <x v="187"/>
    <x v="198"/>
    <n v="29.54"/>
    <x v="16"/>
    <d v="2015-03-30T00:00:00"/>
    <x v="0"/>
    <x v="6"/>
    <m/>
    <x v="1"/>
    <m/>
    <s v="Jiangsu Sanyou Group Co., Ltd."/>
    <x v="0"/>
    <s v="Healthcare"/>
    <s v="Disease Diagnosis, Health &amp; Wellbeing Centres, Hospitals"/>
    <m/>
    <s v="China"/>
    <s v="Greater China"/>
    <s v="Yes"/>
    <m/>
    <m/>
    <s v="Janine Feng"/>
    <m/>
    <n v="31"/>
    <n v="2.5833333333333335"/>
    <n v="2015"/>
  </r>
  <r>
    <x v="280"/>
    <n v="164836"/>
    <s v="MI Energy"/>
    <s v="www.mienergy.com.cn"/>
    <d v="2009-07-09T00:00:00"/>
    <x v="7"/>
    <x v="1"/>
    <x v="139"/>
    <x v="145"/>
    <n v="35.78"/>
    <x v="90"/>
    <d v="2010-12-07T00:00:00"/>
    <x v="2"/>
    <x v="0"/>
    <s v="1300.00 HKD"/>
    <x v="270"/>
    <n v="126.05"/>
    <m/>
    <x v="2"/>
    <s v="Oil &amp; Gas"/>
    <s v="Oil and Gas Exploration and Production"/>
    <m/>
    <s v="China"/>
    <s v="Greater China"/>
    <s v="Yes"/>
    <m/>
    <m/>
    <m/>
    <m/>
    <n v="17"/>
    <n v="1.4166666666666667"/>
    <n v="2010"/>
  </r>
  <r>
    <x v="281"/>
    <n v="105093"/>
    <s v="Micro-tech (Nanjing) Co., Ltd"/>
    <s v="www.micro-tech.cn"/>
    <d v="2012-09-01T00:00:00"/>
    <x v="5"/>
    <x v="1"/>
    <x v="57"/>
    <x v="56"/>
    <n v="13.28"/>
    <x v="146"/>
    <d v="2016-12-07T00:00:00"/>
    <x v="7"/>
    <x v="3"/>
    <m/>
    <x v="1"/>
    <m/>
    <m/>
    <x v="0"/>
    <s v="Healthcare"/>
    <s v="Healthcare, Medical Devices, Medical Equipment Distributors, Medical Technologies"/>
    <m/>
    <s v="China"/>
    <s v="Greater China"/>
    <s v="No"/>
    <m/>
    <m/>
    <s v="Meng Ann Lim"/>
    <m/>
    <n v="51"/>
    <n v="4.25"/>
    <n v="2016"/>
  </r>
  <r>
    <x v="282"/>
    <n v="129952"/>
    <s v="Microport Scientific Corporation"/>
    <s v="www.microport.com.cn"/>
    <d v="2007-06-01T00:00:00"/>
    <x v="1"/>
    <x v="2"/>
    <x v="1"/>
    <x v="1"/>
    <m/>
    <x v="55"/>
    <d v="2010-09-24T00:00:00"/>
    <x v="2"/>
    <x v="0"/>
    <m/>
    <x v="1"/>
    <m/>
    <m/>
    <x v="0"/>
    <s v="Medical Devices"/>
    <s v="Medical Devices, Medical Equipment Distributors"/>
    <m/>
    <s v="China"/>
    <s v="Greater China"/>
    <s v="No"/>
    <m/>
    <m/>
    <m/>
    <m/>
    <n v="39"/>
    <n v="3.25"/>
    <n v="2010"/>
  </r>
  <r>
    <x v="283"/>
    <n v="161948"/>
    <s v="MLS Co., Ltd"/>
    <s v="www.zsmls.com"/>
    <d v="2010-09-26T00:00:00"/>
    <x v="4"/>
    <x v="1"/>
    <x v="188"/>
    <x v="199"/>
    <n v="11.62"/>
    <x v="130"/>
    <d v="2015-02-17T00:00:00"/>
    <x v="0"/>
    <x v="0"/>
    <s v="956.75 CNY"/>
    <x v="271"/>
    <n v="136.71"/>
    <m/>
    <x v="8"/>
    <s v="Electronics"/>
    <s v="Electronic Components"/>
    <m/>
    <s v="China"/>
    <s v="Greater China"/>
    <s v="Yes"/>
    <m/>
    <m/>
    <m/>
    <m/>
    <n v="53"/>
    <n v="4.416666666666667"/>
    <n v="2015"/>
  </r>
  <r>
    <x v="284"/>
    <n v="54306"/>
    <s v="Modern Metal &amp; Precision Holdings"/>
    <m/>
    <d v="2010-12-06T00:00:00"/>
    <x v="4"/>
    <x v="1"/>
    <x v="1"/>
    <x v="1"/>
    <m/>
    <x v="111"/>
    <d v="2016-06-06T00:00:00"/>
    <x v="7"/>
    <x v="3"/>
    <m/>
    <x v="1"/>
    <m/>
    <s v="JD Capital"/>
    <x v="3"/>
    <s v="Manufacturing"/>
    <s v="Industrial, Steel &amp; Metal Manufacturing"/>
    <m/>
    <s v="China"/>
    <s v="Greater China"/>
    <s v="No"/>
    <m/>
    <m/>
    <s v="Martin Mok"/>
    <m/>
    <n v="66"/>
    <n v="5.5"/>
    <n v="2016"/>
  </r>
  <r>
    <x v="285"/>
    <n v="149289"/>
    <s v="Muyuan Foodstuff Co., Ltd"/>
    <s v="www.muyuanfoods.com"/>
    <d v="2010-08-12T00:00:00"/>
    <x v="4"/>
    <x v="1"/>
    <x v="189"/>
    <x v="200"/>
    <n v="7.39"/>
    <x v="166"/>
    <d v="2014-01-28T00:00:00"/>
    <x v="5"/>
    <x v="0"/>
    <s v="1456.00 CNY"/>
    <x v="272"/>
    <n v="174.73"/>
    <m/>
    <x v="10"/>
    <s v="Agriculture"/>
    <s v="Agriculture Livestock Production"/>
    <m/>
    <s v="China"/>
    <s v="Greater China"/>
    <s v="Yes"/>
    <m/>
    <m/>
    <m/>
    <m/>
    <n v="41"/>
    <n v="3.4166666666666665"/>
    <n v="2014"/>
  </r>
  <r>
    <x v="286"/>
    <n v="147536"/>
    <s v="Mysteel.com"/>
    <s v="www.mysteel.cn"/>
    <d v="2007-06-01T00:00:00"/>
    <x v="1"/>
    <x v="2"/>
    <x v="190"/>
    <x v="201"/>
    <n v="3.59"/>
    <x v="20"/>
    <d v="2011-06-08T00:00:00"/>
    <x v="3"/>
    <x v="0"/>
    <s v="230.00 CNY"/>
    <x v="273"/>
    <n v="24.55"/>
    <m/>
    <x v="8"/>
    <s v="Internet"/>
    <s v="Information Services, Internet, Software, Steel &amp; Metals"/>
    <m/>
    <s v="China"/>
    <s v="Greater China"/>
    <s v="Yes"/>
    <m/>
    <m/>
    <m/>
    <m/>
    <n v="48"/>
    <n v="4"/>
    <n v="2011"/>
  </r>
  <r>
    <x v="287"/>
    <n v="112387"/>
    <s v="Nanjing Aotecar"/>
    <s v="www.aotecar.com"/>
    <d v="2007-12-01T00:00:00"/>
    <x v="1"/>
    <x v="2"/>
    <x v="191"/>
    <x v="202"/>
    <n v="46.57"/>
    <x v="167"/>
    <d v="2013-04-26T00:00:00"/>
    <x v="4"/>
    <x v="7"/>
    <m/>
    <x v="1"/>
    <m/>
    <m/>
    <x v="3"/>
    <s v="Transportation"/>
    <s v="Automobile and Parts Manufacturing"/>
    <m/>
    <s v="China"/>
    <s v="Greater China"/>
    <s v="No"/>
    <n v="4"/>
    <m/>
    <m/>
    <m/>
    <n v="64"/>
    <n v="5.333333333333333"/>
    <n v="2013"/>
  </r>
  <r>
    <x v="288"/>
    <n v="156285"/>
    <s v="Nanjing Sinolife United Company Limited"/>
    <s v="www.zs-united.com"/>
    <d v="2013-03-31T00:00:00"/>
    <x v="0"/>
    <x v="1"/>
    <x v="120"/>
    <x v="46"/>
    <n v="6.11"/>
    <x v="168"/>
    <d v="2014-01-08T00:00:00"/>
    <x v="5"/>
    <x v="0"/>
    <s v="380.50 HKD"/>
    <x v="274"/>
    <n v="35.9"/>
    <m/>
    <x v="10"/>
    <s v="Food"/>
    <s v="Manufacturing, Nutritional Supplements"/>
    <m/>
    <s v="China"/>
    <s v="Greater China"/>
    <s v="Yes"/>
    <m/>
    <m/>
    <s v="Chuntao Xu"/>
    <s v="Chuntao Xu"/>
    <n v="10"/>
    <n v="0.83333333333333337"/>
    <n v="2014"/>
  </r>
  <r>
    <x v="289"/>
    <n v="186667"/>
    <s v="Nano Resources"/>
    <m/>
    <d v="2012-06-01T00:00:00"/>
    <x v="5"/>
    <x v="2"/>
    <x v="192"/>
    <x v="203"/>
    <n v="25.28"/>
    <x v="169"/>
    <d v="2015-06-01T00:00:00"/>
    <x v="0"/>
    <x v="7"/>
    <s v="3300.00 CNY"/>
    <x v="275"/>
    <n v="493.43"/>
    <s v="Guangdong Kaiping Chunhui"/>
    <x v="3"/>
    <s v="Manufacturing"/>
    <s v="Machine Tool Manufacture, Railroads"/>
    <m/>
    <s v="China"/>
    <s v="Greater China"/>
    <s v="No"/>
    <n v="5"/>
    <m/>
    <m/>
    <m/>
    <n v="36"/>
    <n v="3"/>
    <n v="2015"/>
  </r>
  <r>
    <x v="290"/>
    <n v="33129"/>
    <s v="Nantong Rainbow Heavy Industries Co., Ltd."/>
    <s v="www.nantongrhm.com"/>
    <d v="2009-09-01T00:00:00"/>
    <x v="7"/>
    <x v="1"/>
    <x v="1"/>
    <x v="1"/>
    <m/>
    <x v="16"/>
    <d v="2011-07-28T00:00:00"/>
    <x v="3"/>
    <x v="7"/>
    <s v="30.00 EUR"/>
    <x v="276"/>
    <n v="30"/>
    <s v="Cargotec"/>
    <x v="3"/>
    <s v="Industrial"/>
    <s v="Distribution, Industrial Machinery Manufacturing, Manufacturing"/>
    <m/>
    <s v="China"/>
    <s v="Greater China"/>
    <s v="Yes"/>
    <m/>
    <m/>
    <s v="Wayne Tsou"/>
    <m/>
    <n v="22"/>
    <n v="1.8333333333333333"/>
    <n v="2011"/>
  </r>
  <r>
    <x v="290"/>
    <n v="33129"/>
    <s v="Nantong Rainbow Heavy Industries Co., Ltd."/>
    <s v="www.nantongrhm.com"/>
    <d v="2009-09-01T00:00:00"/>
    <x v="7"/>
    <x v="1"/>
    <x v="1"/>
    <x v="1"/>
    <m/>
    <x v="16"/>
    <d v="2015-03-31T00:00:00"/>
    <x v="0"/>
    <x v="7"/>
    <m/>
    <x v="1"/>
    <m/>
    <s v="Cargotec"/>
    <x v="3"/>
    <s v="Industrial"/>
    <s v="Distribution, Industrial Machinery Manufacturing, Manufacturing"/>
    <m/>
    <s v="China"/>
    <s v="Greater China"/>
    <s v="No"/>
    <m/>
    <m/>
    <s v="Wayne Tsou"/>
    <m/>
    <n v="66"/>
    <n v="5.5"/>
    <n v="2015"/>
  </r>
  <r>
    <x v="291"/>
    <n v="156798"/>
    <s v="Natural Beauty Bio-Technology Limited"/>
    <s v="www.nblife.com"/>
    <d v="2009-10-19T00:00:00"/>
    <x v="7"/>
    <x v="4"/>
    <x v="193"/>
    <x v="204"/>
    <n v="71.08"/>
    <x v="16"/>
    <d v="2015-10-23T00:00:00"/>
    <x v="0"/>
    <x v="8"/>
    <s v="565.60 HKD"/>
    <x v="277"/>
    <n v="64.78"/>
    <m/>
    <x v="4"/>
    <s v="Consumer Services"/>
    <s v="Consumer Products, Consumer Services"/>
    <m/>
    <s v="China"/>
    <s v="Greater China"/>
    <s v="No"/>
    <m/>
    <m/>
    <m/>
    <m/>
    <n v="72"/>
    <n v="6"/>
    <n v="2015"/>
  </r>
  <r>
    <x v="292"/>
    <n v="68520"/>
    <s v="New China Life Insurance Co., Ltd"/>
    <s v="www.newchinalife.com"/>
    <d v="2010-11-30T00:00:00"/>
    <x v="4"/>
    <x v="1"/>
    <x v="1"/>
    <x v="1"/>
    <m/>
    <x v="170"/>
    <d v="2011-12-07T00:00:00"/>
    <x v="3"/>
    <x v="0"/>
    <s v="1890.00 USD"/>
    <x v="278"/>
    <n v="1412.59"/>
    <m/>
    <x v="5"/>
    <s v="Insurance"/>
    <s v="Finance and Insurance Sector, Insurance Agencies, Insurance Carriers"/>
    <m/>
    <s v="China"/>
    <s v="Greater China"/>
    <s v="Yes"/>
    <m/>
    <m/>
    <s v="John Zhao"/>
    <s v="John Zhao"/>
    <n v="13"/>
    <n v="1.0833333333333333"/>
    <n v="2011"/>
  </r>
  <r>
    <x v="293"/>
    <n v="68520"/>
    <s v="New China Life Insurance Co., Ltd"/>
    <s v="www.newchinalife.com"/>
    <d v="2011-11-28T00:00:00"/>
    <x v="10"/>
    <x v="1"/>
    <x v="52"/>
    <x v="51"/>
    <n v="72.72"/>
    <x v="76"/>
    <d v="2011-12-07T00:00:00"/>
    <x v="3"/>
    <x v="7"/>
    <s v="1890.00 USD"/>
    <x v="278"/>
    <n v="1412.59"/>
    <m/>
    <x v="5"/>
    <s v="Insurance"/>
    <s v="Finance and Insurance Sector, Insurance Agencies, Insurance Carriers"/>
    <m/>
    <s v="China"/>
    <s v="Greater China"/>
    <s v="Yes"/>
    <m/>
    <m/>
    <m/>
    <m/>
    <n v="1"/>
    <n v="8.3333333333333329E-2"/>
    <n v="2011"/>
  </r>
  <r>
    <x v="294"/>
    <n v="68520"/>
    <s v="New China Life Insurance Co., Ltd"/>
    <s v="www.newchinalife.com"/>
    <d v="2006-06-01T00:00:00"/>
    <x v="3"/>
    <x v="1"/>
    <x v="194"/>
    <x v="205"/>
    <n v="61.04"/>
    <x v="171"/>
    <d v="2011-06-01T00:00:00"/>
    <x v="3"/>
    <x v="1"/>
    <s v="640.00 USD"/>
    <x v="279"/>
    <n v="443.2"/>
    <m/>
    <x v="5"/>
    <s v="Insurance"/>
    <s v="Finance and Insurance Sector, Insurance Agencies, Insurance Carriers"/>
    <m/>
    <s v="China"/>
    <s v="Greater China"/>
    <s v="No"/>
    <m/>
    <m/>
    <m/>
    <m/>
    <n v="60"/>
    <n v="5"/>
    <n v="2011"/>
  </r>
  <r>
    <x v="295"/>
    <n v="116311"/>
    <s v="New Focus Auto Tech Holdings Limited"/>
    <s v="www.nfa360.com"/>
    <d v="2011-06-01T00:00:00"/>
    <x v="10"/>
    <x v="4"/>
    <x v="195"/>
    <x v="206"/>
    <n v="26.45"/>
    <x v="172"/>
    <d v="2013-06-28T00:00:00"/>
    <x v="4"/>
    <x v="8"/>
    <s v="40.00 USD"/>
    <x v="17"/>
    <n v="31.19"/>
    <m/>
    <x v="3"/>
    <s v="Transportation"/>
    <s v="Automobile and Parts Manufacturing, Automobile Repair, Electronic Components, Electronic Components &amp; Semiconductor Wholesalers, Electronic Connectors, Retail"/>
    <m/>
    <s v="China"/>
    <s v="Greater China"/>
    <s v="No"/>
    <m/>
    <m/>
    <m/>
    <m/>
    <n v="24"/>
    <n v="2"/>
    <n v="2013"/>
  </r>
  <r>
    <x v="296"/>
    <n v="157032"/>
    <s v="Ningbo Team Pharm Co., Ltd"/>
    <s v="www.teampharm.com"/>
    <d v="2012-02-01T00:00:00"/>
    <x v="5"/>
    <x v="1"/>
    <x v="196"/>
    <x v="207"/>
    <n v="3.39"/>
    <x v="28"/>
    <d v="2014-11-05T00:00:00"/>
    <x v="5"/>
    <x v="7"/>
    <s v="570.00 CNY"/>
    <x v="280"/>
    <n v="74.61"/>
    <s v="Fuan Pharmaceutical"/>
    <x v="0"/>
    <s v="Pharmaceuticals"/>
    <s v="Pharmaceuticals"/>
    <m/>
    <s v="China"/>
    <s v="Greater China"/>
    <s v="No"/>
    <m/>
    <m/>
    <m/>
    <m/>
    <n v="33"/>
    <n v="2.75"/>
    <n v="2014"/>
  </r>
  <r>
    <x v="297"/>
    <n v="48092"/>
    <s v="Ningxia Xiajin Dairy"/>
    <s v="www.xiajinmilk.com"/>
    <d v="2007-01-11T00:00:00"/>
    <x v="1"/>
    <x v="1"/>
    <x v="197"/>
    <x v="208"/>
    <n v="13.72"/>
    <x v="173"/>
    <d v="2014-01-20T00:00:00"/>
    <x v="5"/>
    <x v="7"/>
    <s v="30.00 USD"/>
    <x v="281"/>
    <n v="21.95"/>
    <s v="Prospect Link Limited"/>
    <x v="4"/>
    <s v="Consumer Services"/>
    <s v="Consumer Products, Consumer Services"/>
    <m/>
    <s v="China"/>
    <s v="Greater China"/>
    <s v="No"/>
    <n v="1.3"/>
    <m/>
    <m/>
    <m/>
    <n v="84"/>
    <n v="7"/>
    <n v="2014"/>
  </r>
  <r>
    <x v="298"/>
    <n v="123926"/>
    <s v="Noah Technology Holdings Limited"/>
    <s v="www.noaheducation.com"/>
    <d v="2004-07-19T00:00:00"/>
    <x v="9"/>
    <x v="1"/>
    <x v="167"/>
    <x v="177"/>
    <n v="12.32"/>
    <x v="3"/>
    <d v="2007-10-19T00:00:00"/>
    <x v="10"/>
    <x v="0"/>
    <s v="137.86 USD"/>
    <x v="282"/>
    <n v="96.95"/>
    <m/>
    <x v="4"/>
    <s v="Education / Training"/>
    <s v="Education &amp; Training Software, Education and Training Services"/>
    <m/>
    <s v="China"/>
    <s v="Greater China"/>
    <s v="Yes"/>
    <m/>
    <m/>
    <s v="Jean Eric Salata"/>
    <m/>
    <n v="39"/>
    <n v="3.25"/>
    <n v="2007"/>
  </r>
  <r>
    <x v="299"/>
    <n v="152921"/>
    <s v="Noble Agri"/>
    <s v="www.nobleagri.com"/>
    <d v="2014-09-30T00:00:00"/>
    <x v="6"/>
    <x v="2"/>
    <x v="198"/>
    <x v="209"/>
    <n v="1187.8499999999999"/>
    <x v="174"/>
    <d v="2015-12-22T00:00:00"/>
    <x v="0"/>
    <x v="7"/>
    <s v="750.00 USD"/>
    <x v="283"/>
    <n v="691.28"/>
    <s v="China National Cereals, Oils &amp; Foodstuffs Import and Export Corp"/>
    <x v="10"/>
    <s v="Agriculture"/>
    <s v="Agribusiness"/>
    <m/>
    <s v="Hong Kong"/>
    <s v="Greater China"/>
    <s v="Yes"/>
    <m/>
    <m/>
    <m/>
    <m/>
    <n v="15"/>
    <n v="1.25"/>
    <n v="2015"/>
  </r>
  <r>
    <x v="300"/>
    <n v="33832"/>
    <s v="Nord Anglia Education"/>
    <s v="www.nordangliaeducation.com"/>
    <d v="2008-09-01T00:00:00"/>
    <x v="2"/>
    <x v="0"/>
    <x v="199"/>
    <x v="210"/>
    <n v="240.24"/>
    <x v="3"/>
    <d v="2014-03-26T00:00:00"/>
    <x v="5"/>
    <x v="0"/>
    <s v="304.00 USD"/>
    <x v="284"/>
    <n v="218.61"/>
    <m/>
    <x v="4"/>
    <s v="Education / Training"/>
    <s v="Education and Training Services, Schools"/>
    <m/>
    <s v="Hong Kong"/>
    <s v="Greater China"/>
    <s v="Yes"/>
    <m/>
    <m/>
    <m/>
    <m/>
    <n v="66"/>
    <n v="5.5"/>
    <n v="2014"/>
  </r>
  <r>
    <x v="300"/>
    <n v="33832"/>
    <s v="Nord Anglia Education"/>
    <s v="www.nordangliaeducation.com"/>
    <d v="2008-09-01T00:00:00"/>
    <x v="2"/>
    <x v="0"/>
    <x v="199"/>
    <x v="210"/>
    <n v="240.24"/>
    <x v="3"/>
    <d v="2015-06-16T00:00:00"/>
    <x v="0"/>
    <x v="2"/>
    <s v="160.80 USD"/>
    <x v="285"/>
    <n v="141.38"/>
    <m/>
    <x v="4"/>
    <s v="Education / Training"/>
    <s v="Education and Training Services, Schools"/>
    <m/>
    <s v="Hong Kong"/>
    <s v="Greater China"/>
    <s v="Yes"/>
    <m/>
    <m/>
    <m/>
    <m/>
    <n v="81"/>
    <n v="6.75"/>
    <n v="2015"/>
  </r>
  <r>
    <x v="300"/>
    <n v="33832"/>
    <s v="Nord Anglia Education"/>
    <s v="www.nordangliaeducation.com"/>
    <d v="2008-09-01T00:00:00"/>
    <x v="2"/>
    <x v="0"/>
    <x v="199"/>
    <x v="210"/>
    <n v="240.24"/>
    <x v="3"/>
    <d v="2017-04-25T00:00:00"/>
    <x v="8"/>
    <x v="3"/>
    <m/>
    <x v="1"/>
    <m/>
    <s v="Baring Private Equity Asia, CPP Investment Board"/>
    <x v="4"/>
    <s v="Education / Training"/>
    <s v="Education and Training Services, Schools"/>
    <m/>
    <s v="Hong Kong"/>
    <s v="Greater China"/>
    <s v="Yes"/>
    <m/>
    <m/>
    <m/>
    <m/>
    <n v="103"/>
    <n v="8.5833333333333339"/>
    <n v="2017"/>
  </r>
  <r>
    <x v="301"/>
    <n v="33832"/>
    <s v="Nord Anglia Education"/>
    <s v="www.nordangliaeducation.com"/>
    <d v="2011-02-03T00:00:00"/>
    <x v="10"/>
    <x v="1"/>
    <x v="1"/>
    <x v="1"/>
    <m/>
    <x v="175"/>
    <d v="2015-06-11T00:00:00"/>
    <x v="0"/>
    <x v="2"/>
    <s v="160.80 USD"/>
    <x v="285"/>
    <n v="142.65"/>
    <m/>
    <x v="4"/>
    <s v="Education / Training"/>
    <s v="Education and Training Services, Schools"/>
    <m/>
    <s v="Hong Kong"/>
    <s v="Greater China"/>
    <s v="Yes"/>
    <m/>
    <m/>
    <m/>
    <m/>
    <n v="52"/>
    <n v="4.333333333333333"/>
    <n v="2015"/>
  </r>
  <r>
    <x v="302"/>
    <n v="55473"/>
    <s v="Offshore Incorporations HK Ltd."/>
    <s v="www.offshore-inc.com"/>
    <d v="2004-08-01T00:00:00"/>
    <x v="9"/>
    <x v="2"/>
    <x v="1"/>
    <x v="1"/>
    <m/>
    <x v="16"/>
    <d v="2011-03-24T00:00:00"/>
    <x v="3"/>
    <x v="3"/>
    <m/>
    <x v="1"/>
    <m/>
    <s v="IK Investment Partners"/>
    <x v="5"/>
    <s v="Outsourcing"/>
    <s v="BPO Services"/>
    <m/>
    <s v="Hong Kong"/>
    <s v="Greater China"/>
    <s v="No"/>
    <m/>
    <m/>
    <m/>
    <m/>
    <n v="79"/>
    <n v="6.583333333333333"/>
    <n v="2011"/>
  </r>
  <r>
    <x v="303"/>
    <n v="55473"/>
    <s v="Offshore Incorporations HK Ltd."/>
    <s v="www.offshore-inc.com"/>
    <d v="2011-03-24T00:00:00"/>
    <x v="10"/>
    <x v="2"/>
    <x v="178"/>
    <x v="189"/>
    <n v="250.57"/>
    <x v="176"/>
    <d v="2011-03-24T00:00:00"/>
    <x v="3"/>
    <x v="6"/>
    <m/>
    <x v="1"/>
    <m/>
    <s v="Vistra Group"/>
    <x v="5"/>
    <s v="Outsourcing"/>
    <s v="BPO Services"/>
    <m/>
    <s v="Hong Kong"/>
    <s v="Greater China"/>
    <s v="No"/>
    <m/>
    <m/>
    <s v="Kristiaan Nieuwenburg"/>
    <m/>
    <n v="0"/>
    <n v="0"/>
    <n v="2011"/>
  </r>
  <r>
    <x v="304"/>
    <n v="153202"/>
    <s v="ORG Packaging Co., Ltd"/>
    <s v="www.orgpackaging.com"/>
    <d v="2007-12-24T00:00:00"/>
    <x v="1"/>
    <x v="1"/>
    <x v="50"/>
    <x v="49"/>
    <n v="27.39"/>
    <x v="177"/>
    <d v="2010-09-14T00:00:00"/>
    <x v="2"/>
    <x v="8"/>
    <s v="29.50 USD"/>
    <x v="286"/>
    <n v="22.99"/>
    <m/>
    <x v="3"/>
    <s v="Manufacturing"/>
    <s v="Steel &amp; Metal Manufacturing, Steel &amp; Metals"/>
    <m/>
    <s v="China"/>
    <s v="Greater China"/>
    <s v="Yes"/>
    <m/>
    <m/>
    <m/>
    <m/>
    <n v="33"/>
    <n v="2.75"/>
    <n v="2010"/>
  </r>
  <r>
    <x v="304"/>
    <n v="153202"/>
    <s v="ORG Packaging Co., Ltd"/>
    <s v="www.orgpackaging.com"/>
    <d v="2007-12-24T00:00:00"/>
    <x v="1"/>
    <x v="1"/>
    <x v="50"/>
    <x v="49"/>
    <n v="27.39"/>
    <x v="177"/>
    <d v="2011-10-11T00:00:00"/>
    <x v="3"/>
    <x v="0"/>
    <s v="1656.00 CNY"/>
    <x v="287"/>
    <n v="189.26"/>
    <m/>
    <x v="3"/>
    <s v="Manufacturing"/>
    <s v="Steel &amp; Metal Manufacturing, Steel &amp; Metals"/>
    <m/>
    <s v="China"/>
    <s v="Greater China"/>
    <s v="Yes"/>
    <m/>
    <m/>
    <m/>
    <m/>
    <n v="46"/>
    <n v="3.8333333333333335"/>
    <n v="2011"/>
  </r>
  <r>
    <x v="304"/>
    <n v="153202"/>
    <s v="ORG Packaging Co., Ltd"/>
    <s v="www.orgpackaging.com"/>
    <d v="2007-12-24T00:00:00"/>
    <x v="1"/>
    <x v="1"/>
    <x v="50"/>
    <x v="49"/>
    <n v="27.39"/>
    <x v="177"/>
    <d v="2013-10-31T00:00:00"/>
    <x v="4"/>
    <x v="2"/>
    <s v="181.70 CNY"/>
    <x v="288"/>
    <n v="22.14"/>
    <m/>
    <x v="3"/>
    <s v="Manufacturing"/>
    <s v="Steel &amp; Metal Manufacturing, Steel &amp; Metals"/>
    <m/>
    <s v="China"/>
    <s v="Greater China"/>
    <s v="Yes"/>
    <m/>
    <m/>
    <m/>
    <m/>
    <n v="70"/>
    <n v="5.833333333333333"/>
    <n v="2013"/>
  </r>
  <r>
    <x v="305"/>
    <n v="153202"/>
    <s v="ORG Packaging Co., Ltd"/>
    <s v="www.orgpackaging.com"/>
    <d v="2010-09-15T00:00:00"/>
    <x v="4"/>
    <x v="1"/>
    <x v="200"/>
    <x v="211"/>
    <n v="10.039999999999999"/>
    <x v="148"/>
    <d v="2013-10-14T00:00:00"/>
    <x v="4"/>
    <x v="2"/>
    <s v="57.76 CNY"/>
    <x v="289"/>
    <n v="6.95"/>
    <m/>
    <x v="3"/>
    <s v="Manufacturing"/>
    <s v="Steel &amp; Metal Manufacturing, Steel &amp; Metals"/>
    <m/>
    <s v="China"/>
    <s v="Greater China"/>
    <s v="Yes"/>
    <m/>
    <m/>
    <m/>
    <m/>
    <n v="37"/>
    <n v="3.0833333333333335"/>
    <n v="2013"/>
  </r>
  <r>
    <x v="306"/>
    <n v="156525"/>
    <s v="Orient Home Industrial Co., Ltd"/>
    <s v="www.comagic.com.cn"/>
    <d v="2010-12-01T00:00:00"/>
    <x v="4"/>
    <x v="2"/>
    <x v="201"/>
    <x v="212"/>
    <n v="54.22"/>
    <x v="109"/>
    <d v="2011-12-30T00:00:00"/>
    <x v="3"/>
    <x v="7"/>
    <m/>
    <x v="1"/>
    <m/>
    <m/>
    <x v="4"/>
    <s v="Retail"/>
    <s v="Home Centres and Hardware Stores"/>
    <m/>
    <s v="China"/>
    <s v="Greater China"/>
    <s v="No"/>
    <m/>
    <m/>
    <m/>
    <m/>
    <n v="12"/>
    <n v="1"/>
    <n v="2011"/>
  </r>
  <r>
    <x v="307"/>
    <n v="95623"/>
    <s v="Pactera Technology"/>
    <s v="www.hisoft.com"/>
    <d v="2013-10-17T00:00:00"/>
    <x v="0"/>
    <x v="0"/>
    <x v="202"/>
    <x v="213"/>
    <n v="461.75"/>
    <x v="178"/>
    <d v="2016-08-29T00:00:00"/>
    <x v="7"/>
    <x v="7"/>
    <s v="675.00 USD"/>
    <x v="290"/>
    <n v="598.59"/>
    <s v="HNA Group Company Limited"/>
    <x v="5"/>
    <s v="Outsourcing"/>
    <s v="BPO Services, IT, Offshore IT Services/IT Outsourcing"/>
    <m/>
    <s v="China"/>
    <s v="Greater China"/>
    <s v="No"/>
    <m/>
    <m/>
    <s v="Jeff Richards, Jenny Lee, Ray Hu"/>
    <m/>
    <n v="34"/>
    <n v="2.8333333333333335"/>
    <n v="2016"/>
  </r>
  <r>
    <x v="308"/>
    <n v="29311"/>
    <s v="PCD Stores"/>
    <s v="www.pcds.com.cn"/>
    <d v="2005-06-01T00:00:00"/>
    <x v="11"/>
    <x v="1"/>
    <x v="1"/>
    <x v="1"/>
    <m/>
    <x v="179"/>
    <d v="2009-12-15T00:00:00"/>
    <x v="9"/>
    <x v="0"/>
    <s v="377.00 USD"/>
    <x v="291"/>
    <n v="251.57"/>
    <m/>
    <x v="4"/>
    <s v="Retail"/>
    <s v="Department Stores"/>
    <m/>
    <s v="China"/>
    <s v="Greater China"/>
    <s v="Yes"/>
    <m/>
    <m/>
    <m/>
    <m/>
    <n v="54"/>
    <n v="4.5"/>
    <n v="2009"/>
  </r>
  <r>
    <x v="309"/>
    <n v="160217"/>
    <s v="People.cn Co., Ltd"/>
    <s v="www.people.com.cn"/>
    <d v="2010-12-01T00:00:00"/>
    <x v="4"/>
    <x v="1"/>
    <x v="203"/>
    <x v="78"/>
    <n v="8.4700000000000006"/>
    <x v="180"/>
    <d v="2012-04-27T00:00:00"/>
    <x v="6"/>
    <x v="0"/>
    <s v="1382.20 CNY"/>
    <x v="292"/>
    <n v="166.26"/>
    <m/>
    <x v="1"/>
    <s v="Digital Media"/>
    <s v="Digital Media, Internet"/>
    <m/>
    <s v="China"/>
    <s v="Greater China"/>
    <s v="Yes"/>
    <m/>
    <m/>
    <m/>
    <m/>
    <n v="16"/>
    <n v="1.3333333333333333"/>
    <n v="2012"/>
  </r>
  <r>
    <x v="310"/>
    <n v="76946"/>
    <s v="Phoenix Media"/>
    <s v="www.ppm.cn/htm/eng"/>
    <d v="2008-05-26T00:00:00"/>
    <x v="2"/>
    <x v="1"/>
    <x v="204"/>
    <x v="214"/>
    <n v="44.57"/>
    <x v="83"/>
    <d v="2011-11-23T00:00:00"/>
    <x v="3"/>
    <x v="0"/>
    <m/>
    <x v="1"/>
    <m/>
    <m/>
    <x v="4"/>
    <s v="Publishing"/>
    <s v="Book Publishers, Media, Newspapers and News Organisations"/>
    <m/>
    <s v="China"/>
    <s v="Greater China"/>
    <s v="Yes"/>
    <m/>
    <m/>
    <m/>
    <m/>
    <n v="42"/>
    <n v="3.5"/>
    <n v="2011"/>
  </r>
  <r>
    <x v="310"/>
    <n v="76946"/>
    <s v="Phoenix Media"/>
    <s v="www.ppm.cn/htm/eng"/>
    <d v="2008-05-26T00:00:00"/>
    <x v="2"/>
    <x v="1"/>
    <x v="204"/>
    <x v="214"/>
    <n v="44.57"/>
    <x v="83"/>
    <d v="2013-05-27T00:00:00"/>
    <x v="4"/>
    <x v="2"/>
    <s v="200.00 CNY"/>
    <x v="293"/>
    <n v="24.8"/>
    <m/>
    <x v="4"/>
    <s v="Publishing"/>
    <s v="Book Publishers, Media, Newspapers and News Organisations"/>
    <m/>
    <s v="China"/>
    <s v="Greater China"/>
    <s v="Yes"/>
    <m/>
    <m/>
    <m/>
    <m/>
    <n v="60"/>
    <n v="5"/>
    <n v="2013"/>
  </r>
  <r>
    <x v="310"/>
    <n v="76946"/>
    <s v="Phoenix Media"/>
    <s v="www.ppm.cn/htm/eng"/>
    <d v="2008-05-26T00:00:00"/>
    <x v="2"/>
    <x v="1"/>
    <x v="204"/>
    <x v="214"/>
    <n v="44.57"/>
    <x v="83"/>
    <d v="2013-07-12T00:00:00"/>
    <x v="4"/>
    <x v="2"/>
    <m/>
    <x v="1"/>
    <m/>
    <m/>
    <x v="4"/>
    <s v="Publishing"/>
    <s v="Book Publishers, Media, Newspapers and News Organisations"/>
    <m/>
    <s v="China"/>
    <s v="Greater China"/>
    <s v="No"/>
    <m/>
    <m/>
    <m/>
    <m/>
    <n v="62"/>
    <n v="5.166666666666667"/>
    <n v="2013"/>
  </r>
  <r>
    <x v="311"/>
    <n v="42518"/>
    <s v="Ping An Insurance Group"/>
    <s v="www.pingan.com"/>
    <d v="2010-05-04T00:00:00"/>
    <x v="4"/>
    <x v="5"/>
    <x v="1"/>
    <x v="1"/>
    <m/>
    <x v="90"/>
    <d v="2010-05-14T00:00:00"/>
    <x v="2"/>
    <x v="2"/>
    <s v="1250.00 USD"/>
    <x v="294"/>
    <n v="1006.5"/>
    <m/>
    <x v="5"/>
    <s v="Insurance"/>
    <s v="Insurance Carriers"/>
    <m/>
    <s v="China"/>
    <s v="Greater China"/>
    <s v="Yes"/>
    <m/>
    <m/>
    <m/>
    <m/>
    <n v="0"/>
    <n v="0"/>
    <n v="2010"/>
  </r>
  <r>
    <x v="311"/>
    <n v="42518"/>
    <s v="Ping An Insurance Group"/>
    <s v="www.pingan.com"/>
    <d v="2010-05-04T00:00:00"/>
    <x v="4"/>
    <x v="5"/>
    <x v="1"/>
    <x v="1"/>
    <m/>
    <x v="90"/>
    <d v="2010-09-03T00:00:00"/>
    <x v="2"/>
    <x v="2"/>
    <s v="1160.00 USD"/>
    <x v="295"/>
    <n v="903.87"/>
    <m/>
    <x v="5"/>
    <s v="Insurance"/>
    <s v="Insurance Carriers"/>
    <m/>
    <s v="China"/>
    <s v="Greater China"/>
    <s v="No"/>
    <n v="16"/>
    <m/>
    <m/>
    <m/>
    <n v="4"/>
    <n v="0.33333333333333331"/>
    <n v="2010"/>
  </r>
  <r>
    <x v="312"/>
    <n v="180172"/>
    <s v="Plastec Technologies, Ltd"/>
    <s v="www.plastec.com.hk"/>
    <d v="2005-06-01T00:00:00"/>
    <x v="11"/>
    <x v="1"/>
    <x v="1"/>
    <x v="1"/>
    <m/>
    <x v="42"/>
    <d v="2010-12-01T00:00:00"/>
    <x v="2"/>
    <x v="6"/>
    <m/>
    <x v="1"/>
    <m/>
    <m/>
    <x v="3"/>
    <s v="Manufacturing"/>
    <s v="Plastic and Rubber Manufacturing"/>
    <m/>
    <s v="Hong Kong"/>
    <s v="Greater China"/>
    <s v="No"/>
    <m/>
    <m/>
    <m/>
    <m/>
    <n v="66"/>
    <n v="5.5"/>
    <n v="2010"/>
  </r>
  <r>
    <x v="313"/>
    <n v="26729"/>
    <s v="Plateno Hotel Group"/>
    <s v="www.7daysinn.cn"/>
    <d v="2008-10-16T00:00:00"/>
    <x v="2"/>
    <x v="1"/>
    <x v="83"/>
    <x v="82"/>
    <n v="46.16"/>
    <x v="181"/>
    <d v="2009-11-20T00:00:00"/>
    <x v="9"/>
    <x v="0"/>
    <s v="111.10 USD"/>
    <x v="296"/>
    <n v="74.14"/>
    <m/>
    <x v="4"/>
    <s v="Leisure"/>
    <s v="e-Commerce, Hotels, Hotels and Offices"/>
    <m/>
    <s v="China"/>
    <s v="Greater China"/>
    <s v="Yes"/>
    <m/>
    <m/>
    <s v="Meng Ann Lim"/>
    <m/>
    <n v="13"/>
    <n v="1.0833333333333333"/>
    <n v="2009"/>
  </r>
  <r>
    <x v="313"/>
    <n v="26729"/>
    <s v="Plateno Hotel Group"/>
    <s v="www.7daysinn.cn"/>
    <d v="2008-10-16T00:00:00"/>
    <x v="2"/>
    <x v="1"/>
    <x v="83"/>
    <x v="82"/>
    <n v="46.16"/>
    <x v="181"/>
    <d v="2013-03-01T00:00:00"/>
    <x v="4"/>
    <x v="3"/>
    <s v="688.00 USD"/>
    <x v="297"/>
    <n v="529"/>
    <s v="Actis, Carlyle Group, Sequoia Capital"/>
    <x v="4"/>
    <s v="Leisure"/>
    <s v="e-Commerce, Hotels, Hotels and Offices"/>
    <m/>
    <s v="China"/>
    <s v="Greater China"/>
    <s v="No"/>
    <m/>
    <m/>
    <s v="Meng Ann Lim"/>
    <m/>
    <n v="53"/>
    <n v="4.416666666666667"/>
    <n v="2013"/>
  </r>
  <r>
    <x v="314"/>
    <n v="26729"/>
    <s v="Plateno Hotel Group"/>
    <s v="www.7daysinn.cn"/>
    <d v="2013-03-01T00:00:00"/>
    <x v="0"/>
    <x v="0"/>
    <x v="205"/>
    <x v="215"/>
    <n v="529"/>
    <x v="182"/>
    <d v="2015-09-22T00:00:00"/>
    <x v="0"/>
    <x v="7"/>
    <s v="8300.00 CNY"/>
    <x v="298"/>
    <n v="1157.98"/>
    <s v="Shanghai Jin Jiang International Hotels"/>
    <x v="4"/>
    <s v="Leisure"/>
    <s v="e-Commerce, Hotels, Hotels and Offices"/>
    <m/>
    <s v="China"/>
    <s v="Greater China"/>
    <s v="No"/>
    <m/>
    <m/>
    <s v="Eric Zhang"/>
    <m/>
    <n v="30"/>
    <n v="2.5"/>
    <n v="2015"/>
  </r>
  <r>
    <x v="315"/>
    <n v="41646"/>
    <s v="Primax Electronics Ltd."/>
    <s v="www.primax.com.tw"/>
    <d v="2007-09-17T00:00:00"/>
    <x v="1"/>
    <x v="0"/>
    <x v="206"/>
    <x v="216"/>
    <n v="185.13"/>
    <x v="183"/>
    <d v="2012-10-05T00:00:00"/>
    <x v="6"/>
    <x v="0"/>
    <m/>
    <x v="1"/>
    <m/>
    <m/>
    <x v="4"/>
    <s v="Consumer Services"/>
    <s v="Communications, Computer and Office Equipment Distributors, Electronic Components, Electronic Components &amp; Semiconductor Wholesalers, Office Equipment"/>
    <m/>
    <s v="Taiwan"/>
    <s v="Greater China"/>
    <s v="Yes"/>
    <m/>
    <m/>
    <s v="Jarlon Tsang"/>
    <s v="Jarlon Tsang"/>
    <n v="61"/>
    <n v="5.083333333333333"/>
    <n v="2012"/>
  </r>
  <r>
    <x v="315"/>
    <n v="41646"/>
    <s v="Primax Electronics Ltd."/>
    <s v="www.primax.com.tw"/>
    <d v="2007-09-17T00:00:00"/>
    <x v="1"/>
    <x v="0"/>
    <x v="206"/>
    <x v="216"/>
    <n v="185.13"/>
    <x v="183"/>
    <d v="2014-06-23T00:00:00"/>
    <x v="5"/>
    <x v="2"/>
    <s v="4000.00 TWD"/>
    <x v="299"/>
    <n v="98.43"/>
    <m/>
    <x v="4"/>
    <s v="Consumer Services"/>
    <s v="Communications, Computer and Office Equipment Distributors, Electronic Components, Electronic Components &amp; Semiconductor Wholesalers, Office Equipment"/>
    <m/>
    <s v="Taiwan"/>
    <s v="Greater China"/>
    <s v="No"/>
    <m/>
    <m/>
    <s v="Jarlon Tsang"/>
    <s v="Jarlon Tsang"/>
    <n v="81"/>
    <n v="6.75"/>
    <n v="2014"/>
  </r>
  <r>
    <x v="316"/>
    <n v="161120"/>
    <s v="Qingdao Eastsoft Communication Technology Co., Ltd"/>
    <s v="www.eastsoft.com.cn"/>
    <d v="2009-12-28T00:00:00"/>
    <x v="7"/>
    <x v="1"/>
    <x v="203"/>
    <x v="217"/>
    <n v="7.33"/>
    <x v="184"/>
    <d v="2011-02-22T00:00:00"/>
    <x v="3"/>
    <x v="0"/>
    <s v="1036.25 CNY"/>
    <x v="300"/>
    <n v="115.11"/>
    <m/>
    <x v="8"/>
    <s v="Network"/>
    <s v="Communications, IT Infrastructure, Network, Software"/>
    <m/>
    <s v="China"/>
    <s v="Greater China"/>
    <s v="Yes"/>
    <m/>
    <m/>
    <m/>
    <m/>
    <n v="14"/>
    <n v="1.1666666666666667"/>
    <n v="2011"/>
  </r>
  <r>
    <x v="316"/>
    <n v="161120"/>
    <s v="Qingdao Eastsoft Communication Technology Co., Ltd"/>
    <s v="www.eastsoft.com.cn"/>
    <d v="2009-12-28T00:00:00"/>
    <x v="7"/>
    <x v="1"/>
    <x v="203"/>
    <x v="217"/>
    <n v="7.33"/>
    <x v="184"/>
    <d v="2015-01-12T00:00:00"/>
    <x v="0"/>
    <x v="2"/>
    <s v="245.00 CNY"/>
    <x v="17"/>
    <n v="33.950000000000003"/>
    <m/>
    <x v="8"/>
    <s v="Network"/>
    <s v="Communications, IT Infrastructure, Network, Software"/>
    <m/>
    <s v="China"/>
    <s v="Greater China"/>
    <s v="Yes"/>
    <m/>
    <m/>
    <m/>
    <m/>
    <n v="61"/>
    <n v="5.083333333333333"/>
    <n v="2015"/>
  </r>
  <r>
    <x v="317"/>
    <n v="162380"/>
    <s v="Qingdao Wuxiao Group"/>
    <s v="www.wuxiao.cn"/>
    <d v="2010-06-01T00:00:00"/>
    <x v="4"/>
    <x v="2"/>
    <x v="1"/>
    <x v="1"/>
    <m/>
    <x v="185"/>
    <d v="2013-06-01T00:00:00"/>
    <x v="4"/>
    <x v="1"/>
    <m/>
    <x v="1"/>
    <m/>
    <m/>
    <x v="3"/>
    <s v="Manufacturing"/>
    <s v="Industrial Machinery Manufacturing, Steel &amp; Metal Manufacturing, Telecoms Towers &amp; Infrastructure"/>
    <m/>
    <s v="China"/>
    <s v="Greater China"/>
    <s v="No"/>
    <m/>
    <m/>
    <m/>
    <m/>
    <n v="36"/>
    <n v="3"/>
    <n v="2013"/>
  </r>
  <r>
    <x v="318"/>
    <n v="55217"/>
    <s v="Qinyuan Bakery"/>
    <m/>
    <d v="2010-12-20T00:00:00"/>
    <x v="4"/>
    <x v="2"/>
    <x v="1"/>
    <x v="1"/>
    <m/>
    <x v="111"/>
    <d v="2014-12-09T00:00:00"/>
    <x v="5"/>
    <x v="7"/>
    <m/>
    <x v="1"/>
    <m/>
    <s v="Swire Pacific"/>
    <x v="10"/>
    <s v="Food"/>
    <s v="Bakery Products"/>
    <m/>
    <s v="China"/>
    <s v="Greater China"/>
    <s v="No"/>
    <m/>
    <m/>
    <s v="Martin Mok"/>
    <m/>
    <n v="48"/>
    <n v="4"/>
    <n v="2014"/>
  </r>
  <r>
    <x v="319"/>
    <n v="159015"/>
    <s v="Real Nutriceutical Group Ltd"/>
    <s v="www.ruinian.com.hk"/>
    <d v="2007-06-01T00:00:00"/>
    <x v="1"/>
    <x v="2"/>
    <x v="1"/>
    <x v="1"/>
    <m/>
    <x v="117"/>
    <d v="2010-02-08T00:00:00"/>
    <x v="2"/>
    <x v="0"/>
    <m/>
    <x v="1"/>
    <m/>
    <m/>
    <x v="10"/>
    <s v="Food"/>
    <s v="Nutritional Supplements"/>
    <m/>
    <s v="Hong Kong"/>
    <s v="Greater China"/>
    <s v="No"/>
    <m/>
    <m/>
    <m/>
    <m/>
    <n v="32"/>
    <n v="2.6666666666666665"/>
    <n v="2010"/>
  </r>
  <r>
    <x v="320"/>
    <n v="44744"/>
    <s v="RedStar Macalline"/>
    <s v="www.chinaredstar.com"/>
    <d v="2007-10-30T00:00:00"/>
    <x v="1"/>
    <x v="1"/>
    <x v="21"/>
    <x v="21"/>
    <n v="140.66"/>
    <x v="52"/>
    <d v="2015-06-19T00:00:00"/>
    <x v="0"/>
    <x v="0"/>
    <s v="931.00 USD"/>
    <x v="301"/>
    <n v="818.54"/>
    <m/>
    <x v="4"/>
    <s v="Consumer Products"/>
    <s v="Household Appliances"/>
    <m/>
    <s v="China"/>
    <s v="Greater China"/>
    <s v="Yes"/>
    <m/>
    <m/>
    <m/>
    <m/>
    <n v="92"/>
    <n v="7.666666666666667"/>
    <n v="2015"/>
  </r>
  <r>
    <x v="321"/>
    <n v="26683"/>
    <s v="RT Sourcing"/>
    <s v="www.rtsourcing.com"/>
    <d v="2005-02-23T00:00:00"/>
    <x v="11"/>
    <x v="2"/>
    <x v="1"/>
    <x v="1"/>
    <m/>
    <x v="186"/>
    <d v="2008-07-01T00:00:00"/>
    <x v="1"/>
    <x v="7"/>
    <s v="19.00 USD"/>
    <x v="302"/>
    <n v="12.07"/>
    <s v="Li &amp; Fung Limited"/>
    <x v="4"/>
    <s v="Consumer Products"/>
    <s v="Consumer Products, Courier &amp; Delivery Services, Industrial Wholesalers, Retail"/>
    <m/>
    <s v="Hong Kong"/>
    <s v="Greater China"/>
    <s v="No"/>
    <m/>
    <m/>
    <m/>
    <m/>
    <n v="41"/>
    <n v="3.4166666666666665"/>
    <n v="2008"/>
  </r>
  <r>
    <x v="322"/>
    <n v="37344"/>
    <s v="San Shing Fastech Corporation"/>
    <s v="www.sanshing.com.tw"/>
    <d v="2008-05-28T00:00:00"/>
    <x v="2"/>
    <x v="1"/>
    <x v="167"/>
    <x v="177"/>
    <n v="9.5299999999999994"/>
    <x v="107"/>
    <d v="2013-09-10T00:00:00"/>
    <x v="4"/>
    <x v="1"/>
    <s v="39.00 USD"/>
    <x v="303"/>
    <n v="29.31"/>
    <m/>
    <x v="3"/>
    <s v="Manufacturing"/>
    <s v="Steel &amp; Metal Manufacturing"/>
    <m/>
    <s v="Taiwan"/>
    <s v="Greater China"/>
    <s v="No"/>
    <n v="2.6"/>
    <m/>
    <m/>
    <m/>
    <n v="64"/>
    <n v="5.333333333333333"/>
    <n v="2013"/>
  </r>
  <r>
    <x v="323"/>
    <n v="163590"/>
    <s v="Sanfeng Environment"/>
    <s v="www.cseg.cn"/>
    <d v="2012-03-01T00:00:00"/>
    <x v="5"/>
    <x v="1"/>
    <x v="1"/>
    <x v="1"/>
    <m/>
    <x v="187"/>
    <d v="2013-04-01T00:00:00"/>
    <x v="4"/>
    <x v="7"/>
    <m/>
    <x v="1"/>
    <m/>
    <s v="Chongqing Water Group Co., Ltd"/>
    <x v="7"/>
    <s v="Clean Technology"/>
    <s v="Waste to Energy"/>
    <m/>
    <s v="China"/>
    <s v="Greater China"/>
    <s v="No"/>
    <m/>
    <n v="40"/>
    <m/>
    <m/>
    <n v="13"/>
    <n v="1.0833333333333333"/>
    <n v="2013"/>
  </r>
  <r>
    <x v="324"/>
    <n v="140890"/>
    <s v="Sanlih E-Television Co., Ltd"/>
    <s v="www.iset.com.tw"/>
    <d v="2002-06-01T00:00:00"/>
    <x v="14"/>
    <x v="1"/>
    <x v="207"/>
    <x v="218"/>
    <n v="19.38"/>
    <x v="188"/>
    <d v="2008-02-06T00:00:00"/>
    <x v="1"/>
    <x v="8"/>
    <s v="1300.00 TWD"/>
    <x v="304"/>
    <n v="27.45"/>
    <m/>
    <x v="1"/>
    <s v="Media"/>
    <s v="Television Broadcasting and Programming"/>
    <m/>
    <s v="Taiwan"/>
    <s v="Greater China"/>
    <s v="No"/>
    <n v="2.2999999999999998"/>
    <n v="20"/>
    <s v="Gary Lawrence"/>
    <s v="Gary Lawrence"/>
    <n v="68"/>
    <n v="5.666666666666667"/>
    <n v="2008"/>
  </r>
  <r>
    <x v="325"/>
    <n v="120003"/>
    <s v="SF Express"/>
    <s v="www.sf-express.com"/>
    <d v="2013-08-20T00:00:00"/>
    <x v="0"/>
    <x v="2"/>
    <x v="208"/>
    <x v="219"/>
    <n v="972.28"/>
    <x v="189"/>
    <d v="2016-05-24T00:00:00"/>
    <x v="7"/>
    <x v="7"/>
    <m/>
    <x v="1"/>
    <m/>
    <s v="Maanshan Dingtai Rare Earth &amp; New Material Co., Ltd"/>
    <x v="5"/>
    <s v="Business Services"/>
    <s v="Courier &amp; Delivery Services, Logistics"/>
    <m/>
    <s v="China"/>
    <s v="Greater China"/>
    <s v="Yes"/>
    <m/>
    <m/>
    <s v="Yichen Zhang"/>
    <m/>
    <n v="33"/>
    <n v="2.75"/>
    <n v="2016"/>
  </r>
  <r>
    <x v="325"/>
    <n v="120003"/>
    <s v="SF Express"/>
    <s v="www.sf-express.com"/>
    <d v="2013-08-20T00:00:00"/>
    <x v="0"/>
    <x v="2"/>
    <x v="208"/>
    <x v="219"/>
    <n v="972.28"/>
    <x v="189"/>
    <d v="2017-02-24T00:00:00"/>
    <x v="8"/>
    <x v="0"/>
    <m/>
    <x v="1"/>
    <m/>
    <m/>
    <x v="5"/>
    <s v="Business Services"/>
    <s v="Courier &amp; Delivery Services, Logistics"/>
    <m/>
    <s v="China"/>
    <s v="Greater China"/>
    <s v="Yes"/>
    <m/>
    <m/>
    <s v="Yichen Zhang"/>
    <m/>
    <n v="42"/>
    <n v="3.5"/>
    <n v="2017"/>
  </r>
  <r>
    <x v="326"/>
    <n v="63390"/>
    <s v="Shaanxi Sunfonda Automobile Co Ltd."/>
    <s v="www.sxqc.com"/>
    <d v="2011-05-18T00:00:00"/>
    <x v="10"/>
    <x v="1"/>
    <x v="209"/>
    <x v="220"/>
    <n v="23.7"/>
    <x v="190"/>
    <d v="2014-05-15T00:00:00"/>
    <x v="5"/>
    <x v="0"/>
    <s v="542.00 HKD"/>
    <x v="305"/>
    <n v="50.82"/>
    <m/>
    <x v="3"/>
    <s v="Manufacturing"/>
    <s v="Machine Tool Manufacture"/>
    <m/>
    <s v="China"/>
    <s v="Greater China"/>
    <s v="Yes"/>
    <m/>
    <m/>
    <m/>
    <m/>
    <n v="36"/>
    <n v="3"/>
    <n v="2014"/>
  </r>
  <r>
    <x v="327"/>
    <n v="161870"/>
    <s v="Shandong Huate Magnet Technology Co., Ltd"/>
    <s v="www.sdhuate.com"/>
    <d v="2010-06-01T00:00:00"/>
    <x v="4"/>
    <x v="1"/>
    <x v="1"/>
    <x v="1"/>
    <m/>
    <x v="28"/>
    <d v="2014-12-04T00:00:00"/>
    <x v="5"/>
    <x v="0"/>
    <m/>
    <x v="1"/>
    <m/>
    <m/>
    <x v="3"/>
    <s v="Manufacturing"/>
    <s v="Industrial Machinery Manufacturing, Machine Tool Manufacture"/>
    <m/>
    <s v="China"/>
    <s v="Greater China"/>
    <s v="Yes"/>
    <m/>
    <m/>
    <m/>
    <m/>
    <n v="54"/>
    <n v="4.5"/>
    <n v="2014"/>
  </r>
  <r>
    <x v="328"/>
    <n v="156164"/>
    <s v="Shandong Linglong Tyre Co., Ltd."/>
    <s v="www.linglong.cn"/>
    <d v="2009-12-31T00:00:00"/>
    <x v="7"/>
    <x v="1"/>
    <x v="210"/>
    <x v="221"/>
    <n v="72.849999999999994"/>
    <x v="191"/>
    <d v="2016-07-08T00:00:00"/>
    <x v="7"/>
    <x v="0"/>
    <s v="388.00 USD"/>
    <x v="306"/>
    <n v="350.17"/>
    <m/>
    <x v="3"/>
    <s v="Manufacturing"/>
    <s v="Automobile and Parts Manufacturing, Plastic and Rubber Manufacturing"/>
    <m/>
    <s v="China"/>
    <s v="Greater China"/>
    <s v="Yes"/>
    <m/>
    <m/>
    <m/>
    <m/>
    <n v="79"/>
    <n v="6.583333333333333"/>
    <n v="2016"/>
  </r>
  <r>
    <x v="329"/>
    <n v="153277"/>
    <s v="Shandong Realcan Pharmaceutical Co., Ltd"/>
    <s v="www.realcan.cn"/>
    <d v="2009-07-01T00:00:00"/>
    <x v="7"/>
    <x v="1"/>
    <x v="211"/>
    <x v="222"/>
    <n v="10.88"/>
    <x v="133"/>
    <d v="2011-06-10T00:00:00"/>
    <x v="3"/>
    <x v="0"/>
    <s v="476.00 CNY"/>
    <x v="307"/>
    <n v="50.81"/>
    <m/>
    <x v="0"/>
    <s v="Pharmaceuticals"/>
    <s v="Pharmaceuticals"/>
    <m/>
    <s v="China"/>
    <s v="Greater China"/>
    <s v="Yes"/>
    <m/>
    <m/>
    <m/>
    <m/>
    <n v="23"/>
    <n v="1.9166666666666667"/>
    <n v="2011"/>
  </r>
  <r>
    <x v="330"/>
    <n v="147496"/>
    <s v="Shandong Shida Shenghua Chemical Group"/>
    <s v="www.sinodmc.com"/>
    <d v="2010-02-26T00:00:00"/>
    <x v="4"/>
    <x v="1"/>
    <x v="212"/>
    <x v="223"/>
    <n v="7.94"/>
    <x v="20"/>
    <d v="2015-05-29T00:00:00"/>
    <x v="0"/>
    <x v="0"/>
    <s v="329.93 CNY"/>
    <x v="308"/>
    <n v="49.33"/>
    <m/>
    <x v="6"/>
    <s v="Chemicals"/>
    <s v="Chemicals"/>
    <m/>
    <s v="China"/>
    <s v="Greater China"/>
    <s v="Yes"/>
    <m/>
    <m/>
    <s v="Lin-Lin Zhou"/>
    <s v="Lin-Lin Zhou"/>
    <n v="63"/>
    <n v="5.25"/>
    <n v="2015"/>
  </r>
  <r>
    <x v="331"/>
    <n v="156056"/>
    <s v="Shanghai Baosteel Packaging Co., Ltd"/>
    <s v="www.baosteelpack.com"/>
    <d v="2012-01-20T00:00:00"/>
    <x v="5"/>
    <x v="1"/>
    <x v="213"/>
    <x v="224"/>
    <n v="22.56"/>
    <x v="23"/>
    <d v="2015-06-11T00:00:00"/>
    <x v="0"/>
    <x v="0"/>
    <s v="641.56 CNY"/>
    <x v="309"/>
    <n v="92.73"/>
    <m/>
    <x v="3"/>
    <s v="Manufacturing"/>
    <s v="Manufacturing"/>
    <m/>
    <s v="China"/>
    <s v="Greater China"/>
    <s v="Yes"/>
    <m/>
    <m/>
    <m/>
    <m/>
    <n v="41"/>
    <n v="3.4166666666666665"/>
    <n v="2015"/>
  </r>
  <r>
    <x v="332"/>
    <n v="170959"/>
    <s v="Shanghai Canature Environmental Products Co., Ltd."/>
    <s v="www.canature.com"/>
    <d v="2007-12-12T00:00:00"/>
    <x v="1"/>
    <x v="1"/>
    <x v="214"/>
    <x v="225"/>
    <n v="3.29"/>
    <x v="133"/>
    <d v="2011-11-02T00:00:00"/>
    <x v="3"/>
    <x v="0"/>
    <s v="316.25 CNY"/>
    <x v="310"/>
    <n v="36.200000000000003"/>
    <m/>
    <x v="7"/>
    <s v="Clean Technology"/>
    <s v="Waste Management, Water Purification and Recycling"/>
    <m/>
    <s v="China"/>
    <s v="Greater China"/>
    <s v="Yes"/>
    <m/>
    <m/>
    <s v="Shu Jun Li"/>
    <s v="Shu Jun Li"/>
    <n v="47"/>
    <n v="3.9166666666666665"/>
    <n v="2011"/>
  </r>
  <r>
    <x v="333"/>
    <n v="41896"/>
    <s v="Shanghai ChemPartner"/>
    <s v="www.chempartner.cn"/>
    <d v="2007-10-30T00:00:00"/>
    <x v="1"/>
    <x v="1"/>
    <x v="168"/>
    <x v="179"/>
    <n v="21.1"/>
    <x v="192"/>
    <d v="2010-10-18T00:00:00"/>
    <x v="2"/>
    <x v="0"/>
    <s v="87.00 USD"/>
    <x v="311"/>
    <n v="62.48"/>
    <m/>
    <x v="0"/>
    <s v="Pharmaceuticals"/>
    <s v="Pharmaceuticals"/>
    <m/>
    <s v="China"/>
    <s v="Greater China"/>
    <s v="Yes"/>
    <m/>
    <m/>
    <s v="Sing Wang"/>
    <s v="Sing Wang"/>
    <n v="36"/>
    <n v="3"/>
    <n v="2010"/>
  </r>
  <r>
    <x v="334"/>
    <n v="144626"/>
    <s v="Shanghai Jin Jiang International Hotels"/>
    <s v="www.jinjianhotels.com.cn"/>
    <d v="2014-06-14T00:00:00"/>
    <x v="6"/>
    <x v="4"/>
    <x v="215"/>
    <x v="226"/>
    <n v="180.15"/>
    <x v="83"/>
    <d v="2016-05-04T00:00:00"/>
    <x v="7"/>
    <x v="3"/>
    <m/>
    <x v="1"/>
    <m/>
    <s v="Kohlberg &amp; Company"/>
    <x v="4"/>
    <s v="Leisure"/>
    <s v="Bus and Coaches, Car Hire Services, Hotels, Restaurants, Travel &amp; Tourism"/>
    <m/>
    <s v="China"/>
    <s v="Greater China"/>
    <s v="Yes"/>
    <m/>
    <m/>
    <m/>
    <m/>
    <n v="23"/>
    <n v="1.9166666666666667"/>
    <n v="2016"/>
  </r>
  <r>
    <x v="335"/>
    <n v="149150"/>
    <s v="Shanghai Jinsihou Food"/>
    <s v="www.jinsihou.com.cn"/>
    <d v="2009-11-16T00:00:00"/>
    <x v="7"/>
    <x v="1"/>
    <x v="154"/>
    <x v="227"/>
    <n v="23.45"/>
    <x v="193"/>
    <d v="2013-12-19T00:00:00"/>
    <x v="4"/>
    <x v="7"/>
    <s v="3020.00 CNY"/>
    <x v="312"/>
    <n v="358.81"/>
    <s v="Hershey's"/>
    <x v="10"/>
    <s v="Food"/>
    <s v="Dairy Products, Food Distributors, Snack Foods, Sugar"/>
    <m/>
    <s v="China"/>
    <s v="Greater China"/>
    <s v="No"/>
    <m/>
    <m/>
    <m/>
    <m/>
    <n v="49"/>
    <n v="4.083333333333333"/>
    <n v="2013"/>
  </r>
  <r>
    <x v="336"/>
    <n v="155804"/>
    <s v="Shanghai M&amp;G Stationery Inc."/>
    <s v="www.mg.cn"/>
    <d v="2011-03-28T00:00:00"/>
    <x v="10"/>
    <x v="1"/>
    <x v="216"/>
    <x v="228"/>
    <n v="25.44"/>
    <x v="194"/>
    <d v="2015-01-27T00:00:00"/>
    <x v="0"/>
    <x v="0"/>
    <s v="789.00 CNY"/>
    <x v="313"/>
    <n v="109.34"/>
    <m/>
    <x v="3"/>
    <s v="Manufacturing"/>
    <s v="Consumer Products, Manufacturing"/>
    <m/>
    <s v="China"/>
    <s v="Greater China"/>
    <s v="Yes"/>
    <m/>
    <m/>
    <m/>
    <m/>
    <n v="46"/>
    <n v="3.8333333333333335"/>
    <n v="2015"/>
  </r>
  <r>
    <x v="337"/>
    <n v="157973"/>
    <s v="Shanghai Shen-Li High Tech Co., Ltd"/>
    <s v="www.sl-power.com"/>
    <d v="2006-06-01T00:00:00"/>
    <x v="3"/>
    <x v="1"/>
    <x v="217"/>
    <x v="229"/>
    <n v="6.98"/>
    <x v="20"/>
    <d v="2009-06-01T00:00:00"/>
    <x v="9"/>
    <x v="1"/>
    <s v="60.30 CNY"/>
    <x v="314"/>
    <n v="6.29"/>
    <m/>
    <x v="7"/>
    <s v="Clean Technology"/>
    <s v="Energy, Fuel Cells"/>
    <m/>
    <s v="China"/>
    <s v="Greater China"/>
    <s v="Yes"/>
    <m/>
    <m/>
    <m/>
    <m/>
    <n v="36"/>
    <n v="3"/>
    <n v="2009"/>
  </r>
  <r>
    <x v="338"/>
    <n v="202831"/>
    <s v="Shanghai Zhicheng Biological Technology Co Ltd"/>
    <s v="www.shzhicheng.com"/>
    <d v="2013-01-01T00:00:00"/>
    <x v="0"/>
    <x v="1"/>
    <x v="218"/>
    <x v="230"/>
    <n v="2.63"/>
    <x v="119"/>
    <d v="2014-02-01T00:00:00"/>
    <x v="5"/>
    <x v="7"/>
    <s v="30.40 CNY"/>
    <x v="315"/>
    <n v="3.65"/>
    <s v="VCANBIO Cell &amp; Gene Engineering Corp., Ltd"/>
    <x v="0"/>
    <s v="Biotechnology"/>
    <s v="Biopolymers"/>
    <m/>
    <s v="China"/>
    <s v="Greater China"/>
    <s v="No"/>
    <m/>
    <m/>
    <m/>
    <m/>
    <n v="13"/>
    <n v="1.0833333333333333"/>
    <n v="2014"/>
  </r>
  <r>
    <x v="339"/>
    <n v="137594"/>
    <s v="Shanghai Zhongji Pile Industry Co., Ltd"/>
    <s v="www.zpzchina.com"/>
    <d v="2011-05-08T00:00:00"/>
    <x v="10"/>
    <x v="1"/>
    <x v="219"/>
    <x v="231"/>
    <n v="38"/>
    <x v="195"/>
    <d v="2013-12-18T00:00:00"/>
    <x v="4"/>
    <x v="7"/>
    <s v="1760.00 CNY"/>
    <x v="316"/>
    <n v="209.11"/>
    <s v="Shanghai Zhongji Investment Co., Ltd"/>
    <x v="3"/>
    <s v="Construction"/>
    <s v="Construction, Materials"/>
    <m/>
    <s v="China"/>
    <s v="Greater China"/>
    <s v="No"/>
    <m/>
    <m/>
    <m/>
    <m/>
    <n v="31"/>
    <n v="2.5833333333333335"/>
    <n v="2013"/>
  </r>
  <r>
    <x v="340"/>
    <n v="110258"/>
    <s v="Shangri-La Hotels Malaysia"/>
    <s v="www.shangri-la.com"/>
    <d v="2007-09-01T00:00:00"/>
    <x v="1"/>
    <x v="4"/>
    <x v="220"/>
    <x v="232"/>
    <n v="44.07"/>
    <x v="190"/>
    <d v="2013-03-26T00:00:00"/>
    <x v="4"/>
    <x v="2"/>
    <s v="384.90 MYR"/>
    <x v="317"/>
    <n v="95.01"/>
    <m/>
    <x v="4"/>
    <s v="Leisure"/>
    <s v="Hotels, Hotels and Offices"/>
    <m/>
    <s v="Hong Kong"/>
    <s v="Greater China"/>
    <s v="No"/>
    <m/>
    <m/>
    <m/>
    <m/>
    <n v="66"/>
    <n v="5.5"/>
    <n v="2013"/>
  </r>
  <r>
    <x v="341"/>
    <n v="175573"/>
    <s v="Shanxi Eurofo Green Energy"/>
    <m/>
    <d v="2008-06-01T00:00:00"/>
    <x v="2"/>
    <x v="1"/>
    <x v="1"/>
    <x v="1"/>
    <m/>
    <x v="196"/>
    <d v="2009-12-08T00:00:00"/>
    <x v="9"/>
    <x v="7"/>
    <m/>
    <x v="1"/>
    <m/>
    <s v="Smartac Group Holdings"/>
    <x v="7"/>
    <s v="Clean Technology"/>
    <s v="Waste to Energy"/>
    <m/>
    <s v="China"/>
    <s v="Greater China"/>
    <s v="No"/>
    <m/>
    <m/>
    <m/>
    <m/>
    <n v="18"/>
    <n v="1.5"/>
    <n v="2009"/>
  </r>
  <r>
    <x v="342"/>
    <n v="177205"/>
    <s v="Shanxi Provincial Guoxin Energy Development Group Co,.Ltd"/>
    <s v="www.sxgxny.com"/>
    <d v="2014-04-01T00:00:00"/>
    <x v="6"/>
    <x v="4"/>
    <x v="221"/>
    <x v="233"/>
    <n v="6.17"/>
    <x v="197"/>
    <d v="2015-01-01T00:00:00"/>
    <x v="0"/>
    <x v="1"/>
    <m/>
    <x v="1"/>
    <m/>
    <m/>
    <x v="2"/>
    <s v="Oil &amp; Gas"/>
    <s v="Natural Gas Production and Distribution"/>
    <m/>
    <s v="China"/>
    <s v="Greater China"/>
    <s v="No"/>
    <m/>
    <m/>
    <m/>
    <m/>
    <n v="9"/>
    <n v="0.75"/>
    <n v="2015"/>
  </r>
  <r>
    <x v="343"/>
    <n v="30810"/>
    <s v="Shenzhen Development Bank"/>
    <s v="www.sdb.com.cn"/>
    <d v="2004-06-01T00:00:00"/>
    <x v="9"/>
    <x v="2"/>
    <x v="222"/>
    <x v="234"/>
    <n v="127.27"/>
    <x v="90"/>
    <d v="2010-05-04T00:00:00"/>
    <x v="2"/>
    <x v="7"/>
    <m/>
    <x v="1"/>
    <m/>
    <s v="Ping An Insurance Group"/>
    <x v="5"/>
    <s v="Financial Services"/>
    <s v="Banks, Consumer Finance, Credit Collections and Services, Finance and Insurance Sector, Investment Banking"/>
    <m/>
    <s v="China"/>
    <s v="Greater China"/>
    <s v="No"/>
    <m/>
    <m/>
    <m/>
    <m/>
    <n v="71"/>
    <n v="5.916666666666667"/>
    <n v="2010"/>
  </r>
  <r>
    <x v="344"/>
    <n v="47910"/>
    <s v="Shenzhen Longhao World Business Development Company Limited"/>
    <s v="www.longhao.com.cn"/>
    <d v="2007-09-01T00:00:00"/>
    <x v="1"/>
    <x v="1"/>
    <x v="1"/>
    <x v="1"/>
    <m/>
    <x v="83"/>
    <d v="2013-09-08T00:00:00"/>
    <x v="4"/>
    <x v="7"/>
    <s v="700.00 CNY"/>
    <x v="318"/>
    <n v="85.46"/>
    <s v="Belle International Holdings Limited"/>
    <x v="4"/>
    <s v="Retail"/>
    <s v="Footwear Manufacture, Wholesale, and Retail"/>
    <m/>
    <s v="China"/>
    <s v="Greater China"/>
    <s v="No"/>
    <m/>
    <m/>
    <m/>
    <m/>
    <n v="72"/>
    <n v="6"/>
    <n v="2013"/>
  </r>
  <r>
    <x v="345"/>
    <n v="130298"/>
    <s v="Shenzhen Tempus Global Travel Holdings Ltd"/>
    <s v="www.feiren.com"/>
    <d v="2009-03-12T00:00:00"/>
    <x v="7"/>
    <x v="1"/>
    <x v="223"/>
    <x v="235"/>
    <n v="4.7"/>
    <x v="198"/>
    <d v="2011-02-15T00:00:00"/>
    <x v="3"/>
    <x v="0"/>
    <s v="657.00 CNY"/>
    <x v="319"/>
    <n v="72.98"/>
    <m/>
    <x v="5"/>
    <s v="Business Services"/>
    <s v="Travel &amp; Tourism"/>
    <m/>
    <s v="China"/>
    <s v="Greater China"/>
    <s v="Yes"/>
    <n v="4.47"/>
    <m/>
    <m/>
    <m/>
    <n v="23"/>
    <n v="1.9166666666666667"/>
    <n v="2011"/>
  </r>
  <r>
    <x v="346"/>
    <n v="154989"/>
    <s v="Shenzhen Topray Solar Co., Ltd"/>
    <s v="www.topraysolar.com"/>
    <d v="2007-02-01T00:00:00"/>
    <x v="1"/>
    <x v="1"/>
    <x v="224"/>
    <x v="41"/>
    <n v="3.03"/>
    <x v="99"/>
    <d v="2008-02-28T00:00:00"/>
    <x v="1"/>
    <x v="0"/>
    <s v="431.60 CNY"/>
    <x v="320"/>
    <n v="38.94"/>
    <m/>
    <x v="7"/>
    <s v="Clean Technology"/>
    <s v="Advanced Components, Advanced Materials, Solar Power, Solar Thermal"/>
    <m/>
    <s v="China"/>
    <s v="Greater China"/>
    <s v="No"/>
    <m/>
    <m/>
    <m/>
    <m/>
    <n v="12"/>
    <n v="1"/>
    <n v="2008"/>
  </r>
  <r>
    <x v="347"/>
    <n v="149268"/>
    <s v="Shenzhen Ysstech Info-Tech Co., Ltd"/>
    <s v="www.ysstech.com"/>
    <d v="2011-03-31T00:00:00"/>
    <x v="10"/>
    <x v="1"/>
    <x v="225"/>
    <x v="236"/>
    <n v="1.59"/>
    <x v="199"/>
    <d v="2014-01-27T00:00:00"/>
    <x v="5"/>
    <x v="0"/>
    <s v="298.88 CNY"/>
    <x v="321"/>
    <n v="35.869999999999997"/>
    <m/>
    <x v="8"/>
    <s v="Software"/>
    <s v="Accounting/Finance Software, Information Services, IT"/>
    <m/>
    <s v="China"/>
    <s v="Greater China"/>
    <s v="Yes"/>
    <m/>
    <m/>
    <m/>
    <m/>
    <n v="34"/>
    <n v="2.8333333333333335"/>
    <n v="2014"/>
  </r>
  <r>
    <x v="348"/>
    <n v="44741"/>
    <s v="Shijiazhuang Pharma"/>
    <s v="www.cspc.com.cn"/>
    <d v="2007-03-14T00:00:00"/>
    <x v="1"/>
    <x v="6"/>
    <x v="226"/>
    <x v="237"/>
    <n v="84.23"/>
    <x v="83"/>
    <d v="2013-04-23T00:00:00"/>
    <x v="4"/>
    <x v="2"/>
    <s v="1200.00 HKD"/>
    <x v="322"/>
    <n v="118.11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73"/>
    <n v="6.083333333333333"/>
    <n v="2013"/>
  </r>
  <r>
    <x v="348"/>
    <n v="44741"/>
    <s v="Shijiazhuang Pharma"/>
    <s v="www.cspc.com.cn"/>
    <d v="2007-03-14T00:00:00"/>
    <x v="1"/>
    <x v="6"/>
    <x v="226"/>
    <x v="237"/>
    <n v="84.23"/>
    <x v="83"/>
    <d v="2013-10-11T00:00:00"/>
    <x v="4"/>
    <x v="2"/>
    <s v="2030.00 HKD"/>
    <x v="323"/>
    <n v="193.41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79"/>
    <n v="6.583333333333333"/>
    <n v="2013"/>
  </r>
  <r>
    <x v="348"/>
    <n v="44741"/>
    <s v="Shijiazhuang Pharma"/>
    <s v="www.cspc.com.cn"/>
    <d v="2007-03-14T00:00:00"/>
    <x v="1"/>
    <x v="6"/>
    <x v="226"/>
    <x v="237"/>
    <n v="84.23"/>
    <x v="83"/>
    <d v="2014-05-28T00:00:00"/>
    <x v="5"/>
    <x v="2"/>
    <s v="4410.00 HKD"/>
    <x v="324"/>
    <n v="420.29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86"/>
    <n v="7.166666666666667"/>
    <n v="2014"/>
  </r>
  <r>
    <x v="348"/>
    <n v="44741"/>
    <s v="Shijiazhuang Pharma"/>
    <s v="www.cspc.com.cn"/>
    <d v="2007-03-14T00:00:00"/>
    <x v="1"/>
    <x v="6"/>
    <x v="226"/>
    <x v="237"/>
    <n v="84.23"/>
    <x v="83"/>
    <d v="2014-08-29T00:00:00"/>
    <x v="5"/>
    <x v="2"/>
    <s v="4010.00 HKD"/>
    <x v="325"/>
    <n v="400.35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89"/>
    <n v="7.416666666666667"/>
    <n v="2014"/>
  </r>
  <r>
    <x v="348"/>
    <n v="44741"/>
    <s v="Shijiazhuang Pharma"/>
    <s v="www.cspc.com.cn"/>
    <d v="2007-03-14T00:00:00"/>
    <x v="1"/>
    <x v="6"/>
    <x v="226"/>
    <x v="237"/>
    <n v="84.23"/>
    <x v="83"/>
    <d v="2014-10-24T00:00:00"/>
    <x v="5"/>
    <x v="2"/>
    <s v="3140.00 HKD"/>
    <x v="326"/>
    <n v="320.45999999999998"/>
    <m/>
    <x v="0"/>
    <s v="Pharmaceuticals"/>
    <s v="Medical Research, Pharmaceutical Development, Pharmaceutical Manufacturing"/>
    <m/>
    <s v="China"/>
    <s v="Greater China"/>
    <s v="Yes"/>
    <m/>
    <m/>
    <s v="Shunlong Wang"/>
    <s v="Shunlong Wang"/>
    <n v="91"/>
    <n v="7.583333333333333"/>
    <n v="2014"/>
  </r>
  <r>
    <x v="348"/>
    <n v="44741"/>
    <s v="Shijiazhuang Pharma"/>
    <s v="www.cspc.com.cn"/>
    <d v="2007-03-14T00:00:00"/>
    <x v="1"/>
    <x v="6"/>
    <x v="226"/>
    <x v="237"/>
    <n v="84.23"/>
    <x v="83"/>
    <d v="2015-04-17T00:00:00"/>
    <x v="0"/>
    <x v="2"/>
    <s v="9780.00 HKD"/>
    <x v="327"/>
    <n v="1178.1199999999999"/>
    <m/>
    <x v="0"/>
    <s v="Pharmaceuticals"/>
    <s v="Medical Research, Pharmaceutical Development, Pharmaceutical Manufacturing"/>
    <m/>
    <s v="China"/>
    <s v="Greater China"/>
    <s v="No"/>
    <m/>
    <m/>
    <s v="Shunlong Wang"/>
    <s v="Shunlong Wang"/>
    <n v="97"/>
    <n v="8.0833333333333339"/>
    <n v="2015"/>
  </r>
  <r>
    <x v="349"/>
    <n v="32898"/>
    <s v="Shineway Group"/>
    <s v="www.shuanghui.com.cn"/>
    <d v="2006-08-17T00:00:00"/>
    <x v="3"/>
    <x v="2"/>
    <x v="227"/>
    <x v="238"/>
    <n v="198.63"/>
    <x v="115"/>
    <d v="2009-11-04T00:00:00"/>
    <x v="9"/>
    <x v="7"/>
    <s v="150.00 USD"/>
    <x v="15"/>
    <n v="100.77"/>
    <s v="CDH Investments"/>
    <x v="10"/>
    <s v="Food"/>
    <s v="Meat Products"/>
    <m/>
    <s v="China"/>
    <s v="Greater China"/>
    <s v="Yes"/>
    <n v="5"/>
    <m/>
    <m/>
    <m/>
    <n v="39"/>
    <n v="3.25"/>
    <n v="2009"/>
  </r>
  <r>
    <x v="350"/>
    <n v="138002"/>
    <s v="Shinwa International"/>
    <s v="www.shinwa-net.com"/>
    <d v="2004-12-14T00:00:00"/>
    <x v="9"/>
    <x v="2"/>
    <x v="1"/>
    <x v="1"/>
    <m/>
    <x v="120"/>
    <d v="2011-06-14T00:00:00"/>
    <x v="3"/>
    <x v="7"/>
    <m/>
    <x v="1"/>
    <m/>
    <s v="JVCKENWOOD Group"/>
    <x v="3"/>
    <s v="Transportation"/>
    <s v="Automobile and Parts Manufacturing, Manufacturing"/>
    <m/>
    <s v="Hong Kong"/>
    <s v="Greater China"/>
    <s v="No"/>
    <m/>
    <m/>
    <s v="Brian Doyle"/>
    <m/>
    <n v="78"/>
    <n v="6.5"/>
    <n v="2011"/>
  </r>
  <r>
    <x v="351"/>
    <n v="157651"/>
    <s v="Siasun Robot and Automation"/>
    <s v="www.siasun.com"/>
    <d v="2008-06-01T00:00:00"/>
    <x v="2"/>
    <x v="1"/>
    <x v="228"/>
    <x v="239"/>
    <n v="3.7"/>
    <x v="200"/>
    <d v="2009-10-30T00:00:00"/>
    <x v="9"/>
    <x v="0"/>
    <s v="616.90 CNY"/>
    <x v="328"/>
    <n v="60.63"/>
    <m/>
    <x v="3"/>
    <s v="Industrial"/>
    <s v="Industrial, Manufacturing"/>
    <m/>
    <s v="China"/>
    <s v="Greater China"/>
    <s v="Yes"/>
    <m/>
    <m/>
    <m/>
    <m/>
    <n v="16"/>
    <n v="1.3333333333333333"/>
    <n v="2009"/>
  </r>
  <r>
    <x v="352"/>
    <n v="152765"/>
    <s v="Sichuan Meifeng Chemical Industry Co., Ltd."/>
    <s v="www.scmeif.com"/>
    <d v="2005-08-25T00:00:00"/>
    <x v="11"/>
    <x v="4"/>
    <x v="167"/>
    <x v="177"/>
    <n v="12.44"/>
    <x v="19"/>
    <d v="2009-07-06T00:00:00"/>
    <x v="9"/>
    <x v="2"/>
    <m/>
    <x v="1"/>
    <m/>
    <m/>
    <x v="6"/>
    <s v="Chemicals"/>
    <s v="Chemicals"/>
    <m/>
    <s v="China"/>
    <s v="Greater China"/>
    <s v="Yes"/>
    <m/>
    <m/>
    <m/>
    <m/>
    <n v="47"/>
    <n v="3.9166666666666665"/>
    <n v="2009"/>
  </r>
  <r>
    <x v="352"/>
    <n v="152765"/>
    <s v="Sichuan Meifeng Chemical Industry Co., Ltd."/>
    <s v="www.scmeif.com"/>
    <d v="2005-08-25T00:00:00"/>
    <x v="11"/>
    <x v="4"/>
    <x v="167"/>
    <x v="177"/>
    <n v="12.44"/>
    <x v="19"/>
    <d v="2009-09-15T00:00:00"/>
    <x v="9"/>
    <x v="2"/>
    <m/>
    <x v="1"/>
    <m/>
    <m/>
    <x v="6"/>
    <s v="Chemicals"/>
    <s v="Chemicals"/>
    <m/>
    <s v="China"/>
    <s v="Greater China"/>
    <s v="Yes"/>
    <m/>
    <m/>
    <m/>
    <m/>
    <n v="49"/>
    <n v="4.083333333333333"/>
    <n v="2009"/>
  </r>
  <r>
    <x v="352"/>
    <n v="152765"/>
    <s v="Sichuan Meifeng Chemical Industry Co., Ltd."/>
    <s v="www.scmeif.com"/>
    <d v="2005-08-25T00:00:00"/>
    <x v="11"/>
    <x v="4"/>
    <x v="167"/>
    <x v="177"/>
    <n v="12.44"/>
    <x v="19"/>
    <d v="2009-12-15T00:00:00"/>
    <x v="9"/>
    <x v="2"/>
    <m/>
    <x v="1"/>
    <m/>
    <m/>
    <x v="6"/>
    <s v="Chemicals"/>
    <s v="Chemicals"/>
    <m/>
    <s v="China"/>
    <s v="Greater China"/>
    <s v="Yes"/>
    <m/>
    <m/>
    <m/>
    <m/>
    <n v="52"/>
    <n v="4.333333333333333"/>
    <n v="2009"/>
  </r>
  <r>
    <x v="352"/>
    <n v="152765"/>
    <s v="Sichuan Meifeng Chemical Industry Co., Ltd."/>
    <s v="www.scmeif.com"/>
    <d v="2005-08-25T00:00:00"/>
    <x v="11"/>
    <x v="4"/>
    <x v="167"/>
    <x v="177"/>
    <n v="12.44"/>
    <x v="19"/>
    <d v="2010-03-01T00:00:00"/>
    <x v="2"/>
    <x v="2"/>
    <m/>
    <x v="1"/>
    <m/>
    <m/>
    <x v="6"/>
    <s v="Chemicals"/>
    <s v="Chemicals"/>
    <m/>
    <s v="China"/>
    <s v="Greater China"/>
    <s v="No"/>
    <m/>
    <m/>
    <m/>
    <m/>
    <n v="55"/>
    <n v="4.583333333333333"/>
    <n v="2010"/>
  </r>
  <r>
    <x v="352"/>
    <n v="152765"/>
    <s v="Sichuan Meifeng Chemical Industry Co., Ltd."/>
    <s v="www.scmeif.com"/>
    <d v="2005-08-25T00:00:00"/>
    <x v="11"/>
    <x v="4"/>
    <x v="167"/>
    <x v="177"/>
    <n v="12.44"/>
    <x v="19"/>
    <d v="2010-08-13T00:00:00"/>
    <x v="2"/>
    <x v="2"/>
    <m/>
    <x v="1"/>
    <m/>
    <m/>
    <x v="6"/>
    <s v="Chemicals"/>
    <s v="Chemicals"/>
    <m/>
    <s v="China"/>
    <s v="Greater China"/>
    <s v="Yes"/>
    <m/>
    <m/>
    <m/>
    <m/>
    <n v="60"/>
    <n v="5"/>
    <n v="2010"/>
  </r>
  <r>
    <x v="352"/>
    <n v="152765"/>
    <s v="Sichuan Meifeng Chemical Industry Co., Ltd."/>
    <s v="www.scmeif.com"/>
    <d v="2005-08-25T00:00:00"/>
    <x v="11"/>
    <x v="4"/>
    <x v="167"/>
    <x v="177"/>
    <n v="12.44"/>
    <x v="19"/>
    <d v="2011-03-08T00:00:00"/>
    <x v="3"/>
    <x v="2"/>
    <m/>
    <x v="1"/>
    <m/>
    <m/>
    <x v="6"/>
    <s v="Chemicals"/>
    <s v="Chemicals"/>
    <m/>
    <s v="China"/>
    <s v="Greater China"/>
    <s v="Yes"/>
    <m/>
    <m/>
    <m/>
    <m/>
    <n v="67"/>
    <n v="5.583333333333333"/>
    <n v="2011"/>
  </r>
  <r>
    <x v="353"/>
    <n v="155098"/>
    <s v="Sichuan Star Cable Co., Ltd."/>
    <s v="www.mxdl.cn"/>
    <d v="2010-11-02T00:00:00"/>
    <x v="4"/>
    <x v="1"/>
    <x v="229"/>
    <x v="240"/>
    <n v="10.199999999999999"/>
    <x v="28"/>
    <d v="2012-05-07T00:00:00"/>
    <x v="6"/>
    <x v="0"/>
    <s v="806.00 CNY"/>
    <x v="329"/>
    <n v="98.48"/>
    <m/>
    <x v="1"/>
    <s v="Telecoms"/>
    <s v="Electronics, Telecoms Equipment, Wire-line Telecoms Services &amp; Equipment"/>
    <m/>
    <s v="China"/>
    <s v="Greater China"/>
    <s v="Yes"/>
    <m/>
    <m/>
    <m/>
    <m/>
    <n v="18"/>
    <n v="1.5"/>
    <n v="2012"/>
  </r>
  <r>
    <x v="354"/>
    <n v="98017"/>
    <s v="Sichuan Zhiquan Special Cement"/>
    <m/>
    <d v="2008-10-10T00:00:00"/>
    <x v="2"/>
    <x v="1"/>
    <x v="50"/>
    <x v="49"/>
    <n v="28.41"/>
    <x v="201"/>
    <d v="2010-02-09T00:00:00"/>
    <x v="2"/>
    <x v="7"/>
    <m/>
    <x v="1"/>
    <m/>
    <s v="Scitus Cement (China) Holdings Ltd"/>
    <x v="6"/>
    <s v="Materials"/>
    <s v="Cement, Manufacturing, Power Generation"/>
    <m/>
    <s v="China"/>
    <s v="Greater China"/>
    <s v="No"/>
    <m/>
    <m/>
    <m/>
    <m/>
    <n v="16"/>
    <n v="1.3333333333333333"/>
    <n v="2010"/>
  </r>
  <r>
    <x v="355"/>
    <n v="32210"/>
    <s v="Sihuan Pharmaceutical"/>
    <s v="www.sihuanpharm.com"/>
    <d v="2009-08-24T00:00:00"/>
    <x v="7"/>
    <x v="0"/>
    <x v="230"/>
    <x v="241"/>
    <n v="222.62"/>
    <x v="202"/>
    <d v="2010-10-20T00:00:00"/>
    <x v="2"/>
    <x v="0"/>
    <s v="5750.00 HKD"/>
    <x v="330"/>
    <n v="532.26"/>
    <m/>
    <x v="0"/>
    <s v="Pharmaceuticals"/>
    <s v="Pharmaceuticals"/>
    <m/>
    <s v="China"/>
    <s v="Greater China"/>
    <s v="Yes"/>
    <m/>
    <m/>
    <s v="Homer Sun"/>
    <m/>
    <n v="14"/>
    <n v="1.1666666666666667"/>
    <n v="2010"/>
  </r>
  <r>
    <x v="355"/>
    <n v="32210"/>
    <s v="Sihuan Pharmaceutical"/>
    <s v="www.sihuanpharm.com"/>
    <d v="2009-08-24T00:00:00"/>
    <x v="7"/>
    <x v="0"/>
    <x v="230"/>
    <x v="241"/>
    <n v="222.62"/>
    <x v="202"/>
    <d v="2013-09-10T00:00:00"/>
    <x v="4"/>
    <x v="2"/>
    <s v="524.00 HKD"/>
    <x v="331"/>
    <n v="50.79"/>
    <m/>
    <x v="0"/>
    <s v="Pharmaceuticals"/>
    <s v="Pharmaceuticals"/>
    <m/>
    <s v="China"/>
    <s v="Greater China"/>
    <s v="Yes"/>
    <n v="5"/>
    <m/>
    <s v="Homer Sun"/>
    <m/>
    <n v="49"/>
    <n v="4.083333333333333"/>
    <n v="2013"/>
  </r>
  <r>
    <x v="355"/>
    <n v="32210"/>
    <s v="Sihuan Pharmaceutical"/>
    <s v="www.sihuanpharm.com"/>
    <d v="2009-08-24T00:00:00"/>
    <x v="7"/>
    <x v="0"/>
    <x v="230"/>
    <x v="241"/>
    <n v="222.62"/>
    <x v="202"/>
    <d v="2014-04-03T00:00:00"/>
    <x v="5"/>
    <x v="2"/>
    <s v="1120.00 HKD"/>
    <x v="332"/>
    <n v="104.05"/>
    <m/>
    <x v="0"/>
    <s v="Pharmaceuticals"/>
    <s v="Pharmaceuticals"/>
    <m/>
    <s v="China"/>
    <s v="Greater China"/>
    <s v="Yes"/>
    <m/>
    <m/>
    <s v="Homer Sun"/>
    <m/>
    <n v="56"/>
    <n v="4.666666666666667"/>
    <n v="2014"/>
  </r>
  <r>
    <x v="356"/>
    <n v="32210"/>
    <s v="Sihuan Pharmaceutical"/>
    <s v="www.sihuanpharm.com"/>
    <d v="2010-07-07T00:00:00"/>
    <x v="4"/>
    <x v="1"/>
    <x v="231"/>
    <x v="242"/>
    <n v="63.29"/>
    <x v="19"/>
    <d v="2010-10-04T00:00:00"/>
    <x v="2"/>
    <x v="8"/>
    <s v="127.50 USD"/>
    <x v="333"/>
    <n v="91.57"/>
    <m/>
    <x v="0"/>
    <s v="Pharmaceuticals"/>
    <s v="Pharmaceuticals"/>
    <m/>
    <s v="China"/>
    <s v="Greater China"/>
    <s v="No"/>
    <m/>
    <m/>
    <m/>
    <m/>
    <n v="3"/>
    <n v="0.25"/>
    <n v="2010"/>
  </r>
  <r>
    <x v="357"/>
    <n v="161616"/>
    <s v="Silvery Dragon Co., Ltd"/>
    <s v="www.yinlong.com"/>
    <d v="2011-03-18T00:00:00"/>
    <x v="10"/>
    <x v="1"/>
    <x v="17"/>
    <x v="243"/>
    <n v="16.309999999999999"/>
    <x v="203"/>
    <d v="2015-02-27T00:00:00"/>
    <x v="0"/>
    <x v="0"/>
    <s v="689.50 CNY"/>
    <x v="334"/>
    <n v="98.52"/>
    <m/>
    <x v="3"/>
    <s v="Manufacturing"/>
    <s v="Steel &amp; Metal Manufacturing"/>
    <m/>
    <s v="China"/>
    <s v="Greater China"/>
    <s v="Yes"/>
    <m/>
    <m/>
    <m/>
    <m/>
    <n v="47"/>
    <n v="3.9166666666666665"/>
    <n v="2015"/>
  </r>
  <r>
    <x v="358"/>
    <n v="128419"/>
    <s v="Sino Gas International Holdings"/>
    <s v="www.sino-gas.com"/>
    <d v="2014-04-03T00:00:00"/>
    <x v="6"/>
    <x v="0"/>
    <x v="232"/>
    <x v="244"/>
    <n v="53.95"/>
    <x v="204"/>
    <d v="2015-12-10T00:00:00"/>
    <x v="0"/>
    <x v="7"/>
    <s v="78.70 USD"/>
    <x v="335"/>
    <n v="71.69"/>
    <s v="Zhongyu Gas Holdings Ltd"/>
    <x v="2"/>
    <s v="Oil &amp; Gas"/>
    <s v="Natural Gas Production and Distribution"/>
    <m/>
    <s v="China"/>
    <s v="Greater China"/>
    <s v="No"/>
    <m/>
    <m/>
    <m/>
    <m/>
    <n v="20"/>
    <n v="1.6666666666666667"/>
    <n v="2015"/>
  </r>
  <r>
    <x v="359"/>
    <n v="157838"/>
    <s v="Sinobioway Medicine"/>
    <s v="www.bioway-pku.com"/>
    <d v="2012-05-02T00:00:00"/>
    <x v="5"/>
    <x v="1"/>
    <x v="233"/>
    <x v="245"/>
    <n v="1.48"/>
    <x v="26"/>
    <d v="2013-09-11T00:00:00"/>
    <x v="4"/>
    <x v="1"/>
    <s v="45.44 CNY"/>
    <x v="336"/>
    <n v="5.55"/>
    <m/>
    <x v="0"/>
    <s v="Pharmaceuticals"/>
    <s v="BioPharmaceuticals"/>
    <m/>
    <s v="China"/>
    <s v="Greater China"/>
    <s v="No"/>
    <n v="1.5"/>
    <n v="36.15"/>
    <m/>
    <m/>
    <n v="16"/>
    <n v="1.3333333333333333"/>
    <n v="2013"/>
  </r>
  <r>
    <x v="360"/>
    <n v="152910"/>
    <s v="Sinoenergy Corporation"/>
    <m/>
    <d v="2006-06-01T00:00:00"/>
    <x v="3"/>
    <x v="1"/>
    <x v="1"/>
    <x v="1"/>
    <m/>
    <x v="205"/>
    <d v="2008-07-24T00:00:00"/>
    <x v="1"/>
    <x v="0"/>
    <m/>
    <x v="1"/>
    <m/>
    <m/>
    <x v="2"/>
    <s v="Oil &amp; Gas"/>
    <s v="Natural Gas Production and Distribution"/>
    <m/>
    <s v="China"/>
    <s v="Greater China"/>
    <s v="Yes"/>
    <m/>
    <m/>
    <m/>
    <m/>
    <n v="25"/>
    <n v="2.0833333333333335"/>
    <n v="2008"/>
  </r>
  <r>
    <x v="360"/>
    <n v="152910"/>
    <s v="Sinoenergy Corporation"/>
    <m/>
    <d v="2006-06-01T00:00:00"/>
    <x v="3"/>
    <x v="1"/>
    <x v="1"/>
    <x v="1"/>
    <m/>
    <x v="205"/>
    <d v="2010-09-29T00:00:00"/>
    <x v="2"/>
    <x v="7"/>
    <m/>
    <x v="1"/>
    <m/>
    <m/>
    <x v="2"/>
    <s v="Oil &amp; Gas"/>
    <s v="Natural Gas Production and Distribution"/>
    <m/>
    <s v="China"/>
    <s v="Greater China"/>
    <s v="No"/>
    <m/>
    <m/>
    <m/>
    <m/>
    <n v="51"/>
    <n v="4.25"/>
    <n v="2010"/>
  </r>
  <r>
    <x v="361"/>
    <n v="53796"/>
    <s v="SinoMedia"/>
    <s v="www.sinodb.com"/>
    <d v="2006-06-01T00:00:00"/>
    <x v="3"/>
    <x v="2"/>
    <x v="1"/>
    <x v="1"/>
    <m/>
    <x v="13"/>
    <d v="2008-07-03T00:00:00"/>
    <x v="1"/>
    <x v="0"/>
    <s v="366.60 HKD"/>
    <x v="337"/>
    <n v="29.86"/>
    <m/>
    <x v="1"/>
    <s v="Media"/>
    <s v="Media"/>
    <m/>
    <s v="China"/>
    <s v="Greater China"/>
    <s v="Yes"/>
    <m/>
    <m/>
    <m/>
    <m/>
    <n v="25"/>
    <n v="2.0833333333333335"/>
    <n v="2008"/>
  </r>
  <r>
    <x v="361"/>
    <n v="53796"/>
    <s v="SinoMedia"/>
    <s v="www.sinodb.com"/>
    <d v="2006-06-01T00:00:00"/>
    <x v="3"/>
    <x v="2"/>
    <x v="1"/>
    <x v="1"/>
    <m/>
    <x v="13"/>
    <d v="2012-10-29T00:00:00"/>
    <x v="6"/>
    <x v="2"/>
    <s v="20.82 HKD"/>
    <x v="338"/>
    <n v="2.0699999999999998"/>
    <m/>
    <x v="1"/>
    <s v="Media"/>
    <s v="Media"/>
    <m/>
    <s v="China"/>
    <s v="Greater China"/>
    <s v="Yes"/>
    <m/>
    <m/>
    <m/>
    <m/>
    <n v="76"/>
    <n v="6.333333333333333"/>
    <n v="2012"/>
  </r>
  <r>
    <x v="361"/>
    <n v="53796"/>
    <s v="SinoMedia"/>
    <s v="www.sinodb.com"/>
    <d v="2006-06-01T00:00:00"/>
    <x v="3"/>
    <x v="2"/>
    <x v="1"/>
    <x v="1"/>
    <m/>
    <x v="13"/>
    <d v="2012-10-29T00:00:00"/>
    <x v="6"/>
    <x v="2"/>
    <s v="93.57 HKD"/>
    <x v="339"/>
    <n v="9.32"/>
    <m/>
    <x v="1"/>
    <s v="Media"/>
    <s v="Media"/>
    <m/>
    <s v="China"/>
    <s v="Greater China"/>
    <s v="Yes"/>
    <m/>
    <m/>
    <m/>
    <m/>
    <n v="76"/>
    <n v="6.333333333333333"/>
    <n v="2012"/>
  </r>
  <r>
    <x v="361"/>
    <n v="53796"/>
    <s v="SinoMedia"/>
    <s v="www.sinodb.com"/>
    <d v="2006-06-01T00:00:00"/>
    <x v="3"/>
    <x v="2"/>
    <x v="1"/>
    <x v="1"/>
    <m/>
    <x v="13"/>
    <d v="2013-01-18T00:00:00"/>
    <x v="4"/>
    <x v="2"/>
    <s v="52.05 HKD"/>
    <x v="340"/>
    <n v="5.03"/>
    <m/>
    <x v="1"/>
    <s v="Media"/>
    <s v="Media"/>
    <m/>
    <s v="China"/>
    <s v="Greater China"/>
    <s v="Yes"/>
    <m/>
    <m/>
    <m/>
    <m/>
    <n v="79"/>
    <n v="6.583333333333333"/>
    <n v="2013"/>
  </r>
  <r>
    <x v="361"/>
    <n v="53796"/>
    <s v="SinoMedia"/>
    <s v="www.sinodb.com"/>
    <d v="2006-06-01T00:00:00"/>
    <x v="3"/>
    <x v="2"/>
    <x v="1"/>
    <x v="1"/>
    <m/>
    <x v="13"/>
    <d v="2013-02-17T00:00:00"/>
    <x v="4"/>
    <x v="2"/>
    <s v="93.53 HKD"/>
    <x v="341"/>
    <n v="9.01"/>
    <m/>
    <x v="1"/>
    <s v="Media"/>
    <s v="Media"/>
    <m/>
    <s v="China"/>
    <s v="Greater China"/>
    <s v="Yes"/>
    <m/>
    <m/>
    <m/>
    <m/>
    <n v="80"/>
    <n v="6.666666666666667"/>
    <n v="2013"/>
  </r>
  <r>
    <x v="361"/>
    <n v="53796"/>
    <s v="SinoMedia"/>
    <s v="www.sinodb.com"/>
    <d v="2006-06-01T00:00:00"/>
    <x v="3"/>
    <x v="2"/>
    <x v="1"/>
    <x v="1"/>
    <m/>
    <x v="13"/>
    <d v="2013-04-02T00:00:00"/>
    <x v="4"/>
    <x v="2"/>
    <s v="63.72 HKD"/>
    <x v="342"/>
    <n v="6.27"/>
    <m/>
    <x v="1"/>
    <s v="Media"/>
    <s v="Media"/>
    <m/>
    <s v="China"/>
    <s v="Greater China"/>
    <s v="Yes"/>
    <m/>
    <m/>
    <m/>
    <m/>
    <n v="82"/>
    <n v="6.833333333333333"/>
    <n v="2013"/>
  </r>
  <r>
    <x v="361"/>
    <n v="53796"/>
    <s v="SinoMedia"/>
    <s v="www.sinodb.com"/>
    <d v="2006-06-01T00:00:00"/>
    <x v="3"/>
    <x v="2"/>
    <x v="1"/>
    <x v="1"/>
    <m/>
    <x v="13"/>
    <d v="2013-05-02T00:00:00"/>
    <x v="4"/>
    <x v="2"/>
    <s v="97.64 HKD"/>
    <x v="343"/>
    <n v="9.69"/>
    <m/>
    <x v="1"/>
    <s v="Media"/>
    <s v="Media"/>
    <m/>
    <s v="China"/>
    <s v="Greater China"/>
    <s v="Yes"/>
    <m/>
    <m/>
    <m/>
    <m/>
    <n v="83"/>
    <n v="6.916666666666667"/>
    <n v="2013"/>
  </r>
  <r>
    <x v="361"/>
    <n v="53796"/>
    <s v="SinoMedia"/>
    <s v="www.sinodb.com"/>
    <d v="2006-06-01T00:00:00"/>
    <x v="3"/>
    <x v="2"/>
    <x v="1"/>
    <x v="1"/>
    <m/>
    <x v="13"/>
    <d v="2013-05-06T00:00:00"/>
    <x v="4"/>
    <x v="2"/>
    <s v="134.80 HKD"/>
    <x v="344"/>
    <n v="13.37"/>
    <m/>
    <x v="1"/>
    <s v="Media"/>
    <s v="Media"/>
    <m/>
    <s v="China"/>
    <s v="Greater China"/>
    <s v="No"/>
    <m/>
    <m/>
    <m/>
    <m/>
    <n v="83"/>
    <n v="6.916666666666667"/>
    <n v="2013"/>
  </r>
  <r>
    <x v="362"/>
    <n v="167382"/>
    <s v="SJQ-IT Information Technology"/>
    <s v="www.sjq-it.com"/>
    <d v="2011-08-17T00:00:00"/>
    <x v="10"/>
    <x v="1"/>
    <x v="27"/>
    <x v="246"/>
    <n v="1.1000000000000001"/>
    <x v="26"/>
    <d v="2013-08-07T00:00:00"/>
    <x v="4"/>
    <x v="1"/>
    <s v="0.40 CNY"/>
    <x v="345"/>
    <n v="0.05"/>
    <m/>
    <x v="3"/>
    <s v="Manufacturing"/>
    <s v="Electronics, Hardware, Manufacturing"/>
    <m/>
    <s v="China"/>
    <s v="Greater China"/>
    <s v="Yes"/>
    <m/>
    <m/>
    <m/>
    <m/>
    <n v="24"/>
    <n v="2"/>
    <n v="2013"/>
  </r>
  <r>
    <x v="362"/>
    <n v="167382"/>
    <s v="SJQ-IT Information Technology"/>
    <s v="www.sjq-it.com"/>
    <d v="2011-08-17T00:00:00"/>
    <x v="10"/>
    <x v="1"/>
    <x v="27"/>
    <x v="246"/>
    <n v="1.1000000000000001"/>
    <x v="26"/>
    <d v="2014-06-27T00:00:00"/>
    <x v="5"/>
    <x v="1"/>
    <s v="0.34 CNY"/>
    <x v="345"/>
    <n v="0.04"/>
    <m/>
    <x v="3"/>
    <s v="Manufacturing"/>
    <s v="Electronics, Hardware, Manufacturing"/>
    <m/>
    <s v="China"/>
    <s v="Greater China"/>
    <s v="Yes"/>
    <m/>
    <m/>
    <m/>
    <m/>
    <n v="34"/>
    <n v="2.8333333333333335"/>
    <n v="2014"/>
  </r>
  <r>
    <x v="362"/>
    <n v="167382"/>
    <s v="SJQ-IT Information Technology"/>
    <s v="www.sjq-it.com"/>
    <d v="2011-08-17T00:00:00"/>
    <x v="10"/>
    <x v="1"/>
    <x v="27"/>
    <x v="246"/>
    <n v="1.1000000000000001"/>
    <x v="26"/>
    <d v="2014-07-01T00:00:00"/>
    <x v="5"/>
    <x v="1"/>
    <s v="0.06 CNY"/>
    <x v="346"/>
    <n v="0.01"/>
    <m/>
    <x v="3"/>
    <s v="Manufacturing"/>
    <s v="Electronics, Hardware, Manufacturing"/>
    <m/>
    <s v="China"/>
    <s v="Greater China"/>
    <s v="Yes"/>
    <m/>
    <m/>
    <m/>
    <m/>
    <n v="35"/>
    <n v="2.9166666666666665"/>
    <n v="2014"/>
  </r>
  <r>
    <x v="363"/>
    <n v="48038"/>
    <s v="SouFun Holdings Ltd"/>
    <s v="world.soufun.com"/>
    <d v="2015-09-21T00:00:00"/>
    <x v="15"/>
    <x v="4"/>
    <x v="234"/>
    <x v="247"/>
    <n v="353.36"/>
    <x v="206"/>
    <d v="2016-01-21T00:00:00"/>
    <x v="7"/>
    <x v="6"/>
    <m/>
    <x v="1"/>
    <m/>
    <s v="Chongqing Wanli New Energy"/>
    <x v="8"/>
    <s v="Internet"/>
    <s v="Internet, Property"/>
    <m/>
    <s v="China"/>
    <s v="Greater China"/>
    <s v="Yes"/>
    <m/>
    <m/>
    <m/>
    <m/>
    <n v="4"/>
    <n v="0.33333333333333331"/>
    <n v="2016"/>
  </r>
  <r>
    <x v="364"/>
    <n v="97820"/>
    <s v="South Beauty Investment"/>
    <s v="www.southbeauty.com"/>
    <d v="2014-04-25T00:00:00"/>
    <x v="6"/>
    <x v="2"/>
    <x v="235"/>
    <x v="248"/>
    <n v="216.09"/>
    <x v="93"/>
    <d v="2015-06-01T00:00:00"/>
    <x v="0"/>
    <x v="4"/>
    <m/>
    <x v="1"/>
    <m/>
    <m/>
    <x v="4"/>
    <s v="Restaurants"/>
    <s v="Restaurants"/>
    <m/>
    <s v="China"/>
    <s v="Greater China"/>
    <s v="No"/>
    <m/>
    <m/>
    <s v="Francis Leung"/>
    <s v="Francis Leung"/>
    <n v="14"/>
    <n v="1.1666666666666667"/>
    <n v="2015"/>
  </r>
  <r>
    <x v="365"/>
    <n v="50423"/>
    <s v="Sparkle Roll Group"/>
    <s v="www.hk970.com"/>
    <d v="2010-09-27T00:00:00"/>
    <x v="4"/>
    <x v="4"/>
    <x v="236"/>
    <x v="249"/>
    <n v="32.729999999999997"/>
    <x v="7"/>
    <d v="2013-12-13T00:00:00"/>
    <x v="4"/>
    <x v="2"/>
    <m/>
    <x v="1"/>
    <m/>
    <m/>
    <x v="3"/>
    <s v="Distribution"/>
    <s v="Distribution, Retail"/>
    <m/>
    <s v="Hong Kong"/>
    <s v="Greater China"/>
    <s v="No"/>
    <m/>
    <m/>
    <s v="Yu Gao"/>
    <m/>
    <n v="39"/>
    <n v="3.25"/>
    <n v="2013"/>
  </r>
  <r>
    <x v="366"/>
    <n v="50423"/>
    <s v="Sparkle Roll Group"/>
    <s v="www.hk970.com"/>
    <d v="2009-12-23T00:00:00"/>
    <x v="7"/>
    <x v="4"/>
    <x v="237"/>
    <x v="250"/>
    <n v="23.07"/>
    <x v="164"/>
    <d v="2015-07-07T00:00:00"/>
    <x v="0"/>
    <x v="2"/>
    <s v="224.00 HKD"/>
    <x v="347"/>
    <n v="26.14"/>
    <m/>
    <x v="3"/>
    <s v="Distribution"/>
    <s v="Distribution, Retail"/>
    <m/>
    <s v="Hong Kong"/>
    <s v="Greater China"/>
    <s v="No"/>
    <m/>
    <m/>
    <m/>
    <m/>
    <n v="67"/>
    <n v="5.583333333333333"/>
    <n v="2015"/>
  </r>
  <r>
    <x v="367"/>
    <n v="98630"/>
    <s v="SpeedCast"/>
    <s v="www.speedcast.com"/>
    <d v="2012-09-23T00:00:00"/>
    <x v="5"/>
    <x v="2"/>
    <x v="238"/>
    <x v="251"/>
    <n v="25.15"/>
    <x v="207"/>
    <d v="2014-08-12T00:00:00"/>
    <x v="5"/>
    <x v="0"/>
    <s v="150.00 AUD"/>
    <x v="348"/>
    <n v="103.82"/>
    <m/>
    <x v="1"/>
    <s v="Telecoms"/>
    <s v="Communications, Telecoms Services"/>
    <m/>
    <s v="Hong Kong"/>
    <s v="Greater China"/>
    <s v="Yes"/>
    <m/>
    <m/>
    <s v="Edward Sippel, Michael Berk"/>
    <m/>
    <n v="23"/>
    <n v="1.9166666666666667"/>
    <n v="2014"/>
  </r>
  <r>
    <x v="368"/>
    <n v="39450"/>
    <s v="Spreadtrum Communications"/>
    <s v="www.spreadtrum.com"/>
    <d v="2010-03-26T00:00:00"/>
    <x v="4"/>
    <x v="4"/>
    <x v="50"/>
    <x v="49"/>
    <n v="29.58"/>
    <x v="6"/>
    <d v="2011-06-01T00:00:00"/>
    <x v="3"/>
    <x v="2"/>
    <m/>
    <x v="1"/>
    <m/>
    <m/>
    <x v="8"/>
    <s v="Semiconductors"/>
    <s v="Consumer Products, Electronic Components &amp; Semiconductor Wholesalers, Semiconductors, Telecoms Equipment, Wireless"/>
    <m/>
    <s v="China"/>
    <s v="Greater China"/>
    <s v="No"/>
    <m/>
    <m/>
    <s v="Eric Chen, Kenneth Hao"/>
    <m/>
    <n v="15"/>
    <n v="1.25"/>
    <n v="2011"/>
  </r>
  <r>
    <x v="369"/>
    <n v="54625"/>
    <s v="Standard Water Company"/>
    <s v="www.standard-water.com"/>
    <d v="2010-12-09T00:00:00"/>
    <x v="4"/>
    <x v="2"/>
    <x v="52"/>
    <x v="51"/>
    <n v="75.41"/>
    <x v="208"/>
    <d v="2014-02-28T00:00:00"/>
    <x v="5"/>
    <x v="7"/>
    <s v="218.00 USD"/>
    <x v="349"/>
    <n v="159.62"/>
    <s v="Beijing Enterprise Water Group"/>
    <x v="2"/>
    <s v="Utilities"/>
    <s v="Water and Sewer Utilities"/>
    <m/>
    <s v="China"/>
    <s v="Greater China"/>
    <s v="No"/>
    <m/>
    <m/>
    <m/>
    <m/>
    <n v="38"/>
    <n v="3.1666666666666665"/>
    <n v="2014"/>
  </r>
  <r>
    <x v="370"/>
    <n v="54625"/>
    <s v="Standard Water Company"/>
    <s v="www.standard-water.com"/>
    <d v="2007-08-03T00:00:00"/>
    <x v="1"/>
    <x v="1"/>
    <x v="1"/>
    <x v="1"/>
    <m/>
    <x v="138"/>
    <d v="2010-12-09T00:00:00"/>
    <x v="2"/>
    <x v="3"/>
    <s v="100.00 USD"/>
    <x v="252"/>
    <n v="75.41"/>
    <s v="Themes Investment Partners"/>
    <x v="2"/>
    <s v="Utilities"/>
    <s v="Water and Sewer Utilities"/>
    <m/>
    <s v="China"/>
    <s v="Greater China"/>
    <s v="No"/>
    <m/>
    <m/>
    <m/>
    <m/>
    <n v="40"/>
    <n v="3.3333333333333335"/>
    <n v="2010"/>
  </r>
  <r>
    <x v="371"/>
    <n v="166372"/>
    <s v="Stelcom"/>
    <m/>
    <d v="2007-07-01T00:00:00"/>
    <x v="1"/>
    <x v="1"/>
    <x v="1"/>
    <x v="1"/>
    <m/>
    <x v="43"/>
    <d v="2010-06-01T00:00:00"/>
    <x v="2"/>
    <x v="1"/>
    <m/>
    <x v="1"/>
    <m/>
    <m/>
    <x v="8"/>
    <s v="IT"/>
    <s v="IT"/>
    <m/>
    <s v="China"/>
    <s v="Greater China"/>
    <s v="No"/>
    <m/>
    <m/>
    <m/>
    <m/>
    <n v="35"/>
    <n v="2.9166666666666665"/>
    <n v="2010"/>
  </r>
  <r>
    <x v="372"/>
    <n v="125617"/>
    <s v="Sun Securities Co., Ltd."/>
    <m/>
    <d v="2007-11-19T00:00:00"/>
    <x v="1"/>
    <x v="4"/>
    <x v="45"/>
    <x v="252"/>
    <n v="112.65"/>
    <x v="209"/>
    <d v="2008-07-22T00:00:00"/>
    <x v="1"/>
    <x v="7"/>
    <m/>
    <x v="1"/>
    <m/>
    <s v="Founder Securities Co., Ltd"/>
    <x v="5"/>
    <s v="Financial Services"/>
    <s v="Securities Brokers"/>
    <m/>
    <s v="China"/>
    <s v="Greater China"/>
    <s v="No"/>
    <m/>
    <m/>
    <m/>
    <m/>
    <n v="8"/>
    <n v="0.66666666666666663"/>
    <n v="2008"/>
  </r>
  <r>
    <x v="373"/>
    <n v="30222"/>
    <s v="SUNAC"/>
    <s v="www.sunac.com.cn"/>
    <d v="2009-09-23T00:00:00"/>
    <x v="7"/>
    <x v="2"/>
    <x v="1"/>
    <x v="1"/>
    <m/>
    <x v="13"/>
    <d v="2010-10-07T00:00:00"/>
    <x v="2"/>
    <x v="0"/>
    <s v="2160.00 HKD"/>
    <x v="350"/>
    <n v="199.94"/>
    <m/>
    <x v="9"/>
    <s v="Property"/>
    <s v="Property"/>
    <m/>
    <s v="China"/>
    <s v="Greater China"/>
    <s v="Yes"/>
    <m/>
    <m/>
    <m/>
    <m/>
    <n v="13"/>
    <n v="1.0833333333333333"/>
    <n v="2010"/>
  </r>
  <r>
    <x v="373"/>
    <n v="30222"/>
    <s v="SUNAC"/>
    <s v="www.sunac.com.cn"/>
    <d v="2009-09-23T00:00:00"/>
    <x v="7"/>
    <x v="2"/>
    <x v="1"/>
    <x v="1"/>
    <m/>
    <x v="13"/>
    <d v="2012-11-29T00:00:00"/>
    <x v="6"/>
    <x v="2"/>
    <s v="540.00 HKD"/>
    <x v="351"/>
    <n v="53.74"/>
    <m/>
    <x v="9"/>
    <s v="Property"/>
    <s v="Property"/>
    <m/>
    <s v="China"/>
    <s v="Greater China"/>
    <s v="Yes"/>
    <m/>
    <m/>
    <m/>
    <m/>
    <n v="38"/>
    <n v="3.1666666666666665"/>
    <n v="2012"/>
  </r>
  <r>
    <x v="374"/>
    <n v="31635"/>
    <s v="Suntech Power"/>
    <s v="www.suntech-power.com"/>
    <d v="2005-05-01T00:00:00"/>
    <x v="11"/>
    <x v="1"/>
    <x v="150"/>
    <x v="157"/>
    <n v="61.69"/>
    <x v="210"/>
    <d v="2007-06-01T00:00:00"/>
    <x v="10"/>
    <x v="2"/>
    <m/>
    <x v="1"/>
    <m/>
    <m/>
    <x v="7"/>
    <s v="Renewable Energy"/>
    <s v="Solar Power"/>
    <m/>
    <s v="China"/>
    <s v="Greater China"/>
    <s v="No"/>
    <m/>
    <m/>
    <m/>
    <m/>
    <n v="25"/>
    <n v="2.0833333333333335"/>
    <n v="2007"/>
  </r>
  <r>
    <x v="375"/>
    <n v="137422"/>
    <s v="Suntront Technology Co., Ltd"/>
    <s v="www.suntront.net"/>
    <d v="2010-04-01T00:00:00"/>
    <x v="4"/>
    <x v="1"/>
    <x v="239"/>
    <x v="253"/>
    <n v="3.5"/>
    <x v="211"/>
    <d v="2011-08-31T00:00:00"/>
    <x v="3"/>
    <x v="0"/>
    <s v="416.10 CNY"/>
    <x v="352"/>
    <n v="47.49"/>
    <m/>
    <x v="3"/>
    <s v="Manufacturing"/>
    <s v="Machine Tool Manufacture"/>
    <m/>
    <s v="China"/>
    <s v="Greater China"/>
    <s v="Yes"/>
    <m/>
    <m/>
    <m/>
    <m/>
    <n v="16"/>
    <n v="1.3333333333333333"/>
    <n v="2011"/>
  </r>
  <r>
    <x v="376"/>
    <n v="63859"/>
    <s v="Suzhou HiPro Polymers"/>
    <s v="www.hipropolymers.com.cn"/>
    <d v="2007-06-01T00:00:00"/>
    <x v="1"/>
    <x v="2"/>
    <x v="1"/>
    <x v="1"/>
    <m/>
    <x v="13"/>
    <d v="2011-11-21T00:00:00"/>
    <x v="3"/>
    <x v="7"/>
    <s v="365.00 USD"/>
    <x v="353"/>
    <n v="265.43"/>
    <s v="Arkema"/>
    <x v="7"/>
    <s v="Clean Technology"/>
    <s v="Clean Technology, Oil &amp; Gas, Renewable Energy"/>
    <m/>
    <s v="China"/>
    <s v="Greater China"/>
    <s v="No"/>
    <m/>
    <m/>
    <m/>
    <m/>
    <n v="53"/>
    <n v="4.416666666666667"/>
    <n v="2011"/>
  </r>
  <r>
    <x v="377"/>
    <n v="43218"/>
    <s v="Ta Chong Bank"/>
    <s v="www.tcbank.com.tw"/>
    <d v="2007-07-11T00:00:00"/>
    <x v="1"/>
    <x v="2"/>
    <x v="240"/>
    <x v="254"/>
    <n v="484.38"/>
    <x v="16"/>
    <d v="2015-08-14T00:00:00"/>
    <x v="0"/>
    <x v="7"/>
    <s v="56550.00 TWD"/>
    <x v="354"/>
    <n v="1629.12"/>
    <s v="Yuanta Financial Holdings"/>
    <x v="5"/>
    <s v="Financial Services"/>
    <s v="Banks, Consumer Finance, Securities Brokers"/>
    <m/>
    <s v="Taiwan"/>
    <s v="Greater China"/>
    <s v="No"/>
    <m/>
    <m/>
    <s v="Alex Ying, Gregory Zeluck, Sunil Kaul"/>
    <m/>
    <n v="97"/>
    <n v="8.0833333333333339"/>
    <n v="2015"/>
  </r>
  <r>
    <x v="378"/>
    <n v="140888"/>
    <s v="Tainan Cayman"/>
    <m/>
    <d v="2004-06-01T00:00:00"/>
    <x v="9"/>
    <x v="1"/>
    <x v="241"/>
    <x v="255"/>
    <n v="2.71"/>
    <x v="188"/>
    <d v="2011-10-25T00:00:00"/>
    <x v="3"/>
    <x v="0"/>
    <m/>
    <x v="1"/>
    <m/>
    <m/>
    <x v="4"/>
    <s v="Retail"/>
    <s v="Clothing Stores"/>
    <m/>
    <s v="Taiwan"/>
    <s v="Greater China"/>
    <s v="Yes"/>
    <m/>
    <m/>
    <s v="Gary Lawrence"/>
    <s v="Gary Lawrence"/>
    <n v="88"/>
    <n v="7.333333333333333"/>
    <n v="2011"/>
  </r>
  <r>
    <x v="379"/>
    <n v="140889"/>
    <s v="Tainan Enterprise Co., Ltd"/>
    <s v="www.tai-nan.com"/>
    <d v="2004-06-01T00:00:00"/>
    <x v="9"/>
    <x v="4"/>
    <x v="242"/>
    <x v="256"/>
    <n v="6.49"/>
    <x v="188"/>
    <d v="2007-06-01T00:00:00"/>
    <x v="10"/>
    <x v="2"/>
    <m/>
    <x v="1"/>
    <m/>
    <m/>
    <x v="3"/>
    <s v="Manufacturing"/>
    <s v="Clothes Manufacturing"/>
    <m/>
    <s v="Taiwan"/>
    <s v="Greater China"/>
    <s v="Yes"/>
    <m/>
    <m/>
    <m/>
    <m/>
    <n v="36"/>
    <n v="3"/>
    <n v="2007"/>
  </r>
  <r>
    <x v="379"/>
    <n v="140889"/>
    <s v="Tainan Enterprise Co., Ltd"/>
    <s v="www.tai-nan.com"/>
    <d v="2004-06-01T00:00:00"/>
    <x v="9"/>
    <x v="4"/>
    <x v="242"/>
    <x v="256"/>
    <n v="6.49"/>
    <x v="188"/>
    <d v="2008-06-01T00:00:00"/>
    <x v="1"/>
    <x v="2"/>
    <m/>
    <x v="1"/>
    <m/>
    <m/>
    <x v="3"/>
    <s v="Manufacturing"/>
    <s v="Clothes Manufacturing"/>
    <m/>
    <s v="Taiwan"/>
    <s v="Greater China"/>
    <s v="No"/>
    <m/>
    <m/>
    <m/>
    <m/>
    <n v="48"/>
    <n v="4"/>
    <n v="2008"/>
  </r>
  <r>
    <x v="380"/>
    <n v="49758"/>
    <s v="Taishin Financial Holdings"/>
    <s v="www.taishinholdings.com.tw"/>
    <d v="2006-03-14T00:00:00"/>
    <x v="3"/>
    <x v="4"/>
    <x v="243"/>
    <x v="257"/>
    <n v="797.43"/>
    <x v="212"/>
    <d v="2011-12-27T00:00:00"/>
    <x v="3"/>
    <x v="2"/>
    <s v="4700.00 TWD"/>
    <x v="355"/>
    <n v="113.14"/>
    <s v="Cathay Life Insurance"/>
    <x v="5"/>
    <s v="Financial Services"/>
    <s v="Financial Services"/>
    <m/>
    <s v="Taiwan"/>
    <s v="Greater China"/>
    <s v="Yes"/>
    <m/>
    <m/>
    <m/>
    <m/>
    <n v="69"/>
    <n v="5.75"/>
    <n v="2011"/>
  </r>
  <r>
    <x v="380"/>
    <n v="49758"/>
    <s v="Taishin Financial Holdings"/>
    <s v="www.taishinholdings.com.tw"/>
    <d v="2006-03-14T00:00:00"/>
    <x v="3"/>
    <x v="4"/>
    <x v="243"/>
    <x v="257"/>
    <n v="797.43"/>
    <x v="212"/>
    <d v="2012-07-05T00:00:00"/>
    <x v="6"/>
    <x v="2"/>
    <s v="181.50 USD"/>
    <x v="356"/>
    <n v="148.07"/>
    <m/>
    <x v="5"/>
    <s v="Financial Services"/>
    <s v="Financial Services"/>
    <m/>
    <s v="Taiwan"/>
    <s v="Greater China"/>
    <s v="No"/>
    <m/>
    <m/>
    <m/>
    <m/>
    <n v="76"/>
    <n v="6.333333333333333"/>
    <n v="2012"/>
  </r>
  <r>
    <x v="381"/>
    <n v="26826"/>
    <s v="Taizinai Group"/>
    <m/>
    <d v="2007-01-05T00:00:00"/>
    <x v="1"/>
    <x v="1"/>
    <x v="117"/>
    <x v="116"/>
    <n v="55.32"/>
    <x v="213"/>
    <d v="2010-04-15T00:00:00"/>
    <x v="2"/>
    <x v="4"/>
    <m/>
    <x v="1"/>
    <m/>
    <m/>
    <x v="10"/>
    <s v="Beverages"/>
    <s v="Beverages, Consumer Products, Dairy Products, Supermarkets &amp; Grocery Stores"/>
    <m/>
    <s v="China"/>
    <s v="Greater China"/>
    <s v="No"/>
    <m/>
    <m/>
    <s v="Chin Bay Chong"/>
    <m/>
    <n v="39"/>
    <n v="3.25"/>
    <n v="2010"/>
  </r>
  <r>
    <x v="381"/>
    <n v="26826"/>
    <s v="Taizinai Group"/>
    <m/>
    <d v="2007-01-05T00:00:00"/>
    <x v="1"/>
    <x v="1"/>
    <x v="117"/>
    <x v="116"/>
    <n v="55.32"/>
    <x v="213"/>
    <d v="2010-04-15T00:00:00"/>
    <x v="2"/>
    <x v="5"/>
    <m/>
    <x v="1"/>
    <m/>
    <m/>
    <x v="10"/>
    <s v="Beverages"/>
    <s v="Beverages, Consumer Products, Dairy Products, Supermarkets &amp; Grocery Stores"/>
    <m/>
    <s v="China"/>
    <s v="Greater China"/>
    <s v="Yes"/>
    <m/>
    <m/>
    <s v="Chin Bay Chong"/>
    <m/>
    <n v="39"/>
    <n v="3.25"/>
    <n v="2010"/>
  </r>
  <r>
    <x v="382"/>
    <n v="59274"/>
    <s v="Tangshan Ganglu Iron &amp; Steel"/>
    <s v="www.tsglgt.cn"/>
    <d v="2008-02-26T00:00:00"/>
    <x v="2"/>
    <x v="2"/>
    <x v="1"/>
    <x v="1"/>
    <m/>
    <x v="138"/>
    <d v="2012-10-01T00:00:00"/>
    <x v="6"/>
    <x v="1"/>
    <m/>
    <x v="1"/>
    <m/>
    <m/>
    <x v="6"/>
    <s v="Production"/>
    <s v="Production, Steel &amp; Metals"/>
    <m/>
    <s v="China"/>
    <s v="Greater China"/>
    <s v="No"/>
    <m/>
    <m/>
    <m/>
    <m/>
    <n v="56"/>
    <n v="4.666666666666667"/>
    <n v="2012"/>
  </r>
  <r>
    <x v="383"/>
    <n v="143760"/>
    <s v="TBH Global Limited"/>
    <m/>
    <d v="2012-02-01T00:00:00"/>
    <x v="5"/>
    <x v="1"/>
    <x v="244"/>
    <x v="258"/>
    <n v="23.59"/>
    <x v="214"/>
    <d v="2014-06-01T00:00:00"/>
    <x v="5"/>
    <x v="1"/>
    <m/>
    <x v="1"/>
    <m/>
    <m/>
    <x v="4"/>
    <s v="Retail"/>
    <s v="Retail"/>
    <m/>
    <s v="Hong Kong"/>
    <s v="Greater China"/>
    <s v="No"/>
    <m/>
    <m/>
    <m/>
    <m/>
    <n v="28"/>
    <n v="2.3333333333333335"/>
    <n v="2014"/>
  </r>
  <r>
    <x v="384"/>
    <n v="57223"/>
    <s v="Television Broadcasts Limited"/>
    <s v="www.tvb.com"/>
    <d v="2011-01-26T00:00:00"/>
    <x v="10"/>
    <x v="4"/>
    <x v="245"/>
    <x v="259"/>
    <n v="618.41999999999996"/>
    <x v="215"/>
    <d v="2015-04-23T00:00:00"/>
    <x v="0"/>
    <x v="3"/>
    <m/>
    <x v="1"/>
    <m/>
    <s v="China Media Capital"/>
    <x v="1"/>
    <s v="Media"/>
    <s v="Television Broadcasting and Programming"/>
    <m/>
    <s v="Hong Kong"/>
    <s v="Greater China"/>
    <s v="Yes"/>
    <m/>
    <m/>
    <s v="Jonathan Nelson, Tao Sun"/>
    <s v="Jonathan Nelson"/>
    <n v="51"/>
    <n v="4.25"/>
    <n v="2015"/>
  </r>
  <r>
    <x v="385"/>
    <n v="105172"/>
    <s v="The EIC Group"/>
    <s v="www.eiceducation.com"/>
    <d v="2011-08-01T00:00:00"/>
    <x v="10"/>
    <x v="2"/>
    <x v="139"/>
    <x v="145"/>
    <n v="35.200000000000003"/>
    <x v="146"/>
    <d v="2014-01-10T00:00:00"/>
    <x v="5"/>
    <x v="3"/>
    <s v="200.00 USD"/>
    <x v="72"/>
    <n v="146.32"/>
    <s v="CVC Capital Partners"/>
    <x v="4"/>
    <s v="Education / Training"/>
    <s v="Consulting Services, Education and Training Services"/>
    <m/>
    <s v="Hong Kong"/>
    <s v="Greater China"/>
    <s v="No"/>
    <m/>
    <m/>
    <m/>
    <m/>
    <n v="29"/>
    <n v="2.4166666666666665"/>
    <n v="2014"/>
  </r>
  <r>
    <x v="386"/>
    <n v="105172"/>
    <s v="The EIC Group"/>
    <s v="www.eiceducation.com"/>
    <d v="2014-01-10T00:00:00"/>
    <x v="6"/>
    <x v="2"/>
    <x v="21"/>
    <x v="21"/>
    <n v="146.32"/>
    <x v="93"/>
    <d v="2016-05-05T00:00:00"/>
    <x v="7"/>
    <x v="3"/>
    <s v="692.00 USD"/>
    <x v="357"/>
    <n v="604.46"/>
    <s v="NLD Investment"/>
    <x v="4"/>
    <s v="Education / Training"/>
    <s v="Consulting Services, Education and Training Services"/>
    <m/>
    <s v="Hong Kong"/>
    <s v="Greater China"/>
    <s v="No"/>
    <m/>
    <m/>
    <s v="Francis Leung"/>
    <m/>
    <n v="28"/>
    <n v="2.3333333333333335"/>
    <n v="2016"/>
  </r>
  <r>
    <x v="387"/>
    <n v="141203"/>
    <s v="The Executive Centre Limited"/>
    <s v="www.executivecentre.com"/>
    <d v="2009-12-23T00:00:00"/>
    <x v="7"/>
    <x v="2"/>
    <x v="1"/>
    <x v="1"/>
    <m/>
    <x v="36"/>
    <d v="2014-05-21T00:00:00"/>
    <x v="5"/>
    <x v="3"/>
    <s v="220.00 USD"/>
    <x v="358"/>
    <n v="159.91999999999999"/>
    <s v="CVC Capital Partners"/>
    <x v="5"/>
    <s v="Business Services"/>
    <s v="Business Services"/>
    <m/>
    <s v="Hong Kong"/>
    <s v="Greater China"/>
    <s v="Yes"/>
    <m/>
    <m/>
    <m/>
    <m/>
    <n v="53"/>
    <n v="4.416666666666667"/>
    <n v="2014"/>
  </r>
  <r>
    <x v="388"/>
    <n v="157735"/>
    <s v="The Great Wall Group Co., Ltd"/>
    <s v="www.thegreatwall-china.com"/>
    <d v="2008-09-20T00:00:00"/>
    <x v="2"/>
    <x v="1"/>
    <x v="48"/>
    <x v="260"/>
    <n v="2.0699999999999998"/>
    <x v="40"/>
    <d v="2010-06-25T00:00:00"/>
    <x v="2"/>
    <x v="0"/>
    <s v="512.50 CNY"/>
    <x v="359"/>
    <n v="60.07"/>
    <m/>
    <x v="4"/>
    <s v="Consumer Products"/>
    <s v="Consumer Products, Materials"/>
    <m/>
    <s v="China"/>
    <s v="Greater China"/>
    <s v="Yes"/>
    <m/>
    <m/>
    <m/>
    <m/>
    <n v="21"/>
    <n v="1.75"/>
    <n v="2010"/>
  </r>
  <r>
    <x v="388"/>
    <n v="157735"/>
    <s v="The Great Wall Group Co., Ltd"/>
    <s v="www.thegreatwall-china.com"/>
    <d v="2008-09-20T00:00:00"/>
    <x v="2"/>
    <x v="1"/>
    <x v="48"/>
    <x v="260"/>
    <n v="2.0699999999999998"/>
    <x v="40"/>
    <d v="2011-07-21T00:00:00"/>
    <x v="3"/>
    <x v="2"/>
    <m/>
    <x v="1"/>
    <m/>
    <m/>
    <x v="4"/>
    <s v="Consumer Products"/>
    <s v="Consumer Products, Materials"/>
    <m/>
    <s v="China"/>
    <s v="Greater China"/>
    <s v="Yes"/>
    <m/>
    <m/>
    <m/>
    <m/>
    <n v="34"/>
    <n v="2.8333333333333335"/>
    <n v="2011"/>
  </r>
  <r>
    <x v="389"/>
    <n v="84206"/>
    <s v="Tianhe Chemicals Group"/>
    <s v="www.tianhechem.com"/>
    <d v="2012-03-21T00:00:00"/>
    <x v="5"/>
    <x v="1"/>
    <x v="235"/>
    <x v="248"/>
    <n v="228.69"/>
    <x v="7"/>
    <d v="2014-06-12T00:00:00"/>
    <x v="5"/>
    <x v="0"/>
    <s v="5070.00 HKD"/>
    <x v="360"/>
    <n v="483.19"/>
    <m/>
    <x v="6"/>
    <s v="Chemicals"/>
    <s v="Chemicals"/>
    <m/>
    <s v="China"/>
    <s v="Greater China"/>
    <s v="Yes"/>
    <m/>
    <m/>
    <s v="Homer Sun"/>
    <m/>
    <n v="27"/>
    <n v="2.25"/>
    <n v="2014"/>
  </r>
  <r>
    <x v="390"/>
    <n v="149215"/>
    <s v="Tianhe Defense"/>
    <s v="www.thtw.com.cn"/>
    <d v="2010-01-11T00:00:00"/>
    <x v="4"/>
    <x v="1"/>
    <x v="246"/>
    <x v="261"/>
    <n v="1.87"/>
    <x v="23"/>
    <d v="2014-09-10T00:00:00"/>
    <x v="5"/>
    <x v="0"/>
    <s v="721.50 CNY"/>
    <x v="361"/>
    <n v="90.83"/>
    <m/>
    <x v="8"/>
    <s v="Electronics"/>
    <s v="Aerospace, Armaments, Defence, Electronics, Industrial"/>
    <m/>
    <s v="China"/>
    <s v="Greater China"/>
    <s v="Yes"/>
    <m/>
    <m/>
    <m/>
    <m/>
    <n v="56"/>
    <n v="4.666666666666667"/>
    <n v="2014"/>
  </r>
  <r>
    <x v="391"/>
    <n v="167338"/>
    <s v="Tianmu Hotspring Resort Group"/>
    <s v="www.tianmu.net"/>
    <d v="2011-08-25T00:00:00"/>
    <x v="10"/>
    <x v="1"/>
    <x v="247"/>
    <x v="262"/>
    <n v="1.63"/>
    <x v="26"/>
    <d v="2014-09-29T00:00:00"/>
    <x v="5"/>
    <x v="1"/>
    <s v="3.68 CNY"/>
    <x v="362"/>
    <n v="0.47"/>
    <m/>
    <x v="4"/>
    <s v="Leisure"/>
    <s v="Hotels"/>
    <m/>
    <s v="China"/>
    <s v="Greater China"/>
    <s v="Yes"/>
    <m/>
    <m/>
    <m/>
    <m/>
    <n v="37"/>
    <n v="3.0833333333333335"/>
    <n v="2014"/>
  </r>
  <r>
    <x v="392"/>
    <n v="126779"/>
    <s v="Tianneng Battery Group Co., Ltd"/>
    <s v="www.cn-tn.com"/>
    <d v="2005-05-19T00:00:00"/>
    <x v="11"/>
    <x v="1"/>
    <x v="3"/>
    <x v="3"/>
    <n v="9.92"/>
    <x v="216"/>
    <d v="2007-06-11T00:00:00"/>
    <x v="10"/>
    <x v="0"/>
    <s v="576.00 HKD"/>
    <x v="45"/>
    <n v="54.49"/>
    <m/>
    <x v="7"/>
    <s v="Clean Technology"/>
    <s v="Batteries"/>
    <m/>
    <s v="China"/>
    <s v="Greater China"/>
    <s v="Yes"/>
    <m/>
    <m/>
    <s v="Jeff Jie-Ping Yao"/>
    <s v="Jeff Jie-Ping Yao"/>
    <n v="25"/>
    <n v="2.0833333333333335"/>
    <n v="2007"/>
  </r>
  <r>
    <x v="393"/>
    <n v="28699"/>
    <s v="Tianrui Group Cement Co., Ltd."/>
    <s v="www.trcement.com"/>
    <d v="2007-09-17T00:00:00"/>
    <x v="1"/>
    <x v="1"/>
    <x v="248"/>
    <x v="263"/>
    <n v="316.48"/>
    <x v="61"/>
    <d v="2011-12-19T00:00:00"/>
    <x v="3"/>
    <x v="0"/>
    <s v="996.17 HKD"/>
    <x v="363"/>
    <n v="95.65"/>
    <m/>
    <x v="6"/>
    <s v="Materials"/>
    <s v="Cement"/>
    <m/>
    <s v="China"/>
    <s v="Greater China"/>
    <s v="Yes"/>
    <m/>
    <m/>
    <s v="Charlie Gao, David Liu, Julian Wolhardt"/>
    <m/>
    <n v="51"/>
    <n v="4.25"/>
    <n v="2011"/>
  </r>
  <r>
    <x v="394"/>
    <n v="118186"/>
    <s v="Tigers Ltd."/>
    <s v="www.go2tigers.com"/>
    <d v="2011-11-30T00:00:00"/>
    <x v="10"/>
    <x v="5"/>
    <x v="1"/>
    <x v="1"/>
    <m/>
    <x v="217"/>
    <d v="2013-07-24T00:00:00"/>
    <x v="4"/>
    <x v="7"/>
    <m/>
    <x v="1"/>
    <m/>
    <s v="GeoPost"/>
    <x v="3"/>
    <s v="Transportation"/>
    <s v="Logistics, Transportation"/>
    <m/>
    <s v="Hong Kong"/>
    <s v="Greater China"/>
    <s v="No"/>
    <n v="3.4"/>
    <n v="25"/>
    <s v="Daniel Lubeck"/>
    <m/>
    <n v="20"/>
    <n v="1.6666666666666667"/>
    <n v="2013"/>
  </r>
  <r>
    <x v="395"/>
    <n v="153278"/>
    <s v="Titan Wind Energy (Suzhou) Co., Ltd"/>
    <s v="www.titanwind.com.cn"/>
    <d v="2009-12-29T00:00:00"/>
    <x v="7"/>
    <x v="1"/>
    <x v="86"/>
    <x v="178"/>
    <n v="2.44"/>
    <x v="218"/>
    <d v="2010-12-31T00:00:00"/>
    <x v="2"/>
    <x v="0"/>
    <m/>
    <x v="1"/>
    <m/>
    <m/>
    <x v="7"/>
    <s v="Renewable Energy"/>
    <s v="Advanced Components, Wind Power"/>
    <m/>
    <s v="China"/>
    <s v="Greater China"/>
    <s v="Yes"/>
    <m/>
    <m/>
    <m/>
    <m/>
    <n v="12"/>
    <n v="1"/>
    <n v="2010"/>
  </r>
  <r>
    <x v="396"/>
    <n v="176161"/>
    <s v="Tong Oil Tools"/>
    <s v="www.tongyuanoil.com"/>
    <d v="2009-09-28T00:00:00"/>
    <x v="7"/>
    <x v="1"/>
    <x v="104"/>
    <x v="264"/>
    <n v="8.1300000000000008"/>
    <x v="49"/>
    <d v="2011-01-04T00:00:00"/>
    <x v="3"/>
    <x v="0"/>
    <s v="868.70 CNY"/>
    <x v="364"/>
    <n v="100.88"/>
    <m/>
    <x v="7"/>
    <s v="Clean Technology"/>
    <s v="Business Services, Clean Technology"/>
    <m/>
    <s v="China"/>
    <s v="Greater China"/>
    <s v="Yes"/>
    <m/>
    <m/>
    <m/>
    <m/>
    <n v="16"/>
    <n v="1.3333333333333333"/>
    <n v="2011"/>
  </r>
  <r>
    <x v="397"/>
    <n v="59335"/>
    <s v="Tongji Environment"/>
    <m/>
    <d v="2007-10-01T00:00:00"/>
    <x v="1"/>
    <x v="2"/>
    <x v="1"/>
    <x v="1"/>
    <m/>
    <x v="138"/>
    <d v="2010-06-01T00:00:00"/>
    <x v="2"/>
    <x v="7"/>
    <m/>
    <x v="1"/>
    <m/>
    <m/>
    <x v="2"/>
    <s v="Utilities"/>
    <s v="Waste Management, Water and Sewer Utilities"/>
    <m/>
    <s v="China"/>
    <s v="Greater China"/>
    <s v="No"/>
    <m/>
    <n v="8.5"/>
    <m/>
    <m/>
    <n v="32"/>
    <n v="2.6666666666666665"/>
    <n v="2010"/>
  </r>
  <r>
    <x v="398"/>
    <n v="141973"/>
    <s v="Tongkun Group"/>
    <s v="www.zjtkgf.com"/>
    <d v="2010-03-15T00:00:00"/>
    <x v="4"/>
    <x v="1"/>
    <x v="249"/>
    <x v="265"/>
    <n v="22.17"/>
    <x v="7"/>
    <d v="2011-05-18T00:00:00"/>
    <x v="3"/>
    <x v="0"/>
    <m/>
    <x v="1"/>
    <m/>
    <m/>
    <x v="3"/>
    <s v="Manufacturing"/>
    <s v="Clothes Manufacturing, Textiles"/>
    <m/>
    <s v="China"/>
    <s v="Greater China"/>
    <s v="Yes"/>
    <m/>
    <m/>
    <m/>
    <m/>
    <n v="14"/>
    <n v="1.1666666666666667"/>
    <n v="2011"/>
  </r>
  <r>
    <x v="398"/>
    <n v="141973"/>
    <s v="Tongkun Group"/>
    <s v="www.zjtkgf.com"/>
    <d v="2010-03-15T00:00:00"/>
    <x v="4"/>
    <x v="1"/>
    <x v="249"/>
    <x v="265"/>
    <n v="22.17"/>
    <x v="7"/>
    <d v="2014-12-24T00:00:00"/>
    <x v="5"/>
    <x v="2"/>
    <s v="141.75 CNY"/>
    <x v="365"/>
    <n v="18.57"/>
    <m/>
    <x v="3"/>
    <s v="Manufacturing"/>
    <s v="Clothes Manufacturing, Textiles"/>
    <m/>
    <s v="China"/>
    <s v="Greater China"/>
    <s v="Yes"/>
    <m/>
    <m/>
    <m/>
    <m/>
    <n v="57"/>
    <n v="4.75"/>
    <n v="2014"/>
  </r>
  <r>
    <x v="398"/>
    <n v="141973"/>
    <s v="Tongkun Group"/>
    <s v="www.zjtkgf.com"/>
    <d v="2010-03-15T00:00:00"/>
    <x v="4"/>
    <x v="1"/>
    <x v="249"/>
    <x v="265"/>
    <n v="22.17"/>
    <x v="7"/>
    <d v="2015-01-16T00:00:00"/>
    <x v="0"/>
    <x v="2"/>
    <s v="296.50 CNY"/>
    <x v="366"/>
    <n v="41.09"/>
    <m/>
    <x v="3"/>
    <s v="Manufacturing"/>
    <s v="Clothes Manufacturing, Textiles"/>
    <m/>
    <s v="China"/>
    <s v="Greater China"/>
    <s v="Yes"/>
    <m/>
    <m/>
    <m/>
    <m/>
    <n v="58"/>
    <n v="4.833333333333333"/>
    <n v="2015"/>
  </r>
  <r>
    <x v="399"/>
    <n v="147486"/>
    <s v="Trendzone"/>
    <s v="www.trendzone.com.cn"/>
    <d v="2010-08-30T00:00:00"/>
    <x v="4"/>
    <x v="1"/>
    <x v="250"/>
    <x v="266"/>
    <n v="7.33"/>
    <x v="20"/>
    <d v="2015-03-20T00:00:00"/>
    <x v="0"/>
    <x v="0"/>
    <s v="394.00 CNY"/>
    <x v="367"/>
    <n v="59.83"/>
    <m/>
    <x v="3"/>
    <s v="Construction"/>
    <s v="Construction, Furniture Manufacturing"/>
    <m/>
    <s v="China"/>
    <s v="Greater China"/>
    <s v="Yes"/>
    <m/>
    <m/>
    <m/>
    <m/>
    <n v="55"/>
    <n v="4.583333333333333"/>
    <n v="2015"/>
  </r>
  <r>
    <x v="400"/>
    <n v="48019"/>
    <s v="Tri-Wall KK"/>
    <s v="www.tri-wall.com"/>
    <d v="2010-08-12T00:00:00"/>
    <x v="4"/>
    <x v="2"/>
    <x v="251"/>
    <x v="267"/>
    <n v="50.46"/>
    <x v="120"/>
    <d v="2016-05-13T00:00:00"/>
    <x v="7"/>
    <x v="7"/>
    <s v="221.70 USD"/>
    <x v="368"/>
    <n v="194.39"/>
    <s v="Rengo Co."/>
    <x v="3"/>
    <s v="Manufacturing"/>
    <s v="Packaging, Paper Products Manufacturing, Shipping"/>
    <m/>
    <s v="Hong Kong"/>
    <s v="Greater China"/>
    <s v="No"/>
    <m/>
    <m/>
    <m/>
    <m/>
    <n v="69"/>
    <n v="5.75"/>
    <n v="2016"/>
  </r>
  <r>
    <x v="401"/>
    <n v="48019"/>
    <s v="Tri-Wall KK"/>
    <s v="www.tri-wall.com"/>
    <d v="2008-11-01T00:00:00"/>
    <x v="2"/>
    <x v="2"/>
    <x v="1"/>
    <x v="1"/>
    <m/>
    <x v="219"/>
    <d v="2010-08-12T00:00:00"/>
    <x v="2"/>
    <x v="3"/>
    <s v="65.50 USD"/>
    <x v="369"/>
    <n v="50.46"/>
    <s v="CITIC Capital"/>
    <x v="3"/>
    <s v="Manufacturing"/>
    <s v="Packaging, Paper Products Manufacturing, Shipping"/>
    <m/>
    <s v="Hong Kong"/>
    <s v="Greater China"/>
    <s v="No"/>
    <m/>
    <m/>
    <m/>
    <m/>
    <n v="21"/>
    <n v="1.75"/>
    <n v="2010"/>
  </r>
  <r>
    <x v="402"/>
    <n v="40112"/>
    <s v="Trimco"/>
    <m/>
    <d v="2005-05-01T00:00:00"/>
    <x v="11"/>
    <x v="2"/>
    <x v="252"/>
    <x v="268"/>
    <n v="8.56"/>
    <x v="32"/>
    <d v="2012-05-02T00:00:00"/>
    <x v="6"/>
    <x v="3"/>
    <s v="111.00 USD"/>
    <x v="370"/>
    <n v="85.96"/>
    <s v="Partners Group"/>
    <x v="3"/>
    <s v="Manufacturing"/>
    <s v="Manufacturing"/>
    <m/>
    <s v="Hong Kong"/>
    <s v="Greater China"/>
    <s v="No"/>
    <n v="10"/>
    <n v="43"/>
    <m/>
    <m/>
    <n v="84"/>
    <n v="7"/>
    <n v="2012"/>
  </r>
  <r>
    <x v="403"/>
    <n v="161856"/>
    <s v="Tsingda Eedu Group"/>
    <s v="www.eeduol.com"/>
    <d v="2015-02-13T00:00:00"/>
    <x v="15"/>
    <x v="1"/>
    <x v="253"/>
    <x v="269"/>
    <n v="43.04"/>
    <x v="220"/>
    <d v="2016-01-10T00:00:00"/>
    <x v="7"/>
    <x v="7"/>
    <s v="140.00 USD"/>
    <x v="261"/>
    <n v="129.22999999999999"/>
    <m/>
    <x v="8"/>
    <s v="Internet"/>
    <s v="Education &amp; Training Website, Education and Training Services"/>
    <m/>
    <s v="China"/>
    <s v="Greater China"/>
    <s v="No"/>
    <n v="3"/>
    <m/>
    <m/>
    <m/>
    <n v="11"/>
    <n v="0.91666666666666663"/>
    <n v="2016"/>
  </r>
  <r>
    <x v="404"/>
    <n v="161856"/>
    <s v="Tsingda Eedu Group"/>
    <s v="www.eeduol.com"/>
    <d v="2014-08-01T00:00:00"/>
    <x v="6"/>
    <x v="1"/>
    <x v="36"/>
    <x v="36"/>
    <n v="14.93"/>
    <x v="221"/>
    <d v="2016-01-10T00:00:00"/>
    <x v="7"/>
    <x v="7"/>
    <m/>
    <x v="1"/>
    <m/>
    <m/>
    <x v="8"/>
    <s v="Internet"/>
    <s v="Education &amp; Training Website, Education and Training Services"/>
    <m/>
    <s v="China"/>
    <s v="Greater China"/>
    <s v="No"/>
    <n v="3"/>
    <m/>
    <m/>
    <m/>
    <n v="17"/>
    <n v="1.4166666666666667"/>
    <n v="2016"/>
  </r>
  <r>
    <x v="405"/>
    <n v="161856"/>
    <s v="Tsingda Eedu Group"/>
    <s v="www.eeduol.com"/>
    <d v="2012-06-01T00:00:00"/>
    <x v="5"/>
    <x v="1"/>
    <x v="254"/>
    <x v="270"/>
    <n v="3.97"/>
    <x v="222"/>
    <d v="2016-04-22T00:00:00"/>
    <x v="7"/>
    <x v="3"/>
    <m/>
    <x v="1"/>
    <m/>
    <m/>
    <x v="8"/>
    <s v="Internet"/>
    <s v="Education &amp; Training Website, Education and Training Services"/>
    <m/>
    <s v="China"/>
    <s v="Greater China"/>
    <s v="No"/>
    <n v="2.9"/>
    <n v="32"/>
    <m/>
    <m/>
    <n v="46"/>
    <n v="3.8333333333333335"/>
    <n v="2016"/>
  </r>
  <r>
    <x v="406"/>
    <n v="38824"/>
    <s v="Tulip Media"/>
    <s v="www.tulipmegamedia.com"/>
    <d v="2006-05-19T00:00:00"/>
    <x v="3"/>
    <x v="1"/>
    <x v="1"/>
    <x v="1"/>
    <m/>
    <x v="52"/>
    <d v="2014-06-01T00:00:00"/>
    <x v="5"/>
    <x v="7"/>
    <m/>
    <x v="1"/>
    <m/>
    <s v="Shanghai New Culture Media Group"/>
    <x v="1"/>
    <s v="Media"/>
    <s v="Media"/>
    <m/>
    <s v="China"/>
    <s v="Greater China"/>
    <s v="No"/>
    <m/>
    <m/>
    <m/>
    <m/>
    <n v="97"/>
    <n v="8.0833333333333339"/>
    <n v="2014"/>
  </r>
  <r>
    <x v="407"/>
    <n v="199512"/>
    <s v="UnionTech"/>
    <s v="www.union-tek.com"/>
    <d v="2015-08-19T00:00:00"/>
    <x v="15"/>
    <x v="1"/>
    <x v="255"/>
    <x v="271"/>
    <n v="2.76"/>
    <x v="49"/>
    <d v="2016-04-22T00:00:00"/>
    <x v="7"/>
    <x v="0"/>
    <m/>
    <x v="1"/>
    <m/>
    <m/>
    <x v="8"/>
    <s v="Technology"/>
    <s v="Manufacturing, Technology"/>
    <m/>
    <s v="China"/>
    <s v="Greater China"/>
    <s v="Yes"/>
    <m/>
    <m/>
    <m/>
    <m/>
    <n v="8"/>
    <n v="0.66666666666666663"/>
    <n v="2016"/>
  </r>
  <r>
    <x v="408"/>
    <n v="26431"/>
    <s v="United Texon"/>
    <s v="www.texon.com"/>
    <d v="2010-06-01T00:00:00"/>
    <x v="4"/>
    <x v="1"/>
    <x v="1"/>
    <x v="1"/>
    <m/>
    <x v="223"/>
    <d v="2016-04-05T00:00:00"/>
    <x v="7"/>
    <x v="3"/>
    <m/>
    <x v="1"/>
    <m/>
    <s v="Navis Capital Partners"/>
    <x v="3"/>
    <s v="Manufacturing"/>
    <s v="Manufacturing, Materials"/>
    <m/>
    <s v="Hong Kong"/>
    <s v="Greater China"/>
    <s v="No"/>
    <m/>
    <m/>
    <m/>
    <m/>
    <n v="70"/>
    <n v="5.833333333333333"/>
    <n v="2016"/>
  </r>
  <r>
    <x v="409"/>
    <n v="32784"/>
    <s v="UniTrust Finance &amp; Leasing Corporation"/>
    <s v="www.utfinancing.com"/>
    <d v="2008-02-01T00:00:00"/>
    <x v="2"/>
    <x v="2"/>
    <x v="146"/>
    <x v="152"/>
    <n v="188.32"/>
    <x v="90"/>
    <d v="2013-09-26T00:00:00"/>
    <x v="4"/>
    <x v="7"/>
    <s v="715.00 USD"/>
    <x v="371"/>
    <n v="537.39"/>
    <s v="Haitong Securities Co."/>
    <x v="5"/>
    <s v="Financial Services"/>
    <s v="Finance and Insurance Sector"/>
    <m/>
    <s v="China"/>
    <s v="Greater China"/>
    <s v="No"/>
    <m/>
    <m/>
    <s v="Steven Schneider"/>
    <m/>
    <n v="67"/>
    <n v="5.583333333333333"/>
    <n v="2013"/>
  </r>
  <r>
    <x v="410"/>
    <n v="157440"/>
    <s v="V Grass Fashion Co., Ltd"/>
    <s v="www.v-grass.com"/>
    <d v="2011-11-28T00:00:00"/>
    <x v="10"/>
    <x v="1"/>
    <x v="85"/>
    <x v="272"/>
    <n v="11.45"/>
    <x v="224"/>
    <d v="2014-12-03T00:00:00"/>
    <x v="5"/>
    <x v="0"/>
    <s v="740.00 CNY"/>
    <x v="372"/>
    <n v="96.97"/>
    <m/>
    <x v="3"/>
    <s v="Manufacturing"/>
    <s v="Clothes Manufacturing, Textiles"/>
    <m/>
    <s v="China"/>
    <s v="Greater China"/>
    <s v="Yes"/>
    <m/>
    <m/>
    <m/>
    <m/>
    <n v="37"/>
    <n v="3.0833333333333335"/>
    <n v="2014"/>
  </r>
  <r>
    <x v="411"/>
    <n v="180188"/>
    <s v="V-Care Holdings Limited"/>
    <s v="www.v-care.net.cn"/>
    <d v="2010-12-16T00:00:00"/>
    <x v="4"/>
    <x v="1"/>
    <x v="256"/>
    <x v="273"/>
    <n v="29.09"/>
    <x v="225"/>
    <d v="2014-07-10T00:00:00"/>
    <x v="5"/>
    <x v="7"/>
    <m/>
    <x v="1"/>
    <m/>
    <s v="Vinda Group"/>
    <x v="3"/>
    <s v="Manufacturing"/>
    <s v="Personal Care Products Manufacturing"/>
    <m/>
    <s v="China"/>
    <s v="Greater China"/>
    <s v="Yes"/>
    <m/>
    <m/>
    <m/>
    <m/>
    <n v="43"/>
    <n v="3.5833333333333335"/>
    <n v="2014"/>
  </r>
  <r>
    <x v="412"/>
    <n v="167398"/>
    <s v="Vanzo Communication Technology"/>
    <s v="en.vanzotec.com"/>
    <d v="2012-08-01T00:00:00"/>
    <x v="5"/>
    <x v="1"/>
    <x v="1"/>
    <x v="1"/>
    <m/>
    <x v="226"/>
    <d v="2015-04-30T00:00:00"/>
    <x v="0"/>
    <x v="7"/>
    <s v="860.00 CNY"/>
    <x v="373"/>
    <n v="126.07"/>
    <s v="Hubei Kaile"/>
    <x v="1"/>
    <s v="Telecoms"/>
    <s v="Mobile Applications, Telecoms Equipment, Telecoms Services"/>
    <m/>
    <s v="China"/>
    <s v="Greater China"/>
    <s v="No"/>
    <m/>
    <m/>
    <m/>
    <m/>
    <n v="32"/>
    <n v="2.6666666666666665"/>
    <n v="2015"/>
  </r>
  <r>
    <x v="413"/>
    <n v="96669"/>
    <s v="Vesta"/>
    <s v="www.vesta-china.cn"/>
    <d v="2011-05-01T00:00:00"/>
    <x v="10"/>
    <x v="1"/>
    <x v="257"/>
    <x v="274"/>
    <n v="33.47"/>
    <x v="146"/>
    <d v="2013-07-03T00:00:00"/>
    <x v="4"/>
    <x v="7"/>
    <m/>
    <x v="1"/>
    <m/>
    <s v="Illinois Tool Works Inc."/>
    <x v="3"/>
    <s v="Manufacturing"/>
    <s v="Manufacturing"/>
    <m/>
    <s v="China"/>
    <s v="Greater China"/>
    <s v="No"/>
    <m/>
    <n v="40"/>
    <m/>
    <m/>
    <n v="26"/>
    <n v="2.1666666666666665"/>
    <n v="2013"/>
  </r>
  <r>
    <x v="414"/>
    <n v="152694"/>
    <s v="Vinda Group"/>
    <s v="www.vindapaper.com"/>
    <d v="2005-05-20T00:00:00"/>
    <x v="11"/>
    <x v="1"/>
    <x v="258"/>
    <x v="90"/>
    <n v="10.64"/>
    <x v="42"/>
    <d v="2007-07-10T00:00:00"/>
    <x v="10"/>
    <x v="0"/>
    <s v="870.00 HKD"/>
    <x v="374"/>
    <n v="82.3"/>
    <m/>
    <x v="3"/>
    <s v="Manufacturing"/>
    <s v="Paper Products Manufacturing"/>
    <m/>
    <s v="China"/>
    <s v="Greater China"/>
    <s v="Yes"/>
    <m/>
    <m/>
    <m/>
    <m/>
    <n v="26"/>
    <n v="2.1666666666666665"/>
    <n v="2007"/>
  </r>
  <r>
    <x v="415"/>
    <n v="31852"/>
    <s v="Vistra Group"/>
    <s v="www.vistra.com"/>
    <d v="2009-08-28T00:00:00"/>
    <x v="7"/>
    <x v="2"/>
    <x v="1"/>
    <x v="1"/>
    <m/>
    <x v="227"/>
    <d v="2015-05-22T00:00:00"/>
    <x v="0"/>
    <x v="3"/>
    <s v="1100.00 USD"/>
    <x v="226"/>
    <n v="989.01"/>
    <s v="Baring Private Equity Asia"/>
    <x v="5"/>
    <s v="Business Services"/>
    <s v="Accounting Services, Consulting Services, Consumer Finance, Credit Collections and Services, Finance and Insurance Sector, Legal Services, Outsourcing"/>
    <m/>
    <s v="Hong Kong"/>
    <s v="Greater China"/>
    <s v="No"/>
    <n v="2.75"/>
    <m/>
    <s v="Kristiaan Nieuwenburg"/>
    <m/>
    <n v="69"/>
    <n v="5.75"/>
    <n v="2015"/>
  </r>
  <r>
    <x v="416"/>
    <n v="161882"/>
    <s v="Well Lead Medical Co., Ltd"/>
    <s v="www.welllead.com.cn"/>
    <d v="2011-01-08T00:00:00"/>
    <x v="10"/>
    <x v="1"/>
    <x v="259"/>
    <x v="275"/>
    <n v="8.7799999999999994"/>
    <x v="228"/>
    <d v="2015-03-02T00:00:00"/>
    <x v="0"/>
    <x v="0"/>
    <s v="385.00 CNY"/>
    <x v="375"/>
    <n v="58.67"/>
    <m/>
    <x v="0"/>
    <s v="Medical Instruments"/>
    <s v="Medical Equipment Distributors"/>
    <m/>
    <s v="China"/>
    <s v="Greater China"/>
    <s v="Yes"/>
    <m/>
    <m/>
    <m/>
    <m/>
    <n v="50"/>
    <n v="4.166666666666667"/>
    <n v="2015"/>
  </r>
  <r>
    <x v="417"/>
    <n v="155608"/>
    <s v="Western Region Gold"/>
    <s v="www.w-r-g.cn"/>
    <d v="2011-05-25T00:00:00"/>
    <x v="10"/>
    <x v="1"/>
    <x v="260"/>
    <x v="276"/>
    <n v="15.01"/>
    <x v="0"/>
    <d v="2015-01-22T00:00:00"/>
    <x v="0"/>
    <x v="0"/>
    <s v="450.00 CNY"/>
    <x v="376"/>
    <n v="62.36"/>
    <m/>
    <x v="6"/>
    <s v="Mining"/>
    <s v="Gold and Silver Ores"/>
    <m/>
    <s v="China"/>
    <s v="Greater China"/>
    <s v="Yes"/>
    <m/>
    <m/>
    <m/>
    <m/>
    <n v="44"/>
    <n v="3.6666666666666665"/>
    <n v="2015"/>
  </r>
  <r>
    <x v="418"/>
    <n v="43934"/>
    <s v="WH Group Ltd."/>
    <s v="www.shuanghui.net"/>
    <d v="2006-05-22T00:00:00"/>
    <x v="3"/>
    <x v="4"/>
    <x v="113"/>
    <x v="112"/>
    <n v="195.63"/>
    <x v="229"/>
    <d v="2007-06-01T00:00:00"/>
    <x v="10"/>
    <x v="3"/>
    <m/>
    <x v="1"/>
    <m/>
    <s v="New Horizon Capital, Temasek Holdings"/>
    <x v="10"/>
    <s v="Food"/>
    <s v="Meat Products"/>
    <m/>
    <s v="China"/>
    <s v="Greater China"/>
    <s v="Yes"/>
    <m/>
    <m/>
    <m/>
    <m/>
    <n v="13"/>
    <n v="1.0833333333333333"/>
    <n v="2007"/>
  </r>
  <r>
    <x v="418"/>
    <n v="43934"/>
    <s v="WH Group Ltd."/>
    <s v="www.shuanghui.net"/>
    <d v="2006-05-22T00:00:00"/>
    <x v="3"/>
    <x v="4"/>
    <x v="113"/>
    <x v="112"/>
    <n v="195.63"/>
    <x v="229"/>
    <d v="2009-11-04T00:00:00"/>
    <x v="9"/>
    <x v="3"/>
    <s v="150.00 USD"/>
    <x v="15"/>
    <n v="100.77"/>
    <s v="CDH Investments"/>
    <x v="10"/>
    <s v="Food"/>
    <s v="Meat Products"/>
    <m/>
    <s v="China"/>
    <s v="Greater China"/>
    <s v="Yes"/>
    <n v="5"/>
    <m/>
    <m/>
    <m/>
    <n v="42"/>
    <n v="3.5"/>
    <n v="2009"/>
  </r>
  <r>
    <x v="418"/>
    <n v="43934"/>
    <s v="WH Group Ltd."/>
    <s v="www.shuanghui.net"/>
    <d v="2006-05-22T00:00:00"/>
    <x v="3"/>
    <x v="4"/>
    <x v="113"/>
    <x v="112"/>
    <n v="195.63"/>
    <x v="229"/>
    <d v="2014-07-29T00:00:00"/>
    <x v="5"/>
    <x v="0"/>
    <s v="2005.00 USD"/>
    <x v="377"/>
    <n v="1497.13"/>
    <m/>
    <x v="10"/>
    <s v="Food"/>
    <s v="Meat Products"/>
    <m/>
    <s v="China"/>
    <s v="Greater China"/>
    <s v="Yes"/>
    <m/>
    <m/>
    <m/>
    <m/>
    <n v="98"/>
    <n v="8.1666666666666661"/>
    <n v="2014"/>
  </r>
  <r>
    <x v="418"/>
    <n v="43934"/>
    <s v="WH Group Ltd."/>
    <s v="www.shuanghui.net"/>
    <d v="2006-05-22T00:00:00"/>
    <x v="3"/>
    <x v="4"/>
    <x v="113"/>
    <x v="112"/>
    <n v="195.63"/>
    <x v="229"/>
    <d v="2014-10-14T00:00:00"/>
    <x v="5"/>
    <x v="2"/>
    <m/>
    <x v="1"/>
    <m/>
    <m/>
    <x v="10"/>
    <s v="Food"/>
    <s v="Meat Products"/>
    <m/>
    <s v="China"/>
    <s v="Greater China"/>
    <s v="Yes"/>
    <m/>
    <m/>
    <m/>
    <m/>
    <n v="101"/>
    <n v="8.4166666666666661"/>
    <n v="2014"/>
  </r>
  <r>
    <x v="418"/>
    <n v="43934"/>
    <s v="WH Group Ltd."/>
    <s v="www.shuanghui.net"/>
    <d v="2006-05-22T00:00:00"/>
    <x v="3"/>
    <x v="4"/>
    <x v="113"/>
    <x v="112"/>
    <n v="195.63"/>
    <x v="229"/>
    <d v="2016-08-25T00:00:00"/>
    <x v="7"/>
    <x v="2"/>
    <s v="1200.00 USD"/>
    <x v="378"/>
    <n v="1064.1600000000001"/>
    <m/>
    <x v="10"/>
    <s v="Food"/>
    <s v="Meat Products"/>
    <m/>
    <s v="China"/>
    <s v="Greater China"/>
    <s v="Yes"/>
    <m/>
    <m/>
    <m/>
    <m/>
    <n v="123"/>
    <n v="10.25"/>
    <n v="2016"/>
  </r>
  <r>
    <x v="419"/>
    <n v="43934"/>
    <s v="WH Group Ltd."/>
    <s v="www.shuanghui.net"/>
    <d v="2009-06-01T00:00:00"/>
    <x v="7"/>
    <x v="4"/>
    <x v="1"/>
    <x v="1"/>
    <m/>
    <x v="50"/>
    <d v="2016-10-27T00:00:00"/>
    <x v="7"/>
    <x v="2"/>
    <s v="803.00 USD"/>
    <x v="379"/>
    <n v="735.15"/>
    <m/>
    <x v="10"/>
    <s v="Food"/>
    <s v="Meat Products"/>
    <m/>
    <s v="China"/>
    <s v="Greater China"/>
    <s v="Yes"/>
    <m/>
    <m/>
    <m/>
    <m/>
    <n v="88"/>
    <n v="7.333333333333333"/>
    <n v="2016"/>
  </r>
  <r>
    <x v="419"/>
    <n v="43934"/>
    <s v="WH Group Ltd."/>
    <s v="www.shuanghui.net"/>
    <d v="2009-06-01T00:00:00"/>
    <x v="7"/>
    <x v="4"/>
    <x v="1"/>
    <x v="1"/>
    <m/>
    <x v="50"/>
    <d v="2017-02-01T00:00:00"/>
    <x v="8"/>
    <x v="2"/>
    <s v="3360.00 HKD"/>
    <x v="380"/>
    <n v="403.24"/>
    <m/>
    <x v="10"/>
    <s v="Food"/>
    <s v="Meat Products"/>
    <m/>
    <s v="China"/>
    <s v="Greater China"/>
    <s v="Yes"/>
    <m/>
    <m/>
    <m/>
    <m/>
    <n v="92"/>
    <n v="7.666666666666667"/>
    <n v="2017"/>
  </r>
  <r>
    <x v="420"/>
    <n v="39860"/>
    <s v="Winsway"/>
    <s v="www.winsway.com"/>
    <d v="2010-04-01T00:00:00"/>
    <x v="4"/>
    <x v="2"/>
    <x v="73"/>
    <x v="72"/>
    <n v="81.33"/>
    <x v="230"/>
    <d v="2010-09-30T00:00:00"/>
    <x v="2"/>
    <x v="0"/>
    <s v="3660.00 HKD"/>
    <x v="381"/>
    <n v="338.8"/>
    <m/>
    <x v="3"/>
    <s v="Logistics"/>
    <s v="Distribution, Logistics, Oil &amp; Gas, Transportation"/>
    <m/>
    <s v="Hong Kong"/>
    <s v="Greater China"/>
    <s v="Yes"/>
    <m/>
    <m/>
    <m/>
    <m/>
    <n v="5"/>
    <n v="0.41666666666666669"/>
    <n v="2010"/>
  </r>
  <r>
    <x v="420"/>
    <n v="39860"/>
    <s v="Winsway"/>
    <s v="www.winsway.com"/>
    <d v="2010-04-01T00:00:00"/>
    <x v="4"/>
    <x v="2"/>
    <x v="73"/>
    <x v="72"/>
    <n v="81.33"/>
    <x v="230"/>
    <d v="2011-05-20T00:00:00"/>
    <x v="3"/>
    <x v="2"/>
    <s v="638.96 HKD"/>
    <x v="382"/>
    <n v="57.32"/>
    <m/>
    <x v="3"/>
    <s v="Logistics"/>
    <s v="Distribution, Logistics, Oil &amp; Gas, Transportation"/>
    <m/>
    <s v="Hong Kong"/>
    <s v="Greater China"/>
    <s v="No"/>
    <m/>
    <m/>
    <m/>
    <m/>
    <n v="13"/>
    <n v="1.0833333333333333"/>
    <n v="2011"/>
  </r>
  <r>
    <x v="421"/>
    <n v="162910"/>
    <s v="Wuhan Zhongyuan Huadian Science and Technology Co., Ltd."/>
    <s v="www.zyhd.com.cn"/>
    <d v="2009-01-22T00:00:00"/>
    <x v="7"/>
    <x v="1"/>
    <x v="261"/>
    <x v="277"/>
    <n v="2.5"/>
    <x v="11"/>
    <d v="2009-10-30T00:00:00"/>
    <x v="9"/>
    <x v="0"/>
    <s v="526.14 CNY"/>
    <x v="383"/>
    <n v="51.71"/>
    <m/>
    <x v="8"/>
    <s v="Electronics"/>
    <s v="Electronics, Industrial"/>
    <m/>
    <s v="China"/>
    <s v="Greater China"/>
    <s v="Yes"/>
    <m/>
    <m/>
    <m/>
    <m/>
    <n v="9"/>
    <n v="0.75"/>
    <n v="2009"/>
  </r>
  <r>
    <x v="422"/>
    <n v="31989"/>
    <s v="Wumart Stores Inc."/>
    <s v="www.wumart.com/html/en/home.html"/>
    <d v="2009-08-12T00:00:00"/>
    <x v="7"/>
    <x v="4"/>
    <x v="262"/>
    <x v="278"/>
    <n v="149.41999999999999"/>
    <x v="231"/>
    <d v="2016-01-21T00:00:00"/>
    <x v="7"/>
    <x v="7"/>
    <m/>
    <x v="1"/>
    <m/>
    <s v="Wumei Holdings Inc."/>
    <x v="4"/>
    <s v="Retail"/>
    <s v="Supermarkets &amp; Grocery Stores"/>
    <m/>
    <s v="China"/>
    <s v="Greater China"/>
    <s v="No"/>
    <m/>
    <m/>
    <s v="John Zhao"/>
    <s v="John Zhao"/>
    <n v="77"/>
    <n v="6.416666666666667"/>
    <n v="2016"/>
  </r>
  <r>
    <x v="423"/>
    <n v="106943"/>
    <s v="Wuxi PharmaTech Co., Ltd"/>
    <s v="www.wuxiapptec.com"/>
    <d v="2015-08-14T00:00:00"/>
    <x v="15"/>
    <x v="0"/>
    <x v="263"/>
    <x v="279"/>
    <n v="2963.73"/>
    <x v="232"/>
    <d v="2017-06-12T00:00:00"/>
    <x v="8"/>
    <x v="0"/>
    <s v="3970.00 HKD"/>
    <x v="384"/>
    <n v="455.74"/>
    <m/>
    <x v="0"/>
    <s v="Pharmaceuticals"/>
    <s v="BPO Services, Medical Devices, Medical Research, Pharmaceutical Development"/>
    <m/>
    <s v="China"/>
    <s v="Greater China"/>
    <s v="Yes"/>
    <m/>
    <m/>
    <m/>
    <m/>
    <n v="22"/>
    <n v="1.8333333333333333"/>
    <n v="2017"/>
  </r>
  <r>
    <x v="424"/>
    <n v="147349"/>
    <s v="Xi'an Longi Silicon Materials Co., Ltd"/>
    <s v="www.longi-silicon.com"/>
    <d v="2010-08-04T00:00:00"/>
    <x v="4"/>
    <x v="1"/>
    <x v="264"/>
    <x v="280"/>
    <n v="15.67"/>
    <x v="20"/>
    <d v="2012-04-11T00:00:00"/>
    <x v="6"/>
    <x v="0"/>
    <s v="1575.00 CNY"/>
    <x v="385"/>
    <n v="189.45"/>
    <m/>
    <x v="8"/>
    <s v="Semiconductors"/>
    <s v="Semiconductors"/>
    <m/>
    <s v="China"/>
    <s v="Greater China"/>
    <s v="Yes"/>
    <m/>
    <m/>
    <m/>
    <m/>
    <n v="20"/>
    <n v="1.6666666666666667"/>
    <n v="2012"/>
  </r>
  <r>
    <x v="424"/>
    <n v="147349"/>
    <s v="Xi'an Longi Silicon Materials Co., Ltd"/>
    <s v="www.longi-silicon.com"/>
    <d v="2010-08-04T00:00:00"/>
    <x v="4"/>
    <x v="1"/>
    <x v="264"/>
    <x v="280"/>
    <n v="15.67"/>
    <x v="20"/>
    <d v="2016-06-12T00:00:00"/>
    <x v="7"/>
    <x v="2"/>
    <s v="153.41 USD"/>
    <x v="386"/>
    <n v="135"/>
    <m/>
    <x v="8"/>
    <s v="Semiconductors"/>
    <s v="Semiconductors"/>
    <m/>
    <s v="China"/>
    <s v="Greater China"/>
    <s v="Yes"/>
    <m/>
    <m/>
    <m/>
    <m/>
    <n v="70"/>
    <n v="5.833333333333333"/>
    <n v="2016"/>
  </r>
  <r>
    <x v="425"/>
    <n v="163542"/>
    <s v="Xi'an Shaangu Power Co., Ltd."/>
    <s v="www.shaangu.com"/>
    <d v="2007-11-01T00:00:00"/>
    <x v="1"/>
    <x v="1"/>
    <x v="265"/>
    <x v="281"/>
    <n v="16.52"/>
    <x v="168"/>
    <d v="2010-04-28T00:00:00"/>
    <x v="2"/>
    <x v="0"/>
    <s v="1693.38 CNY"/>
    <x v="221"/>
    <n v="187.83"/>
    <m/>
    <x v="3"/>
    <s v="Manufacturing"/>
    <s v="Manufacturing"/>
    <m/>
    <s v="China"/>
    <s v="Greater China"/>
    <s v="Yes"/>
    <m/>
    <m/>
    <m/>
    <m/>
    <n v="29"/>
    <n v="2.4166666666666665"/>
    <n v="2010"/>
  </r>
  <r>
    <x v="426"/>
    <n v="26727"/>
    <s v="Xiabu Xiabu"/>
    <s v="www.xiabu.com"/>
    <d v="2008-07-01T00:00:00"/>
    <x v="2"/>
    <x v="1"/>
    <x v="266"/>
    <x v="282"/>
    <n v="33.020000000000003"/>
    <x v="146"/>
    <d v="2012-12-13T00:00:00"/>
    <x v="6"/>
    <x v="3"/>
    <s v="150.00 USD"/>
    <x v="15"/>
    <n v="115.7"/>
    <s v="General Atlantic"/>
    <x v="4"/>
    <s v="Restaurants"/>
    <s v="Consumer Services, Restaurants"/>
    <m/>
    <s v="China"/>
    <s v="Greater China"/>
    <s v="No"/>
    <m/>
    <m/>
    <s v="Dong Zhong, Meng Ann Lim"/>
    <m/>
    <n v="53"/>
    <n v="4.416666666666667"/>
    <n v="2012"/>
  </r>
  <r>
    <x v="427"/>
    <n v="161209"/>
    <s v="Xiamen Vann Intelligent Co., Ltd"/>
    <s v="www.vann.com.cn"/>
    <d v="2010-09-27T00:00:00"/>
    <x v="4"/>
    <x v="1"/>
    <x v="267"/>
    <x v="283"/>
    <n v="5.62"/>
    <x v="23"/>
    <d v="2012-03-01T00:00:00"/>
    <x v="6"/>
    <x v="1"/>
    <s v="16.70 CNY"/>
    <x v="387"/>
    <n v="2.0099999999999998"/>
    <m/>
    <x v="8"/>
    <s v="Technology"/>
    <s v="Technology"/>
    <m/>
    <s v="China"/>
    <s v="Greater China"/>
    <s v="No"/>
    <m/>
    <m/>
    <m/>
    <m/>
    <n v="18"/>
    <n v="1.5"/>
    <n v="2012"/>
  </r>
  <r>
    <x v="428"/>
    <n v="137913"/>
    <s v="Xiezhong International Holdings Limited"/>
    <s v="www.xiezhonginternational.hk"/>
    <d v="2008-06-01T00:00:00"/>
    <x v="2"/>
    <x v="1"/>
    <x v="268"/>
    <x v="284"/>
    <n v="13.27"/>
    <x v="167"/>
    <d v="2012-06-15T00:00:00"/>
    <x v="6"/>
    <x v="0"/>
    <s v="162.00 HKD"/>
    <x v="388"/>
    <n v="16.600000000000001"/>
    <m/>
    <x v="3"/>
    <s v="Transportation"/>
    <s v="Air Conditioning Equipment &amp; Products, Automobile and Parts Manufacturing, Heating Equipment &amp; Products, Manufacturing"/>
    <m/>
    <s v="China"/>
    <s v="Greater China"/>
    <s v="Yes"/>
    <m/>
    <m/>
    <m/>
    <m/>
    <n v="48"/>
    <n v="4"/>
    <n v="2012"/>
  </r>
  <r>
    <x v="429"/>
    <n v="161164"/>
    <s v="Xilinmen Furniture Co., Ltd"/>
    <s v="www.chinabed.com"/>
    <d v="2010-11-30T00:00:00"/>
    <x v="4"/>
    <x v="1"/>
    <x v="269"/>
    <x v="285"/>
    <n v="4.24"/>
    <x v="23"/>
    <d v="2012-07-17T00:00:00"/>
    <x v="6"/>
    <x v="0"/>
    <s v="656.25 CNY"/>
    <x v="389"/>
    <n v="84.77"/>
    <m/>
    <x v="3"/>
    <s v="Manufacturing"/>
    <s v="Consumer Products, Furniture Manufacturing"/>
    <m/>
    <s v="China"/>
    <s v="Greater China"/>
    <s v="Yes"/>
    <m/>
    <m/>
    <m/>
    <m/>
    <n v="20"/>
    <n v="1.6666666666666667"/>
    <n v="2012"/>
  </r>
  <r>
    <x v="430"/>
    <n v="174519"/>
    <s v="Xilong Chemical Co., Ltd."/>
    <s v="www.xlhg.com.cn"/>
    <d v="2008-07-14T00:00:00"/>
    <x v="2"/>
    <x v="1"/>
    <x v="140"/>
    <x v="286"/>
    <n v="2.5"/>
    <x v="40"/>
    <d v="2011-05-25T00:00:00"/>
    <x v="3"/>
    <x v="0"/>
    <m/>
    <x v="1"/>
    <m/>
    <m/>
    <x v="6"/>
    <s v="Chemicals"/>
    <s v="Biotechnology, Chemicals, Electronics"/>
    <m/>
    <s v="China"/>
    <s v="Greater China"/>
    <s v="Yes"/>
    <m/>
    <m/>
    <m/>
    <m/>
    <n v="34"/>
    <n v="2.8333333333333335"/>
    <n v="2011"/>
  </r>
  <r>
    <x v="431"/>
    <n v="194936"/>
    <s v="Xin Sheng Pawn"/>
    <s v="www.xs-pawn.com"/>
    <d v="2012-06-01T00:00:00"/>
    <x v="5"/>
    <x v="1"/>
    <x v="1"/>
    <x v="1"/>
    <m/>
    <x v="196"/>
    <d v="2014-06-01T00:00:00"/>
    <x v="5"/>
    <x v="0"/>
    <m/>
    <x v="1"/>
    <m/>
    <m/>
    <x v="5"/>
    <s v="Financial Services"/>
    <s v="Consumer Finance, Consumer Services, Credit Collections and Services, Mortgage Banking"/>
    <m/>
    <s v="China"/>
    <s v="Greater China"/>
    <s v="Yes"/>
    <m/>
    <m/>
    <m/>
    <m/>
    <n v="24"/>
    <n v="2"/>
    <n v="2014"/>
  </r>
  <r>
    <x v="432"/>
    <n v="153207"/>
    <s v="Xizang Haisco Pharmaceutical Group Co., Ltd"/>
    <s v="www.haisco.com"/>
    <d v="2010-12-01T00:00:00"/>
    <x v="4"/>
    <x v="1"/>
    <x v="48"/>
    <x v="134"/>
    <n v="2.2599999999999998"/>
    <x v="23"/>
    <d v="2012-01-17T00:00:00"/>
    <x v="6"/>
    <x v="0"/>
    <m/>
    <x v="1"/>
    <m/>
    <m/>
    <x v="0"/>
    <s v="Pharmaceuticals"/>
    <s v="Pharmaceuticals"/>
    <m/>
    <s v="China"/>
    <s v="Greater China"/>
    <s v="Yes"/>
    <m/>
    <m/>
    <m/>
    <m/>
    <n v="13"/>
    <n v="1.0833333333333333"/>
    <n v="2012"/>
  </r>
  <r>
    <x v="433"/>
    <n v="35880"/>
    <s v="Xtep International Holdings"/>
    <s v="www.xtep.com.hk"/>
    <d v="2007-07-01T00:00:00"/>
    <x v="1"/>
    <x v="1"/>
    <x v="1"/>
    <x v="1"/>
    <m/>
    <x v="16"/>
    <d v="2008-06-03T00:00:00"/>
    <x v="1"/>
    <x v="0"/>
    <s v="286.00 USD"/>
    <x v="390"/>
    <n v="181.61"/>
    <m/>
    <x v="4"/>
    <s v="Consumer Products"/>
    <s v="Consumer Products, Manufacturing"/>
    <m/>
    <s v="Hong Kong"/>
    <s v="Greater China"/>
    <s v="Yes"/>
    <m/>
    <m/>
    <m/>
    <m/>
    <n v="11"/>
    <n v="0.91666666666666663"/>
    <n v="2008"/>
  </r>
  <r>
    <x v="434"/>
    <n v="36063"/>
    <s v="Yangzhou Chengde Steel Tube Co.Ltd."/>
    <s v="www.cdpipe.com"/>
    <d v="2007-03-29T00:00:00"/>
    <x v="1"/>
    <x v="1"/>
    <x v="150"/>
    <x v="157"/>
    <n v="59.82"/>
    <x v="16"/>
    <d v="2010-01-15T00:00:00"/>
    <x v="2"/>
    <x v="7"/>
    <m/>
    <x v="1"/>
    <m/>
    <s v="Precision Castparts Corp"/>
    <x v="3"/>
    <s v="Industrial"/>
    <s v="Industrial, Steel &amp; Metal Manufacturing"/>
    <m/>
    <s v="China"/>
    <s v="Greater China"/>
    <s v="No"/>
    <m/>
    <m/>
    <s v="Herman Chang, Yi Luo"/>
    <m/>
    <n v="34"/>
    <n v="2.8333333333333335"/>
    <n v="2010"/>
  </r>
  <r>
    <x v="435"/>
    <n v="181470"/>
    <s v="Yanjun Automobile"/>
    <m/>
    <d v="2009-10-01T00:00:00"/>
    <x v="7"/>
    <x v="1"/>
    <x v="1"/>
    <x v="1"/>
    <m/>
    <x v="233"/>
    <d v="2012-09-10T00:00:00"/>
    <x v="6"/>
    <x v="7"/>
    <s v="305.00 USD"/>
    <x v="391"/>
    <n v="238.24"/>
    <s v="Baoxin Auto Group Ltd"/>
    <x v="3"/>
    <s v="Transportation"/>
    <s v="Automobile Dealerships"/>
    <m/>
    <s v="China"/>
    <s v="Greater China"/>
    <s v="No"/>
    <m/>
    <m/>
    <s v="Leo Fang"/>
    <s v="Leo Fang"/>
    <n v="35"/>
    <n v="2.9166666666666665"/>
    <n v="2012"/>
  </r>
  <r>
    <x v="436"/>
    <n v="141711"/>
    <s v="Yantai Andre Pectin Co., Ltd"/>
    <s v="wwww.andrepectin.com"/>
    <d v="2010-11-15T00:00:00"/>
    <x v="4"/>
    <x v="1"/>
    <x v="270"/>
    <x v="287"/>
    <n v="7.28"/>
    <x v="83"/>
    <d v="2013-10-09T00:00:00"/>
    <x v="4"/>
    <x v="7"/>
    <m/>
    <x v="1"/>
    <m/>
    <s v="DSM"/>
    <x v="6"/>
    <s v="Chemicals"/>
    <s v="Beverages, Chemicals, Food"/>
    <m/>
    <s v="China"/>
    <s v="Greater China"/>
    <s v="No"/>
    <m/>
    <m/>
    <s v="John Zhao"/>
    <m/>
    <n v="35"/>
    <n v="2.9166666666666665"/>
    <n v="2013"/>
  </r>
  <r>
    <x v="437"/>
    <n v="31991"/>
    <s v="Yashili"/>
    <s v="www.yashili.com"/>
    <d v="2009-09-20T00:00:00"/>
    <x v="7"/>
    <x v="1"/>
    <x v="271"/>
    <x v="288"/>
    <n v="90.48"/>
    <x v="234"/>
    <d v="2010-10-20T00:00:00"/>
    <x v="2"/>
    <x v="0"/>
    <s v="2310.00 HKD"/>
    <x v="392"/>
    <n v="213.83"/>
    <m/>
    <x v="10"/>
    <s v="Food"/>
    <s v="Consumer Products, Dairy Products"/>
    <m/>
    <s v="China"/>
    <s v="Greater China"/>
    <s v="Yes"/>
    <m/>
    <m/>
    <s v="Eric Zhang, Patrick Siewert"/>
    <m/>
    <n v="13"/>
    <n v="1.0833333333333333"/>
    <n v="2010"/>
  </r>
  <r>
    <x v="437"/>
    <n v="31991"/>
    <s v="Yashili"/>
    <s v="www.yashili.com"/>
    <d v="2009-09-20T00:00:00"/>
    <x v="7"/>
    <x v="1"/>
    <x v="271"/>
    <x v="288"/>
    <n v="90.48"/>
    <x v="234"/>
    <d v="2013-06-19T00:00:00"/>
    <x v="4"/>
    <x v="7"/>
    <s v="388.00 USD"/>
    <x v="306"/>
    <n v="291.5"/>
    <s v="China Mengniu Dairy Company Limited"/>
    <x v="10"/>
    <s v="Food"/>
    <s v="Consumer Products, Dairy Products"/>
    <m/>
    <s v="China"/>
    <s v="Greater China"/>
    <s v="No"/>
    <n v="1.9"/>
    <m/>
    <s v="Eric Zhang, Patrick Siewert"/>
    <m/>
    <n v="45"/>
    <n v="3.75"/>
    <n v="2013"/>
  </r>
  <r>
    <x v="438"/>
    <n v="35494"/>
    <s v="Yin Rong"/>
    <s v="www.y-rong.com"/>
    <d v="2007-05-01T00:00:00"/>
    <x v="1"/>
    <x v="2"/>
    <x v="1"/>
    <x v="1"/>
    <m/>
    <x v="111"/>
    <d v="2010-12-01T00:00:00"/>
    <x v="2"/>
    <x v="1"/>
    <m/>
    <x v="1"/>
    <m/>
    <m/>
    <x v="10"/>
    <s v="Beverages"/>
    <s v="Beverages, Production"/>
    <m/>
    <s v="China"/>
    <s v="Greater China"/>
    <s v="No"/>
    <m/>
    <m/>
    <m/>
    <m/>
    <n v="43"/>
    <n v="3.5833333333333335"/>
    <n v="2010"/>
  </r>
  <r>
    <x v="439"/>
    <n v="59361"/>
    <s v="Ying Tai Bio-Technology"/>
    <s v="www.hi-tech-bio.com"/>
    <d v="2007-11-23T00:00:00"/>
    <x v="1"/>
    <x v="1"/>
    <x v="1"/>
    <x v="1"/>
    <m/>
    <x v="138"/>
    <d v="2012-09-01T00:00:00"/>
    <x v="6"/>
    <x v="1"/>
    <m/>
    <x v="1"/>
    <m/>
    <m/>
    <x v="0"/>
    <s v="Pharmaceuticals"/>
    <s v="Manufacturing, Pharmaceuticals"/>
    <m/>
    <s v="China"/>
    <s v="Greater China"/>
    <s v="No"/>
    <m/>
    <m/>
    <m/>
    <m/>
    <n v="58"/>
    <n v="4.833333333333333"/>
    <n v="2012"/>
  </r>
  <r>
    <x v="440"/>
    <n v="33766"/>
    <s v="Yingde Gases Group"/>
    <s v="www.yingdegas.com"/>
    <d v="2006-05-10T00:00:00"/>
    <x v="3"/>
    <x v="2"/>
    <x v="139"/>
    <x v="145"/>
    <n v="41.19"/>
    <x v="3"/>
    <d v="2009-11-30T00:00:00"/>
    <x v="9"/>
    <x v="0"/>
    <s v="406.54 USD"/>
    <x v="393"/>
    <n v="271.27999999999997"/>
    <m/>
    <x v="2"/>
    <s v="Oil &amp; Gas"/>
    <s v="Oil &amp; Gas"/>
    <m/>
    <s v="Hong Kong"/>
    <s v="Greater China"/>
    <s v="Yes"/>
    <m/>
    <m/>
    <s v="Gordon Shaw"/>
    <s v="Gordon Shaw"/>
    <n v="42"/>
    <n v="3.5"/>
    <n v="2009"/>
  </r>
  <r>
    <x v="440"/>
    <n v="33766"/>
    <s v="Yingde Gases Group"/>
    <s v="www.yingdegas.com"/>
    <d v="2006-05-10T00:00:00"/>
    <x v="3"/>
    <x v="2"/>
    <x v="139"/>
    <x v="145"/>
    <n v="41.19"/>
    <x v="3"/>
    <d v="2010-04-01T00:00:00"/>
    <x v="2"/>
    <x v="2"/>
    <m/>
    <x v="1"/>
    <m/>
    <m/>
    <x v="2"/>
    <s v="Oil &amp; Gas"/>
    <s v="Oil &amp; Gas"/>
    <m/>
    <s v="Hong Kong"/>
    <s v="Greater China"/>
    <s v="Yes"/>
    <m/>
    <m/>
    <s v="Gordon Shaw"/>
    <s v="Gordon Shaw"/>
    <n v="47"/>
    <n v="3.9166666666666665"/>
    <n v="2010"/>
  </r>
  <r>
    <x v="440"/>
    <n v="33766"/>
    <s v="Yingde Gases Group"/>
    <s v="www.yingdegas.com"/>
    <d v="2006-05-10T00:00:00"/>
    <x v="3"/>
    <x v="2"/>
    <x v="139"/>
    <x v="145"/>
    <n v="41.19"/>
    <x v="3"/>
    <d v="2011-11-03T00:00:00"/>
    <x v="3"/>
    <x v="2"/>
    <s v="402.50 HKD"/>
    <x v="394"/>
    <n v="37.630000000000003"/>
    <m/>
    <x v="2"/>
    <s v="Oil &amp; Gas"/>
    <s v="Oil &amp; Gas"/>
    <m/>
    <s v="Hong Kong"/>
    <s v="Greater China"/>
    <s v="Yes"/>
    <m/>
    <m/>
    <s v="Gordon Shaw"/>
    <s v="Gordon Shaw"/>
    <n v="66"/>
    <n v="5.5"/>
    <n v="2011"/>
  </r>
  <r>
    <x v="440"/>
    <n v="33766"/>
    <s v="Yingde Gases Group"/>
    <s v="www.yingdegas.com"/>
    <d v="2006-05-10T00:00:00"/>
    <x v="3"/>
    <x v="2"/>
    <x v="139"/>
    <x v="145"/>
    <n v="41.19"/>
    <x v="3"/>
    <d v="2012-02-15T00:00:00"/>
    <x v="6"/>
    <x v="2"/>
    <s v="414.00 HKD"/>
    <x v="395"/>
    <n v="40.46"/>
    <m/>
    <x v="2"/>
    <s v="Oil &amp; Gas"/>
    <s v="Oil &amp; Gas"/>
    <m/>
    <s v="Hong Kong"/>
    <s v="Greater China"/>
    <s v="Yes"/>
    <m/>
    <m/>
    <s v="Gordon Shaw"/>
    <s v="Gordon Shaw"/>
    <n v="69"/>
    <n v="5.75"/>
    <n v="2012"/>
  </r>
  <r>
    <x v="440"/>
    <n v="33766"/>
    <s v="Yingde Gases Group"/>
    <s v="www.yingdegas.com"/>
    <d v="2006-05-10T00:00:00"/>
    <x v="3"/>
    <x v="2"/>
    <x v="139"/>
    <x v="145"/>
    <n v="41.19"/>
    <x v="3"/>
    <d v="2012-06-01T00:00:00"/>
    <x v="6"/>
    <x v="2"/>
    <m/>
    <x v="1"/>
    <m/>
    <m/>
    <x v="2"/>
    <s v="Oil &amp; Gas"/>
    <s v="Oil &amp; Gas"/>
    <m/>
    <s v="Hong Kong"/>
    <s v="Greater China"/>
    <s v="No"/>
    <m/>
    <m/>
    <s v="Gordon Shaw"/>
    <s v="Gordon Shaw"/>
    <n v="73"/>
    <n v="6.083333333333333"/>
    <n v="2012"/>
  </r>
  <r>
    <x v="441"/>
    <n v="85026"/>
    <s v="Yongle Tape Co.,Ltd."/>
    <s v="www.yongletape.com"/>
    <d v="2012-03-30T00:00:00"/>
    <x v="5"/>
    <x v="0"/>
    <x v="253"/>
    <x v="269"/>
    <n v="37.270000000000003"/>
    <x v="235"/>
    <d v="2017-02-06T00:00:00"/>
    <x v="8"/>
    <x v="7"/>
    <s v="190.00 USD"/>
    <x v="134"/>
    <n v="176.92"/>
    <s v="Avery Dennison Corporation"/>
    <x v="3"/>
    <s v="Manufacturing"/>
    <s v="Adhesives &amp; Sealants, Manufacturing"/>
    <m/>
    <s v="China"/>
    <s v="Greater China"/>
    <s v="No"/>
    <n v="4.8"/>
    <m/>
    <m/>
    <m/>
    <n v="59"/>
    <n v="4.916666666666667"/>
    <n v="2017"/>
  </r>
  <r>
    <x v="442"/>
    <n v="63838"/>
    <s v="Yongye International"/>
    <s v="www.yongyeintl.com"/>
    <d v="2011-05-31T00:00:00"/>
    <x v="10"/>
    <x v="4"/>
    <x v="139"/>
    <x v="145"/>
    <n v="34.630000000000003"/>
    <x v="7"/>
    <d v="2013-09-23T00:00:00"/>
    <x v="4"/>
    <x v="3"/>
    <s v="340.00 USD"/>
    <x v="396"/>
    <n v="255.54"/>
    <s v="Full Alliance International Ltd, Morgan Stanley Private Equity Asia"/>
    <x v="10"/>
    <s v="Agriculture"/>
    <s v="Agricultural Chemicals, Agriculture Technologies, Farm Support Services"/>
    <m/>
    <s v="China"/>
    <s v="Greater China"/>
    <s v="No"/>
    <m/>
    <m/>
    <s v="Homer Sun"/>
    <m/>
    <n v="28"/>
    <n v="2.3333333333333335"/>
    <n v="2013"/>
  </r>
  <r>
    <x v="443"/>
    <n v="147409"/>
    <s v="Yotrio Group Co., Ltd"/>
    <m/>
    <d v="2009-12-01T00:00:00"/>
    <x v="7"/>
    <x v="1"/>
    <x v="272"/>
    <x v="289"/>
    <n v="11.36"/>
    <x v="236"/>
    <d v="2010-10-21T00:00:00"/>
    <x v="2"/>
    <x v="0"/>
    <s v="2280.00 CNY"/>
    <x v="397"/>
    <n v="245.19"/>
    <m/>
    <x v="3"/>
    <s v="Manufacturing"/>
    <s v="Furniture Manufacturing"/>
    <m/>
    <s v="China"/>
    <s v="Greater China"/>
    <s v="Yes"/>
    <m/>
    <m/>
    <m/>
    <m/>
    <n v="10"/>
    <n v="0.83333333333333337"/>
    <n v="2010"/>
  </r>
  <r>
    <x v="444"/>
    <n v="180176"/>
    <s v="Youyuan International Holdings Limited"/>
    <s v="www.youyuan.com.hk"/>
    <d v="2009-09-01T00:00:00"/>
    <x v="7"/>
    <x v="1"/>
    <x v="1"/>
    <x v="1"/>
    <m/>
    <x v="42"/>
    <d v="2010-05-01T00:00:00"/>
    <x v="2"/>
    <x v="0"/>
    <m/>
    <x v="1"/>
    <m/>
    <m/>
    <x v="3"/>
    <s v="Manufacturing"/>
    <s v="Paper Products Manufacturing"/>
    <m/>
    <s v="China"/>
    <s v="Greater China"/>
    <s v="No"/>
    <m/>
    <m/>
    <m/>
    <m/>
    <n v="8"/>
    <n v="0.66666666666666663"/>
    <n v="2010"/>
  </r>
  <r>
    <x v="445"/>
    <n v="123238"/>
    <s v="Yunnan Longsheng Green Industry Group Co. Ltd."/>
    <m/>
    <d v="2007-02-01T00:00:00"/>
    <x v="1"/>
    <x v="1"/>
    <x v="273"/>
    <x v="290"/>
    <n v="5.34"/>
    <x v="237"/>
    <d v="2007-07-01T00:00:00"/>
    <x v="10"/>
    <x v="1"/>
    <s v="7.17 USD"/>
    <x v="398"/>
    <n v="5.3"/>
    <m/>
    <x v="10"/>
    <s v="Beverages"/>
    <s v="Coffee and Tea Manufacturing"/>
    <m/>
    <s v="China"/>
    <s v="Greater China"/>
    <s v="Yes"/>
    <m/>
    <m/>
    <m/>
    <m/>
    <n v="5"/>
    <n v="0.41666666666666669"/>
    <n v="2007"/>
  </r>
  <r>
    <x v="446"/>
    <n v="163543"/>
    <s v="Zhejiang Aishida Electric Co., Ltd"/>
    <s v="www.chinaasd.com"/>
    <d v="2007-07-01T00:00:00"/>
    <x v="1"/>
    <x v="1"/>
    <x v="137"/>
    <x v="291"/>
    <n v="8.75"/>
    <x v="168"/>
    <d v="2010-05-11T00:00:00"/>
    <x v="2"/>
    <x v="0"/>
    <s v="1128.00 CNY"/>
    <x v="399"/>
    <n v="125.12"/>
    <m/>
    <x v="3"/>
    <s v="Manufacturing"/>
    <s v="Distribution, Household Appliance Manufacture"/>
    <m/>
    <s v="China"/>
    <s v="Greater China"/>
    <s v="Yes"/>
    <m/>
    <m/>
    <m/>
    <m/>
    <n v="34"/>
    <n v="2.8333333333333335"/>
    <n v="2010"/>
  </r>
  <r>
    <x v="446"/>
    <n v="163543"/>
    <s v="Zhejiang Aishida Electric Co., Ltd"/>
    <s v="www.chinaasd.com"/>
    <d v="2007-07-01T00:00:00"/>
    <x v="1"/>
    <x v="1"/>
    <x v="137"/>
    <x v="291"/>
    <n v="8.75"/>
    <x v="168"/>
    <d v="2012-06-01T00:00:00"/>
    <x v="6"/>
    <x v="2"/>
    <s v="322.10 CNY"/>
    <x v="400"/>
    <n v="40.44"/>
    <m/>
    <x v="3"/>
    <s v="Manufacturing"/>
    <s v="Distribution, Household Appliance Manufacture"/>
    <m/>
    <s v="China"/>
    <s v="Greater China"/>
    <s v="No"/>
    <m/>
    <m/>
    <m/>
    <m/>
    <n v="59"/>
    <n v="4.916666666666667"/>
    <n v="2012"/>
  </r>
  <r>
    <x v="447"/>
    <n v="100775"/>
    <s v="Zhejiang Chaowei Power"/>
    <s v="www.chaowei.com.hk"/>
    <d v="2010-07-01T00:00:00"/>
    <x v="4"/>
    <x v="1"/>
    <x v="1"/>
    <x v="1"/>
    <m/>
    <x v="83"/>
    <d v="2010-07-02T00:00:00"/>
    <x v="2"/>
    <x v="0"/>
    <s v="545.00 HKD"/>
    <x v="401"/>
    <n v="55.73"/>
    <m/>
    <x v="3"/>
    <s v="Manufacturing"/>
    <s v="Manufacturing"/>
    <m/>
    <s v="China"/>
    <s v="Greater China"/>
    <s v="Yes"/>
    <m/>
    <m/>
    <m/>
    <m/>
    <n v="0"/>
    <n v="0"/>
    <n v="2010"/>
  </r>
  <r>
    <x v="447"/>
    <n v="100775"/>
    <s v="Zhejiang Chaowei Power"/>
    <s v="www.chaowei.com.hk"/>
    <d v="2010-07-01T00:00:00"/>
    <x v="4"/>
    <x v="1"/>
    <x v="1"/>
    <x v="1"/>
    <m/>
    <x v="83"/>
    <d v="2013-01-15T00:00:00"/>
    <x v="4"/>
    <x v="2"/>
    <s v="75.00 USD"/>
    <x v="402"/>
    <n v="56.22"/>
    <m/>
    <x v="3"/>
    <s v="Manufacturing"/>
    <s v="Manufacturing"/>
    <m/>
    <s v="China"/>
    <s v="Greater China"/>
    <s v="No"/>
    <n v="2"/>
    <m/>
    <m/>
    <m/>
    <n v="30"/>
    <n v="2.5"/>
    <n v="2013"/>
  </r>
  <r>
    <x v="448"/>
    <n v="161880"/>
    <s v="Zhejiang Charioteer Pharmaceutical Co., Ltd"/>
    <s v="www.chariotpharm.com"/>
    <d v="2013-04-10T00:00:00"/>
    <x v="0"/>
    <x v="1"/>
    <x v="274"/>
    <x v="292"/>
    <n v="7.94"/>
    <x v="28"/>
    <d v="2015-01-20T00:00:00"/>
    <x v="0"/>
    <x v="0"/>
    <m/>
    <x v="1"/>
    <m/>
    <m/>
    <x v="0"/>
    <s v="Pharmaceuticals"/>
    <s v="Pharmaceutical Manufacturing"/>
    <m/>
    <s v="China"/>
    <s v="Greater China"/>
    <s v="Yes"/>
    <m/>
    <m/>
    <m/>
    <m/>
    <n v="21"/>
    <n v="1.75"/>
    <n v="2015"/>
  </r>
  <r>
    <x v="449"/>
    <n v="137602"/>
    <s v="Zhejiang Double Arrow Rubber Co., Ltd"/>
    <s v="www.doublearrow.net"/>
    <d v="2007-03-01T00:00:00"/>
    <x v="1"/>
    <x v="1"/>
    <x v="1"/>
    <x v="1"/>
    <m/>
    <x v="11"/>
    <d v="2010-04-02T00:00:00"/>
    <x v="2"/>
    <x v="0"/>
    <s v="640.00 CNY"/>
    <x v="403"/>
    <n v="69.22"/>
    <m/>
    <x v="3"/>
    <s v="Manufacturing"/>
    <s v="Plastic and Rubber Manufacturing"/>
    <m/>
    <s v="China"/>
    <s v="Greater China"/>
    <s v="Yes"/>
    <m/>
    <m/>
    <m/>
    <m/>
    <n v="37"/>
    <n v="3.0833333333333335"/>
    <n v="2010"/>
  </r>
  <r>
    <x v="450"/>
    <n v="46084"/>
    <s v="Zhejiang Hengyi Petrochemical"/>
    <m/>
    <d v="2009-12-24T00:00:00"/>
    <x v="7"/>
    <x v="6"/>
    <x v="275"/>
    <x v="293"/>
    <n v="29.01"/>
    <x v="50"/>
    <d v="2010-02-26T00:00:00"/>
    <x v="2"/>
    <x v="7"/>
    <s v="600.00 USD"/>
    <x v="404"/>
    <n v="440.34"/>
    <s v="Centennial Brilliance Science &amp; Technology Co"/>
    <x v="6"/>
    <s v="Chemicals"/>
    <s v="Chemicals, Oil &amp; Gas"/>
    <m/>
    <s v="China"/>
    <s v="Greater China"/>
    <s v="No"/>
    <m/>
    <m/>
    <m/>
    <m/>
    <n v="2"/>
    <n v="0.16666666666666666"/>
    <n v="2010"/>
  </r>
  <r>
    <x v="451"/>
    <n v="161109"/>
    <s v="Zhejiang Kaishan Compressor Co., Ltd"/>
    <s v="www.kaishancomp.com"/>
    <d v="2009-12-23T00:00:00"/>
    <x v="7"/>
    <x v="1"/>
    <x v="228"/>
    <x v="294"/>
    <n v="3.91"/>
    <x v="23"/>
    <d v="2011-08-19T00:00:00"/>
    <x v="3"/>
    <x v="0"/>
    <m/>
    <x v="1"/>
    <m/>
    <m/>
    <x v="3"/>
    <s v="Manufacturing"/>
    <s v="Manufacturing"/>
    <m/>
    <s v="China"/>
    <s v="Greater China"/>
    <s v="Yes"/>
    <m/>
    <m/>
    <m/>
    <m/>
    <n v="20"/>
    <n v="1.6666666666666667"/>
    <n v="2011"/>
  </r>
  <r>
    <x v="452"/>
    <n v="166414"/>
    <s v="Zhejiang Lvyuan Muye"/>
    <m/>
    <d v="2007-08-01T00:00:00"/>
    <x v="1"/>
    <x v="1"/>
    <x v="1"/>
    <x v="1"/>
    <m/>
    <x v="43"/>
    <d v="2012-06-01T00:00:00"/>
    <x v="6"/>
    <x v="1"/>
    <m/>
    <x v="1"/>
    <m/>
    <m/>
    <x v="6"/>
    <s v="Materials"/>
    <s v="Materials, Timber"/>
    <m/>
    <s v="China"/>
    <s v="Greater China"/>
    <s v="No"/>
    <m/>
    <m/>
    <m/>
    <m/>
    <n v="58"/>
    <n v="4.833333333333333"/>
    <n v="2012"/>
  </r>
  <r>
    <x v="453"/>
    <n v="172189"/>
    <s v="Zhongao Property Service"/>
    <s v="www.gdzawy.com"/>
    <d v="2015-04-17T00:00:00"/>
    <x v="15"/>
    <x v="1"/>
    <x v="276"/>
    <x v="295"/>
    <n v="29.88"/>
    <x v="238"/>
    <d v="2015-11-25T00:00:00"/>
    <x v="0"/>
    <x v="0"/>
    <s v="421.00 HKD"/>
    <x v="405"/>
    <n v="51.17"/>
    <m/>
    <x v="5"/>
    <s v="Business Services"/>
    <s v="Business Services, Consumer Services, Leisure, Property"/>
    <m/>
    <s v="China"/>
    <s v="Greater China"/>
    <s v="Yes"/>
    <m/>
    <m/>
    <m/>
    <m/>
    <n v="7"/>
    <n v="0.58333333333333337"/>
    <n v="2015"/>
  </r>
  <r>
    <x v="454"/>
    <n v="166630"/>
    <s v="Zhonglian Real Estate"/>
    <s v="www.zldc.cn"/>
    <d v="2007-09-01T00:00:00"/>
    <x v="1"/>
    <x v="1"/>
    <x v="1"/>
    <x v="1"/>
    <m/>
    <x v="43"/>
    <d v="2012-01-01T00:00:00"/>
    <x v="6"/>
    <x v="1"/>
    <m/>
    <x v="1"/>
    <m/>
    <m/>
    <x v="4"/>
    <s v="Consumer Services"/>
    <s v="Consumer Services"/>
    <m/>
    <s v="China"/>
    <s v="Greater China"/>
    <s v="No"/>
    <m/>
    <m/>
    <m/>
    <m/>
    <n v="52"/>
    <n v="4.333333333333333"/>
    <n v="2012"/>
  </r>
  <r>
    <x v="455"/>
    <n v="86190"/>
    <s v="Zhongsheng Group"/>
    <s v="www.zs-group.com.cn"/>
    <d v="2008-06-01T00:00:00"/>
    <x v="2"/>
    <x v="1"/>
    <x v="1"/>
    <x v="1"/>
    <m/>
    <x v="239"/>
    <d v="2010-03-21T00:00:00"/>
    <x v="2"/>
    <x v="0"/>
    <s v="2679.00 HKD"/>
    <x v="406"/>
    <n v="255.23"/>
    <m/>
    <x v="3"/>
    <s v="Transportation"/>
    <s v="Automobile Dealerships, Industrial"/>
    <m/>
    <s v="China"/>
    <s v="Greater China"/>
    <s v="Yes"/>
    <m/>
    <m/>
    <m/>
    <m/>
    <n v="21"/>
    <n v="1.75"/>
    <n v="2010"/>
  </r>
  <r>
    <x v="455"/>
    <n v="86190"/>
    <s v="Zhongsheng Group"/>
    <s v="www.zs-group.com.cn"/>
    <d v="2008-06-01T00:00:00"/>
    <x v="2"/>
    <x v="1"/>
    <x v="1"/>
    <x v="1"/>
    <m/>
    <x v="239"/>
    <d v="2010-10-01T00:00:00"/>
    <x v="2"/>
    <x v="2"/>
    <s v="400.65 HKD"/>
    <x v="407"/>
    <n v="37.090000000000003"/>
    <m/>
    <x v="3"/>
    <s v="Transportation"/>
    <s v="Automobile Dealerships, Industrial"/>
    <m/>
    <s v="China"/>
    <s v="Greater China"/>
    <s v="Yes"/>
    <m/>
    <m/>
    <m/>
    <m/>
    <n v="28"/>
    <n v="2.3333333333333335"/>
    <n v="2010"/>
  </r>
  <r>
    <x v="455"/>
    <n v="86190"/>
    <s v="Zhongsheng Group"/>
    <s v="www.zs-group.com.cn"/>
    <d v="2008-06-01T00:00:00"/>
    <x v="2"/>
    <x v="1"/>
    <x v="1"/>
    <x v="1"/>
    <m/>
    <x v="239"/>
    <d v="2011-01-01T00:00:00"/>
    <x v="3"/>
    <x v="2"/>
    <s v="170.00 USD"/>
    <x v="106"/>
    <n v="130.58000000000001"/>
    <m/>
    <x v="3"/>
    <s v="Transportation"/>
    <s v="Automobile Dealerships, Industrial"/>
    <m/>
    <s v="China"/>
    <s v="Greater China"/>
    <s v="Yes"/>
    <m/>
    <m/>
    <m/>
    <m/>
    <n v="31"/>
    <n v="2.5833333333333335"/>
    <n v="2011"/>
  </r>
  <r>
    <x v="455"/>
    <n v="86190"/>
    <s v="Zhongsheng Group"/>
    <s v="www.zs-group.com.cn"/>
    <d v="2008-06-01T00:00:00"/>
    <x v="2"/>
    <x v="1"/>
    <x v="1"/>
    <x v="1"/>
    <m/>
    <x v="239"/>
    <d v="2012-04-18T00:00:00"/>
    <x v="6"/>
    <x v="2"/>
    <s v="1000.00 HKD"/>
    <x v="408"/>
    <n v="97.97"/>
    <m/>
    <x v="3"/>
    <s v="Transportation"/>
    <s v="Automobile Dealerships, Industrial"/>
    <m/>
    <s v="China"/>
    <s v="Greater China"/>
    <s v="Yes"/>
    <m/>
    <m/>
    <m/>
    <m/>
    <n v="46"/>
    <n v="3.8333333333333335"/>
    <n v="2012"/>
  </r>
  <r>
    <x v="455"/>
    <n v="86190"/>
    <s v="Zhongsheng Group"/>
    <s v="www.zs-group.com.cn"/>
    <d v="2008-06-01T00:00:00"/>
    <x v="2"/>
    <x v="1"/>
    <x v="1"/>
    <x v="1"/>
    <m/>
    <x v="239"/>
    <d v="2014-01-21T00:00:00"/>
    <x v="5"/>
    <x v="7"/>
    <s v="731.00 USD"/>
    <x v="409"/>
    <n v="534.79999999999995"/>
    <s v="Jardine Matheson Holdings"/>
    <x v="3"/>
    <s v="Transportation"/>
    <s v="Automobile Dealerships, Industrial"/>
    <m/>
    <s v="China"/>
    <s v="Greater China"/>
    <s v="No"/>
    <m/>
    <m/>
    <m/>
    <m/>
    <n v="67"/>
    <n v="5.583333333333333"/>
    <n v="2014"/>
  </r>
  <r>
    <x v="456"/>
    <n v="42146"/>
    <s v="Zoomlion"/>
    <s v="www.zoomlion.com"/>
    <d v="2006-05-11T00:00:00"/>
    <x v="3"/>
    <x v="4"/>
    <x v="277"/>
    <x v="296"/>
    <n v="28.83"/>
    <x v="240"/>
    <d v="2010-12-17T00:00:00"/>
    <x v="2"/>
    <x v="2"/>
    <s v="13000.00 HKD"/>
    <x v="410"/>
    <n v="1260.49"/>
    <m/>
    <x v="3"/>
    <s v="Industrial"/>
    <s v="Industrial Machinery Manufacturing"/>
    <m/>
    <s v="China"/>
    <s v="Greater China"/>
    <s v="Yes"/>
    <m/>
    <m/>
    <m/>
    <m/>
    <n v="55"/>
    <n v="4.583333333333333"/>
    <n v="2010"/>
  </r>
  <r>
    <x v="456"/>
    <n v="42146"/>
    <s v="Zoomlion"/>
    <s v="www.zoomlion.com"/>
    <d v="2006-05-11T00:00:00"/>
    <x v="3"/>
    <x v="4"/>
    <x v="277"/>
    <x v="296"/>
    <n v="28.83"/>
    <x v="240"/>
    <d v="2014-12-10T00:00:00"/>
    <x v="5"/>
    <x v="2"/>
    <s v="843.00 CNY"/>
    <x v="411"/>
    <n v="110.47"/>
    <m/>
    <x v="3"/>
    <s v="Industrial"/>
    <s v="Industrial Machinery Manufacturing"/>
    <m/>
    <s v="China"/>
    <s v="Greater China"/>
    <s v="Yes"/>
    <m/>
    <m/>
    <m/>
    <m/>
    <n v="103"/>
    <n v="8.5833333333333339"/>
    <n v="2014"/>
  </r>
  <r>
    <x v="457"/>
    <n v="211956"/>
    <s v="ZTO Express"/>
    <s v="www.zto.com"/>
    <d v="2013-06-01T00:00:00"/>
    <x v="0"/>
    <x v="1"/>
    <x v="1"/>
    <x v="1"/>
    <m/>
    <x v="164"/>
    <d v="2016-10-27T00:00:00"/>
    <x v="7"/>
    <x v="0"/>
    <m/>
    <x v="1"/>
    <m/>
    <m/>
    <x v="5"/>
    <s v="Business Services"/>
    <s v="Courier &amp; Delivery Services, Packaging"/>
    <m/>
    <s v="China"/>
    <s v="Greater China"/>
    <s v="Yes"/>
    <m/>
    <m/>
    <m/>
    <m/>
    <n v="40"/>
    <n v="3.3333333333333335"/>
    <n v="20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Tableau croisé dynamique25" cacheId="26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 rowHeaderCaption="Number of Investors">
  <location ref="B279:C286" firstHeaderRow="1" firstDataRow="1" firstDataCol="1"/>
  <pivotFields count="3">
    <pivotField showAll="0"/>
    <pivotField dataField="1" showAll="0">
      <items count="9">
        <item x="0"/>
        <item x="1"/>
        <item x="5"/>
        <item x="6"/>
        <item x="4"/>
        <item x="2"/>
        <item x="7"/>
        <item x="3"/>
        <item t="default"/>
      </items>
    </pivotField>
    <pivotField axis="axisRow" showAll="0">
      <items count="7">
        <item x="0"/>
        <item x="1"/>
        <item x="3"/>
        <item x="2"/>
        <item x="5"/>
        <item x="4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Nombre de Nombre de BuyoutID" fld="1" subtotal="count" baseField="0" baseItem="0"/>
  </dataFields>
  <formats count="4">
    <format dxfId="54">
      <pivotArea field="2" type="button" dataOnly="0" labelOnly="1" outline="0" axis="axisRow" fieldPosition="0"/>
    </format>
    <format dxfId="53">
      <pivotArea dataOnly="0" labelOnly="1" outline="0" axis="axisValues" fieldPosition="0"/>
    </format>
    <format dxfId="52">
      <pivotArea field="2" type="button" dataOnly="0" labelOnly="1" outline="0" axis="axisRow" fieldPosition="0"/>
    </format>
    <format dxfId="51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Tableau croisé dynamique25" cacheId="21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7:C34" firstHeaderRow="0" firstDataRow="1" firstDataCol="1"/>
  <pivotFields count="19">
    <pivotField showAll="0">
      <items count="78">
        <item x="34"/>
        <item x="39"/>
        <item x="45"/>
        <item x="64"/>
        <item x="0"/>
        <item x="52"/>
        <item x="4"/>
        <item x="25"/>
        <item x="20"/>
        <item x="26"/>
        <item x="23"/>
        <item x="13"/>
        <item x="62"/>
        <item x="70"/>
        <item x="57"/>
        <item x="21"/>
        <item x="74"/>
        <item x="19"/>
        <item x="59"/>
        <item x="61"/>
        <item x="73"/>
        <item x="32"/>
        <item x="17"/>
        <item x="18"/>
        <item x="51"/>
        <item x="56"/>
        <item x="68"/>
        <item x="71"/>
        <item x="22"/>
        <item x="1"/>
        <item x="14"/>
        <item x="47"/>
        <item x="58"/>
        <item x="3"/>
        <item x="7"/>
        <item x="42"/>
        <item x="63"/>
        <item x="46"/>
        <item x="54"/>
        <item x="28"/>
        <item x="33"/>
        <item x="69"/>
        <item x="12"/>
        <item x="15"/>
        <item x="8"/>
        <item x="11"/>
        <item x="72"/>
        <item x="29"/>
        <item x="27"/>
        <item x="44"/>
        <item x="35"/>
        <item x="67"/>
        <item x="6"/>
        <item x="66"/>
        <item x="55"/>
        <item x="31"/>
        <item x="9"/>
        <item x="30"/>
        <item x="65"/>
        <item x="50"/>
        <item x="75"/>
        <item x="60"/>
        <item x="2"/>
        <item x="5"/>
        <item x="49"/>
        <item x="53"/>
        <item x="41"/>
        <item x="40"/>
        <item x="16"/>
        <item x="48"/>
        <item x="43"/>
        <item x="24"/>
        <item x="38"/>
        <item x="76"/>
        <item x="37"/>
        <item x="36"/>
        <item x="10"/>
        <item t="default"/>
      </items>
    </pivotField>
    <pivotField showAll="0"/>
    <pivotField showAll="0"/>
    <pivotField numFmtId="14" showAll="0"/>
    <pivotField axis="axisRow" showAll="0">
      <items count="17">
        <item x="13"/>
        <item x="8"/>
        <item x="15"/>
        <item x="3"/>
        <item x="10"/>
        <item x="2"/>
        <item x="0"/>
        <item x="4"/>
        <item x="7"/>
        <item x="11"/>
        <item x="1"/>
        <item x="6"/>
        <item x="14"/>
        <item x="5"/>
        <item x="9"/>
        <item x="12"/>
        <item t="default"/>
      </items>
    </pivotField>
    <pivotField showAll="0"/>
    <pivotField dataField="1" showAll="0">
      <items count="62">
        <item x="56"/>
        <item x="23"/>
        <item x="34"/>
        <item x="11"/>
        <item x="15"/>
        <item x="29"/>
        <item x="40"/>
        <item x="46"/>
        <item x="39"/>
        <item x="49"/>
        <item x="60"/>
        <item x="54"/>
        <item x="45"/>
        <item x="37"/>
        <item x="28"/>
        <item x="14"/>
        <item x="58"/>
        <item x="21"/>
        <item x="7"/>
        <item x="9"/>
        <item x="55"/>
        <item x="33"/>
        <item x="53"/>
        <item x="41"/>
        <item x="18"/>
        <item x="47"/>
        <item x="10"/>
        <item x="57"/>
        <item x="20"/>
        <item x="8"/>
        <item x="50"/>
        <item x="35"/>
        <item x="42"/>
        <item x="1"/>
        <item x="6"/>
        <item x="59"/>
        <item x="4"/>
        <item x="3"/>
        <item x="16"/>
        <item x="26"/>
        <item x="36"/>
        <item x="32"/>
        <item x="25"/>
        <item x="2"/>
        <item x="51"/>
        <item x="13"/>
        <item x="38"/>
        <item x="27"/>
        <item x="24"/>
        <item x="12"/>
        <item x="31"/>
        <item x="5"/>
        <item x="52"/>
        <item x="17"/>
        <item x="44"/>
        <item x="48"/>
        <item x="22"/>
        <item x="19"/>
        <item x="30"/>
        <item x="43"/>
        <item x="0"/>
        <item t="default"/>
      </items>
    </pivotField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Deal Size (USD mn)" fld="6" baseField="0" baseItem="0"/>
    <dataField name="Moyenne de Deal Size (USD mn)" fld="6" subtotal="average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Tableau croisé dynamique24" cacheId="21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B14" firstHeaderRow="1" firstDataRow="1" firstDataCol="1"/>
  <pivotFields count="19">
    <pivotField dataField="1" showAll="0">
      <items count="78">
        <item x="34"/>
        <item x="39"/>
        <item x="45"/>
        <item x="64"/>
        <item x="0"/>
        <item x="52"/>
        <item x="4"/>
        <item x="25"/>
        <item x="20"/>
        <item x="26"/>
        <item x="23"/>
        <item x="13"/>
        <item x="62"/>
        <item x="70"/>
        <item x="57"/>
        <item x="21"/>
        <item x="74"/>
        <item x="19"/>
        <item x="59"/>
        <item x="61"/>
        <item x="73"/>
        <item x="32"/>
        <item x="17"/>
        <item x="18"/>
        <item x="51"/>
        <item x="56"/>
        <item x="68"/>
        <item x="71"/>
        <item x="22"/>
        <item x="1"/>
        <item x="14"/>
        <item x="47"/>
        <item x="58"/>
        <item x="3"/>
        <item x="7"/>
        <item x="42"/>
        <item x="63"/>
        <item x="46"/>
        <item x="54"/>
        <item x="28"/>
        <item x="33"/>
        <item x="69"/>
        <item x="12"/>
        <item x="15"/>
        <item x="8"/>
        <item x="11"/>
        <item x="72"/>
        <item x="29"/>
        <item x="27"/>
        <item x="44"/>
        <item x="35"/>
        <item x="67"/>
        <item x="6"/>
        <item x="66"/>
        <item x="55"/>
        <item x="31"/>
        <item x="9"/>
        <item x="30"/>
        <item x="65"/>
        <item x="50"/>
        <item x="75"/>
        <item x="60"/>
        <item x="2"/>
        <item x="5"/>
        <item x="49"/>
        <item x="53"/>
        <item x="41"/>
        <item x="40"/>
        <item x="16"/>
        <item x="48"/>
        <item x="43"/>
        <item x="24"/>
        <item x="38"/>
        <item x="76"/>
        <item x="37"/>
        <item x="36"/>
        <item x="10"/>
        <item t="default"/>
      </items>
    </pivotField>
    <pivotField showAll="0"/>
    <pivotField showAll="0"/>
    <pivotField numFmtId="14"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axis="axisRow" showAll="0">
      <items count="11">
        <item x="1"/>
        <item x="7"/>
        <item x="6"/>
        <item x="3"/>
        <item x="5"/>
        <item x="4"/>
        <item x="2"/>
        <item x="8"/>
        <item x="9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1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Nombre de BuyoutID" fld="0" subtotal="count" baseField="0" baseItem="0"/>
  </dataFields>
  <formats count="4">
    <format dxfId="37">
      <pivotArea collapsedLevelsAreSubtotals="1" fieldPosition="0">
        <references count="1">
          <reference field="13" count="1">
            <x v="0"/>
          </reference>
        </references>
      </pivotArea>
    </format>
    <format dxfId="36">
      <pivotArea collapsedLevelsAreSubtotals="1" fieldPosition="0">
        <references count="1">
          <reference field="13" count="1">
            <x v="6"/>
          </reference>
        </references>
      </pivotArea>
    </format>
    <format dxfId="35">
      <pivotArea collapsedLevelsAreSubtotals="1" fieldPosition="0">
        <references count="1">
          <reference field="13" count="1">
            <x v="2"/>
          </reference>
        </references>
      </pivotArea>
    </format>
    <format dxfId="34">
      <pivotArea collapsedLevelsAreSubtotals="1" fieldPosition="0">
        <references count="1">
          <reference field="13" count="1">
            <x v="9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Tableau croisé dynamique1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63:D74" firstHeaderRow="0" firstDataRow="1" firstDataCol="1" rowPageCount="1" colPageCount="1"/>
  <pivotFields count="19">
    <pivotField dataField="1" showAll="0">
      <items count="299">
        <item x="204"/>
        <item x="186"/>
        <item x="59"/>
        <item x="179"/>
        <item x="175"/>
        <item x="104"/>
        <item x="115"/>
        <item x="273"/>
        <item x="52"/>
        <item x="20"/>
        <item x="296"/>
        <item x="162"/>
        <item x="294"/>
        <item x="215"/>
        <item x="240"/>
        <item x="213"/>
        <item x="113"/>
        <item x="235"/>
        <item x="236"/>
        <item x="258"/>
        <item x="228"/>
        <item x="286"/>
        <item x="249"/>
        <item x="267"/>
        <item x="49"/>
        <item x="101"/>
        <item x="217"/>
        <item x="185"/>
        <item x="199"/>
        <item x="85"/>
        <item x="128"/>
        <item x="97"/>
        <item x="17"/>
        <item x="82"/>
        <item x="277"/>
        <item x="15"/>
        <item x="61"/>
        <item x="106"/>
        <item x="141"/>
        <item x="164"/>
        <item x="198"/>
        <item x="11"/>
        <item x="13"/>
        <item x="281"/>
        <item x="244"/>
        <item x="88"/>
        <item x="118"/>
        <item x="60"/>
        <item x="114"/>
        <item x="266"/>
        <item x="237"/>
        <item x="70"/>
        <item x="226"/>
        <item x="155"/>
        <item x="26"/>
        <item x="170"/>
        <item x="293"/>
        <item x="134"/>
        <item x="253"/>
        <item x="250"/>
        <item x="109"/>
        <item x="172"/>
        <item x="132"/>
        <item x="223"/>
        <item x="0"/>
        <item x="152"/>
        <item x="166"/>
        <item x="131"/>
        <item x="55"/>
        <item x="163"/>
        <item x="35"/>
        <item x="205"/>
        <item x="187"/>
        <item x="77"/>
        <item x="119"/>
        <item x="206"/>
        <item x="229"/>
        <item x="230"/>
        <item x="1"/>
        <item x="242"/>
        <item x="14"/>
        <item x="265"/>
        <item x="177"/>
        <item x="76"/>
        <item x="127"/>
        <item x="110"/>
        <item x="80"/>
        <item x="112"/>
        <item x="154"/>
        <item x="180"/>
        <item x="18"/>
        <item x="238"/>
        <item x="126"/>
        <item x="3"/>
        <item x="214"/>
        <item x="243"/>
        <item x="279"/>
        <item x="84"/>
        <item x="196"/>
        <item x="248"/>
        <item x="225"/>
        <item x="37"/>
        <item x="176"/>
        <item x="269"/>
        <item x="107"/>
        <item x="4"/>
        <item x="222"/>
        <item x="54"/>
        <item x="9"/>
        <item x="182"/>
        <item x="125"/>
        <item x="51"/>
        <item x="292"/>
        <item x="270"/>
        <item x="178"/>
        <item x="207"/>
        <item x="123"/>
        <item x="143"/>
        <item x="69"/>
        <item x="159"/>
        <item x="90"/>
        <item x="234"/>
        <item x="124"/>
        <item x="259"/>
        <item x="210"/>
        <item x="287"/>
        <item x="121"/>
        <item x="211"/>
        <item x="221"/>
        <item x="78"/>
        <item x="56"/>
        <item x="255"/>
        <item x="165"/>
        <item x="291"/>
        <item x="195"/>
        <item x="241"/>
        <item x="83"/>
        <item x="252"/>
        <item x="45"/>
        <item x="173"/>
        <item x="218"/>
        <item x="208"/>
        <item x="68"/>
        <item x="87"/>
        <item x="233"/>
        <item x="62"/>
        <item x="261"/>
        <item x="105"/>
        <item x="157"/>
        <item x="12"/>
        <item x="139"/>
        <item x="256"/>
        <item x="257"/>
        <item x="53"/>
        <item x="231"/>
        <item x="40"/>
        <item x="264"/>
        <item x="161"/>
        <item x="272"/>
        <item x="245"/>
        <item x="5"/>
        <item x="263"/>
        <item x="93"/>
        <item x="201"/>
        <item x="289"/>
        <item x="27"/>
        <item x="81"/>
        <item x="146"/>
        <item x="72"/>
        <item x="50"/>
        <item x="200"/>
        <item x="282"/>
        <item x="216"/>
        <item x="274"/>
        <item x="247"/>
        <item x="89"/>
        <item x="169"/>
        <item x="209"/>
        <item x="191"/>
        <item x="232"/>
        <item x="129"/>
        <item x="19"/>
        <item x="138"/>
        <item x="74"/>
        <item x="278"/>
        <item x="116"/>
        <item x="23"/>
        <item x="120"/>
        <item x="212"/>
        <item x="181"/>
        <item x="71"/>
        <item x="203"/>
        <item x="28"/>
        <item x="171"/>
        <item x="91"/>
        <item x="189"/>
        <item x="58"/>
        <item x="98"/>
        <item x="145"/>
        <item x="254"/>
        <item x="6"/>
        <item x="271"/>
        <item x="57"/>
        <item x="122"/>
        <item x="16"/>
        <item x="280"/>
        <item x="8"/>
        <item x="94"/>
        <item x="92"/>
        <item x="29"/>
        <item x="111"/>
        <item x="95"/>
        <item x="149"/>
        <item x="285"/>
        <item x="130"/>
        <item x="153"/>
        <item x="158"/>
        <item x="25"/>
        <item x="276"/>
        <item x="133"/>
        <item x="192"/>
        <item x="24"/>
        <item x="99"/>
        <item x="220"/>
        <item x="100"/>
        <item x="73"/>
        <item x="140"/>
        <item x="30"/>
        <item x="38"/>
        <item x="10"/>
        <item x="167"/>
        <item x="136"/>
        <item x="64"/>
        <item x="39"/>
        <item x="86"/>
        <item x="32"/>
        <item x="46"/>
        <item x="47"/>
        <item x="117"/>
        <item x="262"/>
        <item x="31"/>
        <item x="219"/>
        <item x="2"/>
        <item x="75"/>
        <item x="284"/>
        <item x="190"/>
        <item x="246"/>
        <item x="148"/>
        <item x="168"/>
        <item x="48"/>
        <item x="193"/>
        <item x="283"/>
        <item x="160"/>
        <item x="33"/>
        <item x="150"/>
        <item x="183"/>
        <item x="184"/>
        <item x="260"/>
        <item x="290"/>
        <item x="79"/>
        <item x="41"/>
        <item x="36"/>
        <item x="224"/>
        <item x="197"/>
        <item x="188"/>
        <item x="239"/>
        <item x="96"/>
        <item x="137"/>
        <item x="227"/>
        <item x="65"/>
        <item x="142"/>
        <item x="43"/>
        <item x="66"/>
        <item x="295"/>
        <item x="102"/>
        <item x="21"/>
        <item x="42"/>
        <item x="151"/>
        <item x="103"/>
        <item x="63"/>
        <item x="144"/>
        <item x="108"/>
        <item x="268"/>
        <item x="297"/>
        <item x="251"/>
        <item x="194"/>
        <item x="67"/>
        <item x="34"/>
        <item x="135"/>
        <item x="147"/>
        <item x="22"/>
        <item x="202"/>
        <item x="44"/>
        <item x="156"/>
        <item x="7"/>
        <item x="288"/>
        <item x="275"/>
        <item x="174"/>
        <item t="default"/>
      </items>
    </pivotField>
    <pivotField showAll="0"/>
    <pivotField showAll="0"/>
    <pivotField numFmtId="14" showAll="0"/>
    <pivotField numFmtId="49" showAll="0">
      <items count="21">
        <item x="16"/>
        <item x="19"/>
        <item x="11"/>
        <item x="17"/>
        <item x="8"/>
        <item x="7"/>
        <item x="14"/>
        <item x="15"/>
        <item x="10"/>
        <item x="2"/>
        <item x="6"/>
        <item x="0"/>
        <item x="9"/>
        <item x="13"/>
        <item x="1"/>
        <item x="3"/>
        <item x="5"/>
        <item x="4"/>
        <item x="12"/>
        <item x="18"/>
        <item t="default"/>
      </items>
    </pivotField>
    <pivotField axis="axisPage" multipleItemSelectionAllowed="1" showAll="0">
      <items count="6">
        <item h="1" x="4"/>
        <item x="1"/>
        <item h="1" x="0"/>
        <item h="1" x="3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12">
        <item x="1"/>
        <item x="10"/>
        <item x="2"/>
        <item x="4"/>
        <item x="8"/>
        <item x="3"/>
        <item x="0"/>
        <item x="6"/>
        <item x="7"/>
        <item x="9"/>
        <item x="5"/>
        <item t="default"/>
      </items>
    </pivotField>
    <pivotField showAll="0"/>
    <pivotField showAll="0"/>
    <pivotField showAll="0"/>
    <pivotField showAll="0">
      <items count="121">
        <item x="15"/>
        <item x="98"/>
        <item x="73"/>
        <item x="74"/>
        <item x="10"/>
        <item x="2"/>
        <item x="69"/>
        <item x="109"/>
        <item x="105"/>
        <item x="99"/>
        <item x="79"/>
        <item x="115"/>
        <item x="112"/>
        <item x="9"/>
        <item x="103"/>
        <item x="28"/>
        <item x="114"/>
        <item x="6"/>
        <item x="59"/>
        <item x="34"/>
        <item x="38"/>
        <item x="75"/>
        <item x="53"/>
        <item x="39"/>
        <item x="1"/>
        <item x="85"/>
        <item x="93"/>
        <item x="20"/>
        <item x="42"/>
        <item x="48"/>
        <item x="97"/>
        <item x="76"/>
        <item x="91"/>
        <item x="60"/>
        <item x="46"/>
        <item x="78"/>
        <item x="55"/>
        <item x="56"/>
        <item x="4"/>
        <item x="0"/>
        <item x="62"/>
        <item x="30"/>
        <item x="45"/>
        <item x="84"/>
        <item x="41"/>
        <item x="25"/>
        <item x="31"/>
        <item x="67"/>
        <item x="7"/>
        <item x="92"/>
        <item x="8"/>
        <item x="47"/>
        <item x="5"/>
        <item x="22"/>
        <item x="14"/>
        <item x="71"/>
        <item x="49"/>
        <item x="54"/>
        <item x="21"/>
        <item x="57"/>
        <item x="58"/>
        <item x="23"/>
        <item x="24"/>
        <item x="33"/>
        <item x="3"/>
        <item x="12"/>
        <item x="61"/>
        <item x="72"/>
        <item x="77"/>
        <item x="13"/>
        <item x="95"/>
        <item x="32"/>
        <item x="111"/>
        <item x="50"/>
        <item x="16"/>
        <item x="43"/>
        <item x="17"/>
        <item x="86"/>
        <item x="100"/>
        <item x="80"/>
        <item x="70"/>
        <item x="44"/>
        <item x="29"/>
        <item x="113"/>
        <item x="18"/>
        <item x="35"/>
        <item x="64"/>
        <item x="40"/>
        <item x="19"/>
        <item x="87"/>
        <item x="117"/>
        <item x="37"/>
        <item x="88"/>
        <item x="36"/>
        <item x="96"/>
        <item x="26"/>
        <item x="51"/>
        <item x="27"/>
        <item x="68"/>
        <item x="65"/>
        <item x="108"/>
        <item x="63"/>
        <item x="110"/>
        <item x="81"/>
        <item x="82"/>
        <item x="52"/>
        <item x="101"/>
        <item x="102"/>
        <item x="83"/>
        <item x="116"/>
        <item x="89"/>
        <item x="11"/>
        <item x="94"/>
        <item x="90"/>
        <item x="118"/>
        <item x="104"/>
        <item x="66"/>
        <item x="106"/>
        <item x="107"/>
        <item x="119"/>
        <item t="default"/>
      </items>
    </pivotField>
    <pivotField dataField="1" numFmtId="2" showAll="0">
      <items count="121">
        <item x="15"/>
        <item x="98"/>
        <item x="73"/>
        <item x="74"/>
        <item x="10"/>
        <item x="2"/>
        <item x="69"/>
        <item x="109"/>
        <item x="105"/>
        <item x="99"/>
        <item x="79"/>
        <item x="115"/>
        <item x="112"/>
        <item x="9"/>
        <item x="103"/>
        <item x="28"/>
        <item x="114"/>
        <item x="6"/>
        <item x="59"/>
        <item x="34"/>
        <item x="38"/>
        <item x="75"/>
        <item x="53"/>
        <item x="39"/>
        <item x="1"/>
        <item x="85"/>
        <item x="93"/>
        <item x="20"/>
        <item x="42"/>
        <item x="48"/>
        <item x="97"/>
        <item x="76"/>
        <item x="91"/>
        <item x="60"/>
        <item x="46"/>
        <item x="78"/>
        <item x="55"/>
        <item x="56"/>
        <item x="4"/>
        <item x="0"/>
        <item x="62"/>
        <item x="30"/>
        <item x="45"/>
        <item x="84"/>
        <item x="41"/>
        <item x="25"/>
        <item x="31"/>
        <item x="67"/>
        <item x="7"/>
        <item x="92"/>
        <item x="8"/>
        <item x="47"/>
        <item x="5"/>
        <item x="22"/>
        <item x="14"/>
        <item x="71"/>
        <item x="49"/>
        <item x="54"/>
        <item x="21"/>
        <item x="57"/>
        <item x="58"/>
        <item x="23"/>
        <item x="24"/>
        <item x="33"/>
        <item x="3"/>
        <item x="12"/>
        <item x="61"/>
        <item x="72"/>
        <item x="77"/>
        <item x="13"/>
        <item x="95"/>
        <item x="32"/>
        <item x="111"/>
        <item x="50"/>
        <item x="16"/>
        <item x="43"/>
        <item x="17"/>
        <item x="86"/>
        <item x="100"/>
        <item x="80"/>
        <item x="70"/>
        <item x="44"/>
        <item x="29"/>
        <item x="113"/>
        <item x="18"/>
        <item x="35"/>
        <item x="64"/>
        <item x="40"/>
        <item x="19"/>
        <item x="87"/>
        <item x="117"/>
        <item x="37"/>
        <item x="88"/>
        <item x="36"/>
        <item x="96"/>
        <item x="26"/>
        <item x="51"/>
        <item x="27"/>
        <item x="68"/>
        <item x="65"/>
        <item x="108"/>
        <item x="63"/>
        <item x="110"/>
        <item x="81"/>
        <item x="82"/>
        <item x="52"/>
        <item x="101"/>
        <item x="102"/>
        <item x="83"/>
        <item x="116"/>
        <item x="89"/>
        <item x="11"/>
        <item x="94"/>
        <item x="90"/>
        <item x="118"/>
        <item x="104"/>
        <item x="66"/>
        <item x="106"/>
        <item x="107"/>
        <item x="119"/>
        <item t="default"/>
      </items>
    </pivotField>
  </pivotFields>
  <rowFields count="1">
    <field x="1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5" hier="-1"/>
  </pageFields>
  <dataFields count="3">
    <dataField name="Moyenne de holding period yearly" fld="18" subtotal="average" baseField="0" baseItem="0"/>
    <dataField name="Nombre de BuyoutID" fld="0" subtotal="count" baseField="0" baseItem="0"/>
    <dataField name="Ecartype de holding period yearly" fld="18" subtotal="stdDev" baseField="0" baseItem="0" numFmtId="2"/>
  </dataFields>
  <formats count="1">
    <format dxfId="38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Tableau croisé dynamique6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P63:Q69" firstHeaderRow="1" firstDataRow="1" firstDataCol="1"/>
  <pivotFields count="19">
    <pivotField showAll="0"/>
    <pivotField showAll="0"/>
    <pivotField showAll="0"/>
    <pivotField numFmtId="14" showAll="0"/>
    <pivotField numFmtId="49" showAll="0">
      <items count="21">
        <item x="16"/>
        <item x="19"/>
        <item x="11"/>
        <item x="17"/>
        <item x="8"/>
        <item x="7"/>
        <item x="14"/>
        <item x="15"/>
        <item x="10"/>
        <item x="2"/>
        <item x="6"/>
        <item x="0"/>
        <item x="9"/>
        <item x="13"/>
        <item x="1"/>
        <item x="3"/>
        <item x="5"/>
        <item x="4"/>
        <item x="12"/>
        <item x="18"/>
        <item t="default"/>
      </items>
    </pivotField>
    <pivotField axis="axisRow" multipleItemSelectionAllowed="1" showAll="0">
      <items count="6">
        <item x="4"/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12">
        <item x="1"/>
        <item x="10"/>
        <item x="2"/>
        <item x="4"/>
        <item x="8"/>
        <item x="3"/>
        <item x="0"/>
        <item x="6"/>
        <item x="7"/>
        <item x="9"/>
        <item x="5"/>
        <item t="default"/>
      </items>
    </pivotField>
    <pivotField showAll="0"/>
    <pivotField showAll="0"/>
    <pivotField showAll="0"/>
    <pivotField showAll="0">
      <items count="121">
        <item x="15"/>
        <item x="98"/>
        <item x="73"/>
        <item x="74"/>
        <item x="10"/>
        <item x="2"/>
        <item x="69"/>
        <item x="109"/>
        <item x="105"/>
        <item x="99"/>
        <item x="79"/>
        <item x="115"/>
        <item x="112"/>
        <item x="9"/>
        <item x="103"/>
        <item x="28"/>
        <item x="114"/>
        <item x="6"/>
        <item x="59"/>
        <item x="34"/>
        <item x="38"/>
        <item x="75"/>
        <item x="53"/>
        <item x="39"/>
        <item x="1"/>
        <item x="85"/>
        <item x="93"/>
        <item x="20"/>
        <item x="42"/>
        <item x="48"/>
        <item x="97"/>
        <item x="76"/>
        <item x="91"/>
        <item x="60"/>
        <item x="46"/>
        <item x="78"/>
        <item x="55"/>
        <item x="56"/>
        <item x="4"/>
        <item x="0"/>
        <item x="62"/>
        <item x="30"/>
        <item x="45"/>
        <item x="84"/>
        <item x="41"/>
        <item x="25"/>
        <item x="31"/>
        <item x="67"/>
        <item x="7"/>
        <item x="92"/>
        <item x="8"/>
        <item x="47"/>
        <item x="5"/>
        <item x="22"/>
        <item x="14"/>
        <item x="71"/>
        <item x="49"/>
        <item x="54"/>
        <item x="21"/>
        <item x="57"/>
        <item x="58"/>
        <item x="23"/>
        <item x="24"/>
        <item x="33"/>
        <item x="3"/>
        <item x="12"/>
        <item x="61"/>
        <item x="72"/>
        <item x="77"/>
        <item x="13"/>
        <item x="95"/>
        <item x="32"/>
        <item x="111"/>
        <item x="50"/>
        <item x="16"/>
        <item x="43"/>
        <item x="17"/>
        <item x="86"/>
        <item x="100"/>
        <item x="80"/>
        <item x="70"/>
        <item x="44"/>
        <item x="29"/>
        <item x="113"/>
        <item x="18"/>
        <item x="35"/>
        <item x="64"/>
        <item x="40"/>
        <item x="19"/>
        <item x="87"/>
        <item x="117"/>
        <item x="37"/>
        <item x="88"/>
        <item x="36"/>
        <item x="96"/>
        <item x="26"/>
        <item x="51"/>
        <item x="27"/>
        <item x="68"/>
        <item x="65"/>
        <item x="108"/>
        <item x="63"/>
        <item x="110"/>
        <item x="81"/>
        <item x="82"/>
        <item x="52"/>
        <item x="101"/>
        <item x="102"/>
        <item x="83"/>
        <item x="116"/>
        <item x="89"/>
        <item x="11"/>
        <item x="94"/>
        <item x="90"/>
        <item x="118"/>
        <item x="104"/>
        <item x="66"/>
        <item x="106"/>
        <item x="107"/>
        <item x="119"/>
        <item t="default"/>
      </items>
    </pivotField>
    <pivotField dataField="1" numFmtId="2" showAll="0">
      <items count="121">
        <item x="15"/>
        <item x="98"/>
        <item x="73"/>
        <item x="74"/>
        <item x="10"/>
        <item x="2"/>
        <item x="69"/>
        <item x="109"/>
        <item x="105"/>
        <item x="99"/>
        <item x="79"/>
        <item x="115"/>
        <item x="112"/>
        <item x="9"/>
        <item x="103"/>
        <item x="28"/>
        <item x="114"/>
        <item x="6"/>
        <item x="59"/>
        <item x="34"/>
        <item x="38"/>
        <item x="75"/>
        <item x="53"/>
        <item x="39"/>
        <item x="1"/>
        <item x="85"/>
        <item x="93"/>
        <item x="20"/>
        <item x="42"/>
        <item x="48"/>
        <item x="97"/>
        <item x="76"/>
        <item x="91"/>
        <item x="60"/>
        <item x="46"/>
        <item x="78"/>
        <item x="55"/>
        <item x="56"/>
        <item x="4"/>
        <item x="0"/>
        <item x="62"/>
        <item x="30"/>
        <item x="45"/>
        <item x="84"/>
        <item x="41"/>
        <item x="25"/>
        <item x="31"/>
        <item x="67"/>
        <item x="7"/>
        <item x="92"/>
        <item x="8"/>
        <item x="47"/>
        <item x="5"/>
        <item x="22"/>
        <item x="14"/>
        <item x="71"/>
        <item x="49"/>
        <item x="54"/>
        <item x="21"/>
        <item x="57"/>
        <item x="58"/>
        <item x="23"/>
        <item x="24"/>
        <item x="33"/>
        <item x="3"/>
        <item x="12"/>
        <item x="61"/>
        <item x="72"/>
        <item x="77"/>
        <item x="13"/>
        <item x="95"/>
        <item x="32"/>
        <item x="111"/>
        <item x="50"/>
        <item x="16"/>
        <item x="43"/>
        <item x="17"/>
        <item x="86"/>
        <item x="100"/>
        <item x="80"/>
        <item x="70"/>
        <item x="44"/>
        <item x="29"/>
        <item x="113"/>
        <item x="18"/>
        <item x="35"/>
        <item x="64"/>
        <item x="40"/>
        <item x="19"/>
        <item x="87"/>
        <item x="117"/>
        <item x="37"/>
        <item x="88"/>
        <item x="36"/>
        <item x="96"/>
        <item x="26"/>
        <item x="51"/>
        <item x="27"/>
        <item x="68"/>
        <item x="65"/>
        <item x="108"/>
        <item x="63"/>
        <item x="110"/>
        <item x="81"/>
        <item x="82"/>
        <item x="52"/>
        <item x="101"/>
        <item x="102"/>
        <item x="83"/>
        <item x="116"/>
        <item x="89"/>
        <item x="11"/>
        <item x="94"/>
        <item x="90"/>
        <item x="118"/>
        <item x="104"/>
        <item x="66"/>
        <item x="106"/>
        <item x="107"/>
        <item x="119"/>
        <item t="default"/>
      </items>
    </pivotField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Moyenne de holding period yearly" fld="18" subtotal="average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Tableau croisé dynamique6" cacheId="28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65:B79" firstHeaderRow="1" firstDataRow="1" firstDataCol="1" rowPageCount="2" colPageCount="1"/>
  <pivotFields count="30">
    <pivotField showAll="0"/>
    <pivotField showAll="0"/>
    <pivotField showAll="0"/>
    <pivotField showAll="0"/>
    <pivotField numFmtId="14" showAll="0"/>
    <pivotField axis="axisRow" showAll="0">
      <items count="17">
        <item x="13"/>
        <item x="14"/>
        <item x="12"/>
        <item x="9"/>
        <item x="11"/>
        <item x="3"/>
        <item x="2"/>
        <item x="7"/>
        <item x="4"/>
        <item x="10"/>
        <item x="5"/>
        <item x="0"/>
        <item x="6"/>
        <item x="15"/>
        <item x="8"/>
        <item x="1"/>
        <item t="default"/>
      </items>
    </pivotField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axis="axisPage" dataField="1" multipleItemSelectionAllowed="1" showAll="0">
      <items count="298">
        <item x="104"/>
        <item x="127"/>
        <item x="23"/>
        <item x="58"/>
        <item x="40"/>
        <item x="81"/>
        <item x="125"/>
        <item x="35"/>
        <item x="246"/>
        <item x="27"/>
        <item x="245"/>
        <item x="159"/>
        <item x="236"/>
        <item x="262"/>
        <item x="149"/>
        <item x="261"/>
        <item x="142"/>
        <item x="24"/>
        <item x="260"/>
        <item x="47"/>
        <item x="134"/>
        <item x="85"/>
        <item x="117"/>
        <item x="28"/>
        <item x="271"/>
        <item x="146"/>
        <item x="255"/>
        <item x="277"/>
        <item x="230"/>
        <item x="137"/>
        <item x="178"/>
        <item x="94"/>
        <item x="171"/>
        <item x="167"/>
        <item x="286"/>
        <item x="41"/>
        <item x="26"/>
        <item x="207"/>
        <item x="122"/>
        <item x="76"/>
        <item x="29"/>
        <item x="12"/>
        <item x="253"/>
        <item x="225"/>
        <item x="201"/>
        <item x="270"/>
        <item x="15"/>
        <item x="4"/>
        <item x="91"/>
        <item x="166"/>
        <item x="65"/>
        <item x="172"/>
        <item x="285"/>
        <item x="9"/>
        <item x="239"/>
        <item x="111"/>
        <item x="294"/>
        <item x="95"/>
        <item x="235"/>
        <item x="100"/>
        <item x="196"/>
        <item x="126"/>
        <item x="183"/>
        <item x="290"/>
        <item x="283"/>
        <item x="119"/>
        <item x="155"/>
        <item x="57"/>
        <item x="120"/>
        <item x="256"/>
        <item x="46"/>
        <item x="193"/>
        <item x="233"/>
        <item x="132"/>
        <item x="124"/>
        <item x="229"/>
        <item x="38"/>
        <item x="25"/>
        <item x="266"/>
        <item x="200"/>
        <item x="165"/>
        <item x="34"/>
        <item x="287"/>
        <item x="45"/>
        <item x="292"/>
        <item x="11"/>
        <item x="223"/>
        <item x="217"/>
        <item x="191"/>
        <item x="37"/>
        <item x="268"/>
        <item x="78"/>
        <item x="275"/>
        <item x="89"/>
        <item x="291"/>
        <item x="264"/>
        <item x="3"/>
        <item x="118"/>
        <item x="135"/>
        <item x="103"/>
        <item x="123"/>
        <item x="144"/>
        <item x="90"/>
        <item x="211"/>
        <item x="19"/>
        <item x="83"/>
        <item x="141"/>
        <item x="143"/>
        <item x="62"/>
        <item x="240"/>
        <item x="131"/>
        <item x="174"/>
        <item x="84"/>
        <item x="175"/>
        <item x="199"/>
        <item x="177"/>
        <item x="222"/>
        <item x="188"/>
        <item x="5"/>
        <item x="272"/>
        <item x="39"/>
        <item x="56"/>
        <item x="289"/>
        <item x="160"/>
        <item x="10"/>
        <item x="71"/>
        <item x="208"/>
        <item x="8"/>
        <item x="218"/>
        <item x="36"/>
        <item x="17"/>
        <item x="280"/>
        <item x="186"/>
        <item x="20"/>
        <item x="22"/>
        <item x="284"/>
        <item x="276"/>
        <item x="121"/>
        <item x="243"/>
        <item x="64"/>
        <item x="281"/>
        <item x="148"/>
        <item x="74"/>
        <item x="18"/>
        <item x="55"/>
        <item x="153"/>
        <item x="184"/>
        <item x="164"/>
        <item x="97"/>
        <item x="224"/>
        <item x="162"/>
        <item x="265"/>
        <item x="179"/>
        <item x="31"/>
        <item x="258"/>
        <item x="203"/>
        <item x="295"/>
        <item x="251"/>
        <item x="154"/>
        <item x="220"/>
        <item x="250"/>
        <item x="139"/>
        <item x="296"/>
        <item x="161"/>
        <item x="227"/>
        <item x="228"/>
        <item x="80"/>
        <item x="198"/>
        <item x="48"/>
        <item x="206"/>
        <item x="273"/>
        <item x="151"/>
        <item x="49"/>
        <item x="185"/>
        <item x="138"/>
        <item x="249"/>
        <item x="293"/>
        <item x="190"/>
        <item x="93"/>
        <item x="274"/>
        <item x="7"/>
        <item x="269"/>
        <item x="99"/>
        <item x="128"/>
        <item x="145"/>
        <item x="42"/>
        <item x="16"/>
        <item x="282"/>
        <item x="136"/>
        <item x="170"/>
        <item x="231"/>
        <item x="101"/>
        <item x="30"/>
        <item x="169"/>
        <item x="195"/>
        <item x="105"/>
        <item x="33"/>
        <item x="163"/>
        <item x="180"/>
        <item x="232"/>
        <item x="82"/>
        <item x="267"/>
        <item x="202"/>
        <item x="92"/>
        <item x="32"/>
        <item x="214"/>
        <item x="212"/>
        <item x="116"/>
        <item x="244"/>
        <item x="108"/>
        <item x="205"/>
        <item x="242"/>
        <item x="157"/>
        <item x="187"/>
        <item x="176"/>
        <item x="52"/>
        <item x="168"/>
        <item x="129"/>
        <item x="2"/>
        <item x="77"/>
        <item x="181"/>
        <item x="173"/>
        <item x="51"/>
        <item x="221"/>
        <item x="204"/>
        <item x="72"/>
        <item x="75"/>
        <item x="156"/>
        <item x="237"/>
        <item x="114"/>
        <item x="6"/>
        <item x="96"/>
        <item x="288"/>
        <item x="150"/>
        <item x="79"/>
        <item x="14"/>
        <item x="87"/>
        <item x="234"/>
        <item x="98"/>
        <item x="252"/>
        <item x="44"/>
        <item x="115"/>
        <item x="60"/>
        <item x="50"/>
        <item x="130"/>
        <item x="197"/>
        <item x="21"/>
        <item x="67"/>
        <item x="278"/>
        <item x="226"/>
        <item x="68"/>
        <item x="112"/>
        <item x="238"/>
        <item x="107"/>
        <item x="216"/>
        <item x="86"/>
        <item x="152"/>
        <item x="133"/>
        <item x="248"/>
        <item x="241"/>
        <item x="194"/>
        <item x="109"/>
        <item x="210"/>
        <item x="189"/>
        <item x="54"/>
        <item x="0"/>
        <item x="53"/>
        <item x="247"/>
        <item x="13"/>
        <item x="73"/>
        <item x="113"/>
        <item x="43"/>
        <item x="263"/>
        <item x="140"/>
        <item x="192"/>
        <item x="69"/>
        <item x="213"/>
        <item x="254"/>
        <item x="147"/>
        <item x="215"/>
        <item x="66"/>
        <item x="63"/>
        <item x="259"/>
        <item x="106"/>
        <item x="88"/>
        <item x="70"/>
        <item x="257"/>
        <item x="61"/>
        <item x="219"/>
        <item x="182"/>
        <item x="209"/>
        <item x="59"/>
        <item x="158"/>
        <item x="110"/>
        <item x="279"/>
        <item x="102"/>
        <item h="1" x="1"/>
        <item t="default"/>
      </items>
    </pivotField>
    <pivotField showAll="0"/>
    <pivotField showAll="0"/>
    <pivotField numFmtId="14" showAll="0"/>
    <pivotField showAll="0" defaultSubtota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5"/>
  </rowFields>
  <rowItems count="14"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 t="grand">
      <x/>
    </i>
  </rowItems>
  <colItems count="1">
    <i/>
  </colItems>
  <pageFields count="2">
    <pageField fld="6" hier="-1"/>
    <pageField fld="8" hier="-1"/>
  </pageFields>
  <dataFields count="1">
    <dataField name="Somme de Deal Size (USD mn)" fld="8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Tableau croisé dynamique27" cacheId="22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23:E31" firstHeaderRow="0" firstDataRow="1" firstDataCol="1"/>
  <pivotFields count="28">
    <pivotField showAll="0">
      <items count="459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456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450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4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441"/>
        <item x="203"/>
        <item x="186"/>
        <item x="455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447"/>
        <item x="201"/>
        <item x="340"/>
        <item x="287"/>
        <item x="90"/>
        <item x="307"/>
        <item x="260"/>
        <item x="394"/>
        <item x="325"/>
        <item x="105"/>
        <item x="44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44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443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451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48"/>
        <item x="416"/>
        <item x="38"/>
        <item x="283"/>
        <item x="317"/>
        <item x="135"/>
        <item x="52"/>
        <item x="421"/>
        <item x="288"/>
        <item x="425"/>
        <item x="446"/>
        <item x="323"/>
        <item x="51"/>
        <item x="280"/>
        <item x="129"/>
        <item x="130"/>
        <item x="148"/>
        <item x="195"/>
        <item x="146"/>
        <item x="371"/>
        <item x="452"/>
        <item x="108"/>
        <item x="50"/>
        <item x="454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453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44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457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showAll="0"/>
    <pivotField axis="axisRow" showAll="0">
      <items count="8">
        <item x="2"/>
        <item x="1"/>
        <item x="5"/>
        <item x="4"/>
        <item x="0"/>
        <item x="3"/>
        <item x="6"/>
        <item t="default"/>
      </items>
    </pivotField>
    <pivotField showAll="0"/>
    <pivotField dataField="1" showAll="0">
      <items count="298">
        <item x="104"/>
        <item x="127"/>
        <item x="23"/>
        <item x="58"/>
        <item x="40"/>
        <item x="81"/>
        <item x="125"/>
        <item x="35"/>
        <item x="246"/>
        <item x="27"/>
        <item x="245"/>
        <item x="159"/>
        <item x="236"/>
        <item x="262"/>
        <item x="149"/>
        <item x="261"/>
        <item x="142"/>
        <item x="24"/>
        <item x="260"/>
        <item x="47"/>
        <item x="134"/>
        <item x="85"/>
        <item x="117"/>
        <item x="28"/>
        <item x="271"/>
        <item x="146"/>
        <item x="255"/>
        <item x="277"/>
        <item x="230"/>
        <item x="137"/>
        <item x="178"/>
        <item x="94"/>
        <item x="171"/>
        <item x="167"/>
        <item x="286"/>
        <item x="41"/>
        <item x="26"/>
        <item x="207"/>
        <item x="122"/>
        <item x="76"/>
        <item x="29"/>
        <item x="12"/>
        <item x="253"/>
        <item x="225"/>
        <item x="201"/>
        <item x="270"/>
        <item x="15"/>
        <item x="4"/>
        <item x="91"/>
        <item x="166"/>
        <item x="65"/>
        <item x="172"/>
        <item x="285"/>
        <item x="9"/>
        <item x="239"/>
        <item x="111"/>
        <item x="294"/>
        <item x="95"/>
        <item x="235"/>
        <item x="100"/>
        <item x="196"/>
        <item x="126"/>
        <item x="183"/>
        <item x="290"/>
        <item x="283"/>
        <item x="119"/>
        <item x="155"/>
        <item x="57"/>
        <item x="120"/>
        <item x="256"/>
        <item x="46"/>
        <item x="193"/>
        <item x="233"/>
        <item x="132"/>
        <item x="124"/>
        <item x="229"/>
        <item x="38"/>
        <item x="25"/>
        <item x="266"/>
        <item x="200"/>
        <item x="165"/>
        <item x="34"/>
        <item x="287"/>
        <item x="45"/>
        <item x="292"/>
        <item x="11"/>
        <item x="223"/>
        <item x="217"/>
        <item x="191"/>
        <item x="37"/>
        <item x="268"/>
        <item x="78"/>
        <item x="275"/>
        <item x="89"/>
        <item x="291"/>
        <item x="264"/>
        <item x="3"/>
        <item x="118"/>
        <item x="135"/>
        <item x="103"/>
        <item x="123"/>
        <item x="144"/>
        <item x="90"/>
        <item x="211"/>
        <item x="19"/>
        <item x="83"/>
        <item x="141"/>
        <item x="143"/>
        <item x="62"/>
        <item x="240"/>
        <item x="131"/>
        <item x="174"/>
        <item x="84"/>
        <item x="175"/>
        <item x="199"/>
        <item x="177"/>
        <item x="222"/>
        <item x="188"/>
        <item x="5"/>
        <item x="272"/>
        <item x="39"/>
        <item x="56"/>
        <item x="289"/>
        <item x="160"/>
        <item x="10"/>
        <item x="71"/>
        <item x="208"/>
        <item x="8"/>
        <item x="218"/>
        <item x="36"/>
        <item x="17"/>
        <item x="280"/>
        <item x="186"/>
        <item x="20"/>
        <item x="22"/>
        <item x="284"/>
        <item x="276"/>
        <item x="121"/>
        <item x="243"/>
        <item x="64"/>
        <item x="281"/>
        <item x="148"/>
        <item x="74"/>
        <item x="18"/>
        <item x="55"/>
        <item x="153"/>
        <item x="184"/>
        <item x="164"/>
        <item x="97"/>
        <item x="224"/>
        <item x="162"/>
        <item x="265"/>
        <item x="179"/>
        <item x="31"/>
        <item x="258"/>
        <item x="203"/>
        <item x="295"/>
        <item x="251"/>
        <item x="154"/>
        <item x="220"/>
        <item x="250"/>
        <item x="139"/>
        <item x="296"/>
        <item x="161"/>
        <item x="227"/>
        <item x="228"/>
        <item x="80"/>
        <item x="198"/>
        <item x="48"/>
        <item x="206"/>
        <item x="273"/>
        <item x="151"/>
        <item x="49"/>
        <item x="185"/>
        <item x="138"/>
        <item x="249"/>
        <item x="293"/>
        <item x="190"/>
        <item x="93"/>
        <item x="274"/>
        <item x="7"/>
        <item x="269"/>
        <item x="99"/>
        <item x="128"/>
        <item x="145"/>
        <item x="42"/>
        <item x="16"/>
        <item x="282"/>
        <item x="136"/>
        <item x="170"/>
        <item x="231"/>
        <item x="101"/>
        <item x="30"/>
        <item x="169"/>
        <item x="195"/>
        <item x="105"/>
        <item x="33"/>
        <item x="163"/>
        <item x="180"/>
        <item x="232"/>
        <item x="82"/>
        <item x="267"/>
        <item x="202"/>
        <item x="92"/>
        <item x="32"/>
        <item x="214"/>
        <item x="212"/>
        <item x="116"/>
        <item x="244"/>
        <item x="108"/>
        <item x="205"/>
        <item x="242"/>
        <item x="157"/>
        <item x="187"/>
        <item x="176"/>
        <item x="52"/>
        <item x="168"/>
        <item x="129"/>
        <item x="2"/>
        <item x="77"/>
        <item x="181"/>
        <item x="173"/>
        <item x="51"/>
        <item x="221"/>
        <item x="204"/>
        <item x="72"/>
        <item x="75"/>
        <item x="156"/>
        <item x="237"/>
        <item x="114"/>
        <item x="6"/>
        <item x="96"/>
        <item x="288"/>
        <item x="150"/>
        <item x="79"/>
        <item x="14"/>
        <item x="87"/>
        <item x="234"/>
        <item x="98"/>
        <item x="252"/>
        <item x="44"/>
        <item x="115"/>
        <item x="60"/>
        <item x="50"/>
        <item x="130"/>
        <item x="197"/>
        <item x="21"/>
        <item x="67"/>
        <item x="278"/>
        <item x="226"/>
        <item x="68"/>
        <item x="112"/>
        <item x="238"/>
        <item x="107"/>
        <item x="216"/>
        <item x="86"/>
        <item x="152"/>
        <item x="133"/>
        <item x="248"/>
        <item x="241"/>
        <item x="194"/>
        <item x="109"/>
        <item x="210"/>
        <item x="189"/>
        <item x="54"/>
        <item x="0"/>
        <item x="53"/>
        <item x="247"/>
        <item x="13"/>
        <item x="73"/>
        <item x="113"/>
        <item x="43"/>
        <item x="263"/>
        <item x="140"/>
        <item x="192"/>
        <item x="69"/>
        <item x="213"/>
        <item x="254"/>
        <item x="147"/>
        <item x="215"/>
        <item x="66"/>
        <item x="63"/>
        <item x="259"/>
        <item x="106"/>
        <item x="88"/>
        <item x="70"/>
        <item x="257"/>
        <item x="61"/>
        <item x="219"/>
        <item x="182"/>
        <item x="209"/>
        <item x="59"/>
        <item x="158"/>
        <item x="110"/>
        <item x="279"/>
        <item x="102"/>
        <item x="1"/>
        <item t="default"/>
      </items>
    </pivotField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me de Deal Size (USD mn)" fld="8" baseField="0" baseItem="0" numFmtId="166"/>
    <dataField name="Nombre de Deal Size (USD mn)" fld="8" subtotal="count" baseField="0" baseItem="0"/>
    <dataField name="Moyenne de Deal Size (USD mn)2" fld="8" subtotal="average" baseField="0" baseItem="0"/>
    <dataField name="Ecartype de Deal Size (USD mn)2" fld="8" subtotal="stdDev" baseField="0" baseItem="0"/>
  </dataFields>
  <formats count="1"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Tableau croisé dynamique26" cacheId="22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:B17" firstHeaderRow="1" firstDataRow="1" firstDataCol="1" rowPageCount="1" colPageCount="1"/>
  <pivotFields count="28">
    <pivotField dataField="1" showAll="0">
      <items count="459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456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450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4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441"/>
        <item x="203"/>
        <item x="186"/>
        <item x="455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447"/>
        <item x="201"/>
        <item x="340"/>
        <item x="287"/>
        <item x="90"/>
        <item x="307"/>
        <item x="260"/>
        <item x="394"/>
        <item x="325"/>
        <item x="105"/>
        <item x="44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44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443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451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48"/>
        <item x="416"/>
        <item x="38"/>
        <item x="283"/>
        <item x="317"/>
        <item x="135"/>
        <item x="52"/>
        <item x="421"/>
        <item x="288"/>
        <item x="425"/>
        <item x="446"/>
        <item x="323"/>
        <item x="51"/>
        <item x="280"/>
        <item x="129"/>
        <item x="130"/>
        <item x="148"/>
        <item x="195"/>
        <item x="146"/>
        <item x="371"/>
        <item x="452"/>
        <item x="108"/>
        <item x="50"/>
        <item x="454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453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44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457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axis="axisRow" showAll="0">
      <items count="16">
        <item x="12"/>
        <item x="13"/>
        <item x="11"/>
        <item x="8"/>
        <item x="10"/>
        <item x="2"/>
        <item x="1"/>
        <item x="6"/>
        <item x="3"/>
        <item x="9"/>
        <item x="4"/>
        <item x="0"/>
        <item x="5"/>
        <item x="14"/>
        <item x="7"/>
        <item t="default"/>
      </items>
    </pivotField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 t="grand">
      <x/>
    </i>
  </rowItems>
  <colItems count="1">
    <i/>
  </colItems>
  <pageFields count="1">
    <pageField fld="6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Tableau croisé dynamique4" cacheId="25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J83:K91" firstHeaderRow="1" firstDataRow="1" firstDataCol="1"/>
  <pivotFields count="30">
    <pivotField showAll="0"/>
    <pivotField showAll="0"/>
    <pivotField showAll="0"/>
    <pivotField showAll="0"/>
    <pivotField numFmtId="14" showAll="0"/>
    <pivotField showAll="0">
      <items count="16">
        <item x="12"/>
        <item x="13"/>
        <item x="11"/>
        <item x="8"/>
        <item x="10"/>
        <item x="2"/>
        <item x="1"/>
        <item x="6"/>
        <item x="3"/>
        <item x="9"/>
        <item x="4"/>
        <item x="0"/>
        <item x="5"/>
        <item x="14"/>
        <item x="7"/>
        <item t="default"/>
      </items>
    </pivotField>
    <pivotField axis="axisRow" multipleItemSelectionAllowed="1" showAll="0">
      <items count="8">
        <item x="2"/>
        <item x="1"/>
        <item x="5"/>
        <item x="4"/>
        <item x="0"/>
        <item x="3"/>
        <item x="6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dataField="1" numFmtId="2" showAll="0" defaultSubtotal="0">
      <items count="106">
        <item x="95"/>
        <item x="73"/>
        <item x="105"/>
        <item x="65"/>
        <item x="35"/>
        <item x="84"/>
        <item x="71"/>
        <item x="7"/>
        <item x="100"/>
        <item x="76"/>
        <item x="89"/>
        <item x="11"/>
        <item x="81"/>
        <item x="12"/>
        <item x="55"/>
        <item x="33"/>
        <item x="1"/>
        <item x="10"/>
        <item x="66"/>
        <item x="18"/>
        <item x="32"/>
        <item x="17"/>
        <item x="58"/>
        <item x="47"/>
        <item x="56"/>
        <item x="36"/>
        <item x="22"/>
        <item x="0"/>
        <item x="75"/>
        <item x="53"/>
        <item x="25"/>
        <item x="24"/>
        <item x="96"/>
        <item x="72"/>
        <item x="48"/>
        <item x="57"/>
        <item x="52"/>
        <item x="15"/>
        <item x="16"/>
        <item x="87"/>
        <item x="31"/>
        <item x="44"/>
        <item x="77"/>
        <item x="62"/>
        <item x="68"/>
        <item x="39"/>
        <item x="8"/>
        <item x="9"/>
        <item x="46"/>
        <item x="3"/>
        <item x="34"/>
        <item x="88"/>
        <item x="13"/>
        <item x="14"/>
        <item x="30"/>
        <item x="4"/>
        <item x="45"/>
        <item x="82"/>
        <item x="49"/>
        <item x="40"/>
        <item x="59"/>
        <item x="41"/>
        <item x="19"/>
        <item x="42"/>
        <item x="43"/>
        <item x="38"/>
        <item x="21"/>
        <item x="50"/>
        <item x="97"/>
        <item x="102"/>
        <item x="51"/>
        <item x="67"/>
        <item x="60"/>
        <item x="63"/>
        <item x="93"/>
        <item x="5"/>
        <item x="85"/>
        <item x="79"/>
        <item x="20"/>
        <item x="74"/>
        <item x="91"/>
        <item x="26"/>
        <item x="54"/>
        <item x="64"/>
        <item x="70"/>
        <item x="27"/>
        <item x="23"/>
        <item x="2"/>
        <item x="101"/>
        <item x="98"/>
        <item x="92"/>
        <item x="99"/>
        <item x="86"/>
        <item x="78"/>
        <item x="90"/>
        <item x="94"/>
        <item x="103"/>
        <item x="6"/>
        <item x="61"/>
        <item x="37"/>
        <item x="28"/>
        <item x="80"/>
        <item x="69"/>
        <item x="29"/>
        <item x="104"/>
        <item x="83"/>
      </items>
    </pivotField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Moyenne de Holding period yearly" fld="29" subtotal="average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8.xml><?xml version="1.0" encoding="utf-8"?>
<pivotTableDefinition xmlns="http://schemas.openxmlformats.org/spreadsheetml/2006/main" name="Tableau croisé dynamique13" cacheId="25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02:J104" firstHeaderRow="1" firstDataRow="2" firstDataCol="1" rowPageCount="1" colPageCount="1"/>
  <pivotFields count="30">
    <pivotField dataField="1" showAll="0">
      <items count="459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456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450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4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441"/>
        <item x="203"/>
        <item x="186"/>
        <item x="455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447"/>
        <item x="201"/>
        <item x="340"/>
        <item x="287"/>
        <item x="90"/>
        <item x="307"/>
        <item x="260"/>
        <item x="394"/>
        <item x="325"/>
        <item x="105"/>
        <item x="44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44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443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451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48"/>
        <item x="416"/>
        <item x="38"/>
        <item x="283"/>
        <item x="317"/>
        <item x="135"/>
        <item x="52"/>
        <item x="421"/>
        <item x="288"/>
        <item x="425"/>
        <item x="446"/>
        <item x="323"/>
        <item x="51"/>
        <item x="280"/>
        <item x="129"/>
        <item x="130"/>
        <item x="148"/>
        <item x="195"/>
        <item x="146"/>
        <item x="371"/>
        <item x="452"/>
        <item x="108"/>
        <item x="50"/>
        <item x="454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453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44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457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/>
    <pivotField axis="axisCol" showAll="0">
      <items count="11">
        <item x="0"/>
        <item x="6"/>
        <item x="2"/>
        <item x="9"/>
        <item x="4"/>
        <item x="3"/>
        <item x="8"/>
        <item x="7"/>
        <item x="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</pivotFields>
  <rowItems count="1">
    <i/>
  </rowItems>
  <colFields count="1">
    <field x="12"/>
  </colFields>
  <colItems count="9">
    <i>
      <x/>
    </i>
    <i>
      <x v="1"/>
    </i>
    <i>
      <x v="2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6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9.xml><?xml version="1.0" encoding="utf-8"?>
<pivotTableDefinition xmlns="http://schemas.openxmlformats.org/spreadsheetml/2006/main" name="Tableau croisé dynamique14" cacheId="25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09:C126" firstHeaderRow="1" firstDataRow="1" firstDataCol="0"/>
  <pivotFields count="30">
    <pivotField showAll="0">
      <items count="459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456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450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4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441"/>
        <item x="203"/>
        <item x="186"/>
        <item x="455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447"/>
        <item x="201"/>
        <item x="340"/>
        <item x="287"/>
        <item x="90"/>
        <item x="307"/>
        <item x="260"/>
        <item x="394"/>
        <item x="325"/>
        <item x="105"/>
        <item x="44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44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443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451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48"/>
        <item x="416"/>
        <item x="38"/>
        <item x="283"/>
        <item x="317"/>
        <item x="135"/>
        <item x="52"/>
        <item x="421"/>
        <item x="288"/>
        <item x="425"/>
        <item x="446"/>
        <item x="323"/>
        <item x="51"/>
        <item x="280"/>
        <item x="129"/>
        <item x="130"/>
        <item x="148"/>
        <item x="195"/>
        <item x="146"/>
        <item x="371"/>
        <item x="452"/>
        <item x="108"/>
        <item x="50"/>
        <item x="454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453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44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457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showAll="0"/>
    <pivotField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>
      <items count="517">
        <item x="443"/>
        <item x="458"/>
        <item x="108"/>
        <item x="503"/>
        <item x="110"/>
        <item x="67"/>
        <item x="475"/>
        <item x="194"/>
        <item x="255"/>
        <item x="77"/>
        <item x="57"/>
        <item x="93"/>
        <item x="236"/>
        <item x="359"/>
        <item x="70"/>
        <item x="159"/>
        <item x="43"/>
        <item x="331"/>
        <item x="178"/>
        <item x="129"/>
        <item x="19"/>
        <item x="257"/>
        <item x="276"/>
        <item x="386"/>
        <item x="256"/>
        <item x="406"/>
        <item x="263"/>
        <item x="44"/>
        <item x="302"/>
        <item x="94"/>
        <item x="254"/>
        <item x="1"/>
        <item x="491"/>
        <item x="336"/>
        <item x="383"/>
        <item x="428"/>
        <item x="138"/>
        <item x="441"/>
        <item x="426"/>
        <item x="337"/>
        <item x="95"/>
        <item x="146"/>
        <item x="281"/>
        <item x="273"/>
        <item x="73"/>
        <item x="207"/>
        <item x="139"/>
        <item x="414"/>
        <item x="198"/>
        <item x="219"/>
        <item x="332"/>
        <item x="415"/>
        <item x="58"/>
        <item x="140"/>
        <item x="197"/>
        <item x="144"/>
        <item x="329"/>
        <item x="40"/>
        <item x="313"/>
        <item x="412"/>
        <item x="109"/>
        <item x="375"/>
        <item x="101"/>
        <item x="179"/>
        <item x="223"/>
        <item x="90"/>
        <item x="85"/>
        <item x="401"/>
        <item x="166"/>
        <item x="369"/>
        <item x="130"/>
        <item x="199"/>
        <item x="181"/>
        <item x="492"/>
        <item x="289"/>
        <item x="419"/>
        <item x="269"/>
        <item x="28"/>
        <item x="508"/>
        <item x="137"/>
        <item x="510"/>
        <item x="34"/>
        <item x="496"/>
        <item x="507"/>
        <item x="321"/>
        <item x="120"/>
        <item x="449"/>
        <item x="485"/>
        <item x="502"/>
        <item x="403"/>
        <item x="72"/>
        <item x="504"/>
        <item x="373"/>
        <item x="335"/>
        <item x="440"/>
        <item x="191"/>
        <item x="13"/>
        <item x="505"/>
        <item x="114"/>
        <item x="63"/>
        <item x="247"/>
        <item x="465"/>
        <item x="416"/>
        <item x="292"/>
        <item x="282"/>
        <item x="374"/>
        <item x="365"/>
        <item x="174"/>
        <item x="351"/>
        <item x="427"/>
        <item x="21"/>
        <item x="511"/>
        <item x="422"/>
        <item x="442"/>
        <item x="299"/>
        <item x="170"/>
        <item x="290"/>
        <item x="420"/>
        <item x="501"/>
        <item x="345"/>
        <item x="248"/>
        <item x="258"/>
        <item x="333"/>
        <item x="324"/>
        <item x="123"/>
        <item x="214"/>
        <item x="64"/>
        <item x="222"/>
        <item x="349"/>
        <item x="218"/>
        <item x="3"/>
        <item x="514"/>
        <item x="7"/>
        <item x="347"/>
        <item x="131"/>
        <item x="461"/>
        <item x="512"/>
        <item x="168"/>
        <item x="65"/>
        <item x="132"/>
        <item x="244"/>
        <item x="202"/>
        <item x="405"/>
        <item x="379"/>
        <item x="27"/>
        <item x="417"/>
        <item x="346"/>
        <item x="270"/>
        <item x="364"/>
        <item x="141"/>
        <item x="35"/>
        <item x="260"/>
        <item x="277"/>
        <item x="152"/>
        <item x="121"/>
        <item x="462"/>
        <item x="177"/>
        <item x="115"/>
        <item x="100"/>
        <item x="318"/>
        <item x="200"/>
        <item x="4"/>
        <item x="62"/>
        <item x="353"/>
        <item x="36"/>
        <item x="392"/>
        <item x="413"/>
        <item x="311"/>
        <item x="96"/>
        <item x="12"/>
        <item x="267"/>
        <item x="291"/>
        <item x="454"/>
        <item x="133"/>
        <item x="288"/>
        <item x="61"/>
        <item x="294"/>
        <item x="509"/>
        <item x="328"/>
        <item x="444"/>
        <item x="204"/>
        <item x="92"/>
        <item x="252"/>
        <item x="229"/>
        <item x="68"/>
        <item x="366"/>
        <item x="446"/>
        <item x="394"/>
        <item x="497"/>
        <item x="283"/>
        <item x="66"/>
        <item x="370"/>
        <item x="76"/>
        <item x="357"/>
        <item x="97"/>
        <item x="26"/>
        <item x="459"/>
        <item x="447"/>
        <item x="149"/>
        <item x="188"/>
        <item x="45"/>
        <item x="490"/>
        <item x="134"/>
        <item x="165"/>
        <item x="221"/>
        <item x="23"/>
        <item x="498"/>
        <item x="338"/>
        <item x="487"/>
        <item x="49"/>
        <item x="37"/>
        <item x="18"/>
        <item x="483"/>
        <item x="284"/>
        <item x="513"/>
        <item x="216"/>
        <item x="160"/>
        <item x="145"/>
        <item x="153"/>
        <item x="466"/>
        <item x="418"/>
        <item x="241"/>
        <item x="308"/>
        <item x="182"/>
        <item x="86"/>
        <item x="60"/>
        <item x="488"/>
        <item x="117"/>
        <item x="171"/>
        <item x="211"/>
        <item x="307"/>
        <item x="448"/>
        <item x="233"/>
        <item x="234"/>
        <item x="489"/>
        <item x="135"/>
        <item x="69"/>
        <item x="261"/>
        <item x="305"/>
        <item x="205"/>
        <item x="495"/>
        <item x="50"/>
        <item x="295"/>
        <item x="271"/>
        <item x="185"/>
        <item x="450"/>
        <item x="377"/>
        <item x="186"/>
        <item x="429"/>
        <item x="206"/>
        <item x="230"/>
        <item x="231"/>
        <item x="209"/>
        <item x="189"/>
        <item x="118"/>
        <item x="486"/>
        <item x="315"/>
        <item x="293"/>
        <item x="272"/>
        <item x="136"/>
        <item x="71"/>
        <item x="506"/>
        <item x="430"/>
        <item x="285"/>
        <item x="56"/>
        <item x="5"/>
        <item x="242"/>
        <item x="431"/>
        <item x="217"/>
        <item x="314"/>
        <item x="119"/>
        <item x="116"/>
        <item x="172"/>
        <item x="400"/>
        <item x="385"/>
        <item x="432"/>
        <item x="79"/>
        <item x="407"/>
        <item x="354"/>
        <item x="433"/>
        <item x="224"/>
        <item x="124"/>
        <item x="286"/>
        <item x="371"/>
        <item x="201"/>
        <item x="47"/>
        <item x="173"/>
        <item x="10"/>
        <item x="494"/>
        <item x="326"/>
        <item x="245"/>
        <item x="474"/>
        <item x="372"/>
        <item x="150"/>
        <item x="253"/>
        <item x="460"/>
        <item x="434"/>
        <item x="342"/>
        <item x="404"/>
        <item x="384"/>
        <item x="425"/>
        <item x="320"/>
        <item x="500"/>
        <item x="470"/>
        <item x="297"/>
        <item x="493"/>
        <item x="46"/>
        <item x="367"/>
        <item x="180"/>
        <item x="278"/>
        <item x="14"/>
        <item x="102"/>
        <item x="325"/>
        <item x="296"/>
        <item x="87"/>
        <item x="22"/>
        <item x="317"/>
        <item x="436"/>
        <item x="399"/>
        <item x="396"/>
        <item x="15"/>
        <item x="355"/>
        <item x="451"/>
        <item x="239"/>
        <item x="227"/>
        <item x="16"/>
        <item x="41"/>
        <item x="225"/>
        <item x="176"/>
        <item x="343"/>
        <item x="398"/>
        <item x="167"/>
        <item x="51"/>
        <item x="439"/>
        <item x="238"/>
        <item x="274"/>
        <item x="360"/>
        <item x="265"/>
        <item x="91"/>
        <item x="421"/>
        <item x="203"/>
        <item x="164"/>
        <item x="309"/>
        <item x="29"/>
        <item x="389"/>
        <item x="453"/>
        <item x="408"/>
        <item x="8"/>
        <item x="9"/>
        <item x="154"/>
        <item x="455"/>
        <item x="323"/>
        <item x="38"/>
        <item x="378"/>
        <item x="190"/>
        <item x="52"/>
        <item x="103"/>
        <item x="339"/>
        <item x="30"/>
        <item x="472"/>
        <item x="193"/>
        <item x="142"/>
        <item x="237"/>
        <item x="243"/>
        <item x="319"/>
        <item x="161"/>
        <item x="104"/>
        <item x="438"/>
        <item x="53"/>
        <item x="327"/>
        <item x="409"/>
        <item x="125"/>
        <item x="456"/>
        <item x="80"/>
        <item x="208"/>
        <item x="457"/>
        <item x="316"/>
        <item x="330"/>
        <item x="300"/>
        <item x="478"/>
        <item x="410"/>
        <item x="303"/>
        <item x="54"/>
        <item x="306"/>
        <item x="358"/>
        <item x="55"/>
        <item x="322"/>
        <item x="226"/>
        <item x="74"/>
        <item x="471"/>
        <item x="390"/>
        <item x="228"/>
        <item x="381"/>
        <item x="515"/>
        <item x="268"/>
        <item x="220"/>
        <item x="33"/>
        <item x="402"/>
        <item x="264"/>
        <item x="158"/>
        <item x="380"/>
        <item x="340"/>
        <item x="463"/>
        <item x="156"/>
        <item x="213"/>
        <item x="397"/>
        <item x="312"/>
        <item x="232"/>
        <item x="246"/>
        <item x="423"/>
        <item x="477"/>
        <item x="262"/>
        <item x="88"/>
        <item x="464"/>
        <item x="348"/>
        <item x="356"/>
        <item x="301"/>
        <item x="89"/>
        <item x="151"/>
        <item x="187"/>
        <item x="240"/>
        <item x="411"/>
        <item x="184"/>
        <item x="148"/>
        <item x="175"/>
        <item x="473"/>
        <item x="266"/>
        <item x="105"/>
        <item x="275"/>
        <item x="476"/>
        <item x="0"/>
        <item x="78"/>
        <item x="393"/>
        <item x="98"/>
        <item x="212"/>
        <item x="363"/>
        <item x="82"/>
        <item x="361"/>
        <item x="382"/>
        <item x="2"/>
        <item x="75"/>
        <item x="39"/>
        <item x="155"/>
        <item x="249"/>
        <item x="437"/>
        <item x="147"/>
        <item x="128"/>
        <item x="445"/>
        <item x="162"/>
        <item x="17"/>
        <item x="376"/>
        <item x="112"/>
        <item x="11"/>
        <item x="210"/>
        <item x="81"/>
        <item x="215"/>
        <item x="111"/>
        <item x="113"/>
        <item x="195"/>
        <item x="192"/>
        <item x="6"/>
        <item x="25"/>
        <item x="122"/>
        <item x="424"/>
        <item x="251"/>
        <item x="310"/>
        <item x="42"/>
        <item x="467"/>
        <item x="196"/>
        <item x="435"/>
        <item x="59"/>
        <item x="83"/>
        <item x="157"/>
        <item x="259"/>
        <item x="31"/>
        <item x="279"/>
        <item x="469"/>
        <item x="287"/>
        <item x="468"/>
        <item x="395"/>
        <item x="452"/>
        <item x="341"/>
        <item x="387"/>
        <item x="99"/>
        <item x="84"/>
        <item x="352"/>
        <item x="484"/>
        <item x="106"/>
        <item x="391"/>
        <item x="127"/>
        <item x="24"/>
        <item x="304"/>
        <item x="479"/>
        <item x="368"/>
        <item x="183"/>
        <item x="20"/>
        <item x="480"/>
        <item x="163"/>
        <item x="250"/>
        <item x="298"/>
        <item x="350"/>
        <item x="235"/>
        <item x="126"/>
        <item x="48"/>
        <item x="169"/>
        <item x="481"/>
        <item x="499"/>
        <item x="388"/>
        <item x="344"/>
        <item x="334"/>
        <item x="143"/>
        <item x="280"/>
        <item x="362"/>
        <item x="32"/>
        <item x="107"/>
        <item x="482"/>
        <item t="default"/>
      </items>
    </pivotField>
    <pivotField showAll="0">
      <items count="11">
        <item x="0"/>
        <item x="6"/>
        <item x="2"/>
        <item x="9"/>
        <item x="4"/>
        <item x="3"/>
        <item x="8"/>
        <item x="7"/>
        <item x="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</pivot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0" cacheId="27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K264:L269" firstHeaderRow="1" firstDataRow="1" firstDataCol="1"/>
  <pivotFields count="6">
    <pivotField dataField="1" showAl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showAll="0">
      <items count="7">
        <item x="0"/>
        <item x="2"/>
        <item x="1"/>
        <item x="4"/>
        <item x="5"/>
        <item x="3"/>
        <item t="default"/>
      </items>
    </pivotField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Nombre de Étiquettes de lignes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0.xml><?xml version="1.0" encoding="utf-8"?>
<pivotTableDefinition xmlns="http://schemas.openxmlformats.org/spreadsheetml/2006/main" name="Tableau croisé dynamique16" cacheId="25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30:C137" firstHeaderRow="0" firstDataRow="1" firstDataCol="1" rowPageCount="2" colPageCount="1"/>
  <pivotFields count="30">
    <pivotField showAll="0"/>
    <pivotField showAll="0"/>
    <pivotField showAll="0"/>
    <pivotField showAll="0"/>
    <pivotField numFmtId="14" showAll="0"/>
    <pivotField showAll="0"/>
    <pivotField axis="axisRow" showAll="0">
      <items count="8">
        <item x="2"/>
        <item x="1"/>
        <item x="5"/>
        <item x="4"/>
        <item x="0"/>
        <item x="3"/>
        <item x="6"/>
        <item t="default"/>
      </items>
    </pivotField>
    <pivotField showAll="0"/>
    <pivotField dataField="1" showAll="0">
      <items count="298">
        <item x="104"/>
        <item x="127"/>
        <item x="23"/>
        <item x="58"/>
        <item x="40"/>
        <item x="81"/>
        <item x="125"/>
        <item x="35"/>
        <item x="246"/>
        <item x="27"/>
        <item x="245"/>
        <item x="159"/>
        <item x="236"/>
        <item x="262"/>
        <item x="149"/>
        <item x="261"/>
        <item x="142"/>
        <item x="24"/>
        <item x="260"/>
        <item x="47"/>
        <item x="134"/>
        <item x="85"/>
        <item x="117"/>
        <item x="28"/>
        <item x="271"/>
        <item x="146"/>
        <item x="255"/>
        <item x="277"/>
        <item x="230"/>
        <item x="137"/>
        <item x="178"/>
        <item x="94"/>
        <item x="171"/>
        <item x="167"/>
        <item x="286"/>
        <item x="41"/>
        <item x="26"/>
        <item x="207"/>
        <item x="122"/>
        <item x="76"/>
        <item x="29"/>
        <item x="12"/>
        <item x="253"/>
        <item x="225"/>
        <item x="201"/>
        <item x="270"/>
        <item x="15"/>
        <item x="4"/>
        <item x="91"/>
        <item x="166"/>
        <item x="65"/>
        <item x="172"/>
        <item x="285"/>
        <item x="9"/>
        <item x="239"/>
        <item x="111"/>
        <item x="294"/>
        <item x="95"/>
        <item x="235"/>
        <item x="100"/>
        <item x="196"/>
        <item x="126"/>
        <item x="183"/>
        <item x="290"/>
        <item x="283"/>
        <item x="119"/>
        <item x="155"/>
        <item x="57"/>
        <item x="120"/>
        <item x="256"/>
        <item x="46"/>
        <item x="193"/>
        <item x="233"/>
        <item x="132"/>
        <item x="124"/>
        <item x="229"/>
        <item x="38"/>
        <item x="25"/>
        <item x="266"/>
        <item x="200"/>
        <item x="165"/>
        <item x="34"/>
        <item x="287"/>
        <item x="45"/>
        <item x="292"/>
        <item x="11"/>
        <item x="223"/>
        <item x="217"/>
        <item x="191"/>
        <item x="37"/>
        <item x="268"/>
        <item x="78"/>
        <item x="275"/>
        <item x="89"/>
        <item x="291"/>
        <item x="264"/>
        <item x="3"/>
        <item x="118"/>
        <item x="135"/>
        <item x="103"/>
        <item x="123"/>
        <item x="144"/>
        <item x="90"/>
        <item x="211"/>
        <item x="19"/>
        <item x="83"/>
        <item x="141"/>
        <item x="143"/>
        <item x="62"/>
        <item x="240"/>
        <item x="131"/>
        <item x="174"/>
        <item x="84"/>
        <item x="175"/>
        <item x="199"/>
        <item x="177"/>
        <item x="222"/>
        <item x="188"/>
        <item x="5"/>
        <item x="272"/>
        <item x="39"/>
        <item x="56"/>
        <item x="289"/>
        <item x="160"/>
        <item x="10"/>
        <item x="71"/>
        <item x="208"/>
        <item x="8"/>
        <item x="218"/>
        <item x="36"/>
        <item x="17"/>
        <item x="280"/>
        <item x="186"/>
        <item x="20"/>
        <item x="22"/>
        <item x="284"/>
        <item x="276"/>
        <item x="121"/>
        <item x="243"/>
        <item x="64"/>
        <item x="281"/>
        <item x="148"/>
        <item x="74"/>
        <item x="18"/>
        <item x="55"/>
        <item x="153"/>
        <item x="184"/>
        <item x="164"/>
        <item x="97"/>
        <item x="224"/>
        <item x="162"/>
        <item x="265"/>
        <item x="179"/>
        <item x="31"/>
        <item x="258"/>
        <item x="203"/>
        <item x="295"/>
        <item x="251"/>
        <item x="154"/>
        <item x="220"/>
        <item x="250"/>
        <item x="139"/>
        <item x="296"/>
        <item x="161"/>
        <item x="227"/>
        <item x="228"/>
        <item x="80"/>
        <item x="198"/>
        <item x="48"/>
        <item x="206"/>
        <item x="273"/>
        <item x="151"/>
        <item x="49"/>
        <item x="185"/>
        <item x="138"/>
        <item x="249"/>
        <item x="293"/>
        <item x="190"/>
        <item x="93"/>
        <item x="274"/>
        <item x="7"/>
        <item x="269"/>
        <item x="99"/>
        <item x="128"/>
        <item x="145"/>
        <item x="42"/>
        <item x="16"/>
        <item x="282"/>
        <item x="136"/>
        <item x="170"/>
        <item x="231"/>
        <item x="101"/>
        <item x="30"/>
        <item x="169"/>
        <item x="195"/>
        <item x="105"/>
        <item x="33"/>
        <item x="163"/>
        <item x="180"/>
        <item x="232"/>
        <item x="82"/>
        <item x="267"/>
        <item x="202"/>
        <item x="92"/>
        <item x="32"/>
        <item x="214"/>
        <item x="212"/>
        <item x="116"/>
        <item x="244"/>
        <item x="108"/>
        <item x="205"/>
        <item x="242"/>
        <item x="157"/>
        <item x="187"/>
        <item x="176"/>
        <item x="52"/>
        <item x="168"/>
        <item x="129"/>
        <item x="2"/>
        <item x="77"/>
        <item x="181"/>
        <item x="173"/>
        <item x="51"/>
        <item x="221"/>
        <item x="204"/>
        <item x="72"/>
        <item x="75"/>
        <item x="156"/>
        <item x="237"/>
        <item x="114"/>
        <item x="6"/>
        <item x="96"/>
        <item x="288"/>
        <item x="150"/>
        <item x="79"/>
        <item x="14"/>
        <item x="87"/>
        <item x="234"/>
        <item x="98"/>
        <item x="252"/>
        <item x="44"/>
        <item x="115"/>
        <item x="60"/>
        <item x="50"/>
        <item x="130"/>
        <item x="197"/>
        <item x="21"/>
        <item x="67"/>
        <item x="278"/>
        <item x="226"/>
        <item x="68"/>
        <item x="112"/>
        <item x="238"/>
        <item x="107"/>
        <item x="216"/>
        <item x="86"/>
        <item x="152"/>
        <item x="133"/>
        <item x="248"/>
        <item x="241"/>
        <item x="194"/>
        <item x="109"/>
        <item x="210"/>
        <item x="189"/>
        <item x="54"/>
        <item x="0"/>
        <item x="53"/>
        <item x="247"/>
        <item x="13"/>
        <item x="73"/>
        <item x="113"/>
        <item x="43"/>
        <item x="263"/>
        <item x="140"/>
        <item x="192"/>
        <item x="69"/>
        <item x="213"/>
        <item x="254"/>
        <item x="147"/>
        <item x="215"/>
        <item x="66"/>
        <item x="63"/>
        <item x="259"/>
        <item x="106"/>
        <item x="88"/>
        <item x="70"/>
        <item x="257"/>
        <item x="61"/>
        <item x="219"/>
        <item x="182"/>
        <item x="209"/>
        <item x="59"/>
        <item x="158"/>
        <item x="110"/>
        <item x="279"/>
        <item x="102"/>
        <item x="1"/>
        <item t="default"/>
      </items>
    </pivotField>
    <pivotField axis="axisPage" multipleItemSelectionAllowed="1" showAll="0">
      <items count="345">
        <item x="114"/>
        <item x="141"/>
        <item x="24"/>
        <item x="41"/>
        <item x="89"/>
        <item x="36"/>
        <item x="280"/>
        <item x="139"/>
        <item x="28"/>
        <item x="62"/>
        <item x="177"/>
        <item x="279"/>
        <item x="268"/>
        <item x="303"/>
        <item x="165"/>
        <item x="302"/>
        <item x="157"/>
        <item x="25"/>
        <item x="300"/>
        <item x="149"/>
        <item x="131"/>
        <item x="331"/>
        <item x="51"/>
        <item x="93"/>
        <item x="306"/>
        <item x="323"/>
        <item x="29"/>
        <item x="161"/>
        <item x="261"/>
        <item x="152"/>
        <item x="292"/>
        <item x="313"/>
        <item x="43"/>
        <item x="186"/>
        <item x="190"/>
        <item x="267"/>
        <item x="27"/>
        <item x="103"/>
        <item x="256"/>
        <item x="136"/>
        <item x="83"/>
        <item x="30"/>
        <item x="233"/>
        <item x="44"/>
        <item x="290"/>
        <item x="225"/>
        <item x="271"/>
        <item x="123"/>
        <item x="12"/>
        <item x="16"/>
        <item x="4"/>
        <item x="341"/>
        <item x="99"/>
        <item x="191"/>
        <item x="9"/>
        <item x="104"/>
        <item x="185"/>
        <item x="330"/>
        <item x="108"/>
        <item x="70"/>
        <item x="217"/>
        <item x="266"/>
        <item x="111"/>
        <item x="140"/>
        <item x="201"/>
        <item x="338"/>
        <item x="172"/>
        <item x="134"/>
        <item x="50"/>
        <item x="328"/>
        <item x="133"/>
        <item x="213"/>
        <item x="227"/>
        <item x="264"/>
        <item x="138"/>
        <item x="147"/>
        <item x="61"/>
        <item x="293"/>
        <item x="39"/>
        <item x="26"/>
        <item x="260"/>
        <item x="333"/>
        <item x="247"/>
        <item x="224"/>
        <item x="35"/>
        <item x="183"/>
        <item x="146"/>
        <item x="49"/>
        <item x="254"/>
        <item x="159"/>
        <item x="307"/>
        <item x="85"/>
        <item x="97"/>
        <item x="150"/>
        <item x="242"/>
        <item x="11"/>
        <item x="310"/>
        <item x="91"/>
        <item x="211"/>
        <item x="339"/>
        <item x="319"/>
        <item x="98"/>
        <item x="38"/>
        <item x="145"/>
        <item x="156"/>
        <item x="3"/>
        <item x="249"/>
        <item x="132"/>
        <item x="158"/>
        <item x="137"/>
        <item x="92"/>
        <item x="304"/>
        <item x="239"/>
        <item x="273"/>
        <item x="207"/>
        <item x="318"/>
        <item x="20"/>
        <item x="253"/>
        <item x="196"/>
        <item x="194"/>
        <item x="66"/>
        <item x="193"/>
        <item x="315"/>
        <item x="223"/>
        <item x="60"/>
        <item x="40"/>
        <item x="272"/>
        <item x="5"/>
        <item x="42"/>
        <item x="77"/>
        <item x="329"/>
        <item x="222"/>
        <item x="10"/>
        <item x="234"/>
        <item x="178"/>
        <item x="202"/>
        <item x="18"/>
        <item x="21"/>
        <item x="8"/>
        <item x="312"/>
        <item x="320"/>
        <item x="106"/>
        <item x="135"/>
        <item x="23"/>
        <item x="277"/>
        <item x="205"/>
        <item x="37"/>
        <item x="326"/>
        <item x="128"/>
        <item x="80"/>
        <item x="164"/>
        <item x="203"/>
        <item x="19"/>
        <item x="69"/>
        <item x="169"/>
        <item x="107"/>
        <item x="182"/>
        <item x="197"/>
        <item x="32"/>
        <item x="180"/>
        <item x="308"/>
        <item x="255"/>
        <item x="59"/>
        <item x="284"/>
        <item x="258"/>
        <item x="296"/>
        <item x="251"/>
        <item x="88"/>
        <item x="179"/>
        <item x="285"/>
        <item x="228"/>
        <item x="259"/>
        <item x="153"/>
        <item x="68"/>
        <item x="171"/>
        <item x="232"/>
        <item x="167"/>
        <item x="238"/>
        <item x="154"/>
        <item x="204"/>
        <item x="53"/>
        <item x="274"/>
        <item x="210"/>
        <item x="343"/>
        <item x="340"/>
        <item x="316"/>
        <item x="220"/>
        <item x="286"/>
        <item x="342"/>
        <item x="184"/>
        <item x="52"/>
        <item x="127"/>
        <item x="17"/>
        <item x="283"/>
        <item x="327"/>
        <item x="110"/>
        <item x="317"/>
        <item x="337"/>
        <item x="45"/>
        <item x="102"/>
        <item x="298"/>
        <item x="221"/>
        <item x="336"/>
        <item x="198"/>
        <item x="7"/>
        <item x="262"/>
        <item x="31"/>
        <item x="142"/>
        <item x="160"/>
        <item x="189"/>
        <item x="335"/>
        <item x="112"/>
        <item x="151"/>
        <item x="311"/>
        <item x="115"/>
        <item x="263"/>
        <item x="243"/>
        <item x="188"/>
        <item x="216"/>
        <item x="244"/>
        <item x="130"/>
        <item x="226"/>
        <item x="181"/>
        <item x="162"/>
        <item x="100"/>
        <item x="34"/>
        <item x="309"/>
        <item x="218"/>
        <item x="170"/>
        <item x="90"/>
        <item x="278"/>
        <item x="240"/>
        <item x="120"/>
        <item x="33"/>
        <item x="187"/>
        <item x="295"/>
        <item x="2"/>
        <item x="174"/>
        <item x="208"/>
        <item x="84"/>
        <item x="175"/>
        <item x="56"/>
        <item x="143"/>
        <item x="332"/>
        <item x="231"/>
        <item x="206"/>
        <item x="195"/>
        <item x="289"/>
        <item x="276"/>
        <item x="116"/>
        <item x="55"/>
        <item x="192"/>
        <item x="86"/>
        <item x="229"/>
        <item x="173"/>
        <item x="230"/>
        <item x="252"/>
        <item x="74"/>
        <item x="117"/>
        <item x="287"/>
        <item x="199"/>
        <item x="82"/>
        <item x="322"/>
        <item x="78"/>
        <item x="269"/>
        <item x="334"/>
        <item x="166"/>
        <item x="6"/>
        <item x="126"/>
        <item x="95"/>
        <item x="105"/>
        <item x="87"/>
        <item x="81"/>
        <item x="109"/>
        <item x="215"/>
        <item x="288"/>
        <item x="15"/>
        <item x="129"/>
        <item x="219"/>
        <item x="265"/>
        <item x="72"/>
        <item x="14"/>
        <item x="22"/>
        <item x="144"/>
        <item x="48"/>
        <item x="64"/>
        <item x="248"/>
        <item x="299"/>
        <item x="324"/>
        <item x="54"/>
        <item x="47"/>
        <item x="119"/>
        <item x="124"/>
        <item x="257"/>
        <item x="246"/>
        <item x="314"/>
        <item x="168"/>
        <item x="321"/>
        <item x="270"/>
        <item x="94"/>
        <item x="282"/>
        <item x="275"/>
        <item x="73"/>
        <item x="148"/>
        <item x="301"/>
        <item x="121"/>
        <item x="236"/>
        <item x="237"/>
        <item x="214"/>
        <item x="0"/>
        <item x="58"/>
        <item x="209"/>
        <item x="57"/>
        <item x="125"/>
        <item x="46"/>
        <item x="13"/>
        <item x="305"/>
        <item x="79"/>
        <item x="281"/>
        <item x="155"/>
        <item x="101"/>
        <item x="75"/>
        <item x="212"/>
        <item x="241"/>
        <item x="291"/>
        <item x="67"/>
        <item x="163"/>
        <item x="245"/>
        <item x="118"/>
        <item x="71"/>
        <item x="297"/>
        <item x="96"/>
        <item x="76"/>
        <item x="65"/>
        <item x="294"/>
        <item x="250"/>
        <item x="200"/>
        <item x="235"/>
        <item x="63"/>
        <item x="176"/>
        <item x="122"/>
        <item x="113"/>
        <item x="325"/>
        <item h="1" x="1"/>
        <item t="default"/>
      </items>
    </pivotField>
    <pivotField showAll="0"/>
    <pivotField numFmtId="14" showAll="0"/>
    <pivotField showAll="0"/>
    <pivotField showAll="0"/>
    <pivotField axis="axisPage" dataField="1" multipleItemSelectionAllowed="1" showAll="0">
      <items count="413">
        <item x="346"/>
        <item x="114"/>
        <item x="28"/>
        <item x="115"/>
        <item x="345"/>
        <item x="362"/>
        <item x="215"/>
        <item x="162"/>
        <item x="213"/>
        <item x="387"/>
        <item x="338"/>
        <item x="185"/>
        <item x="61"/>
        <item x="315"/>
        <item x="191"/>
        <item x="168"/>
        <item x="214"/>
        <item x="340"/>
        <item x="13"/>
        <item x="398"/>
        <item x="167"/>
        <item x="336"/>
        <item x="174"/>
        <item x="202"/>
        <item x="342"/>
        <item x="216"/>
        <item x="314"/>
        <item x="203"/>
        <item x="289"/>
        <item x="32"/>
        <item x="341"/>
        <item x="339"/>
        <item x="343"/>
        <item x="199"/>
        <item x="10"/>
        <item x="175"/>
        <item x="81"/>
        <item x="129"/>
        <item x="250"/>
        <item x="128"/>
        <item x="110"/>
        <item x="130"/>
        <item x="344"/>
        <item x="248"/>
        <item x="9"/>
        <item x="184"/>
        <item x="302"/>
        <item x="217"/>
        <item x="388"/>
        <item x="166"/>
        <item x="70"/>
        <item x="365"/>
        <item x="33"/>
        <item x="137"/>
        <item x="253"/>
        <item x="142"/>
        <item x="163"/>
        <item x="347"/>
        <item x="286"/>
        <item x="288"/>
        <item x="281"/>
        <item x="40"/>
        <item x="75"/>
        <item x="132"/>
        <item x="293"/>
        <item x="159"/>
        <item x="38"/>
        <item x="36"/>
        <item x="24"/>
        <item x="136"/>
        <item x="273"/>
        <item x="35"/>
        <item x="194"/>
        <item x="303"/>
        <item x="17"/>
        <item x="304"/>
        <item x="37"/>
        <item x="276"/>
        <item x="243"/>
        <item x="84"/>
        <item x="337"/>
        <item x="23"/>
        <item x="366"/>
        <item x="321"/>
        <item x="274"/>
        <item x="59"/>
        <item x="310"/>
        <item x="74"/>
        <item x="400"/>
        <item x="235"/>
        <item x="407"/>
        <item x="394"/>
        <item x="204"/>
        <item x="395"/>
        <item x="308"/>
        <item x="120"/>
        <item x="405"/>
        <item x="30"/>
        <item x="211"/>
        <item x="101"/>
        <item x="122"/>
        <item x="237"/>
        <item x="7"/>
        <item x="149"/>
        <item x="320"/>
        <item x="239"/>
        <item x="375"/>
        <item x="3"/>
        <item x="260"/>
        <item x="5"/>
        <item x="156"/>
        <item x="46"/>
        <item x="367"/>
        <item x="352"/>
        <item x="141"/>
        <item x="172"/>
        <item x="369"/>
        <item x="193"/>
        <item x="212"/>
        <item x="12"/>
        <item x="177"/>
        <item x="331"/>
        <item x="47"/>
        <item x="164"/>
        <item x="205"/>
        <item x="64"/>
        <item x="351"/>
        <item x="305"/>
        <item x="401"/>
        <item x="179"/>
        <item x="249"/>
        <item x="49"/>
        <item x="277"/>
        <item x="51"/>
        <item x="63"/>
        <item x="307"/>
        <item x="376"/>
        <item x="45"/>
        <item x="48"/>
        <item x="402"/>
        <item x="359"/>
        <item x="73"/>
        <item x="383"/>
        <item x="124"/>
        <item x="176"/>
        <item x="335"/>
        <item x="241"/>
        <item x="90"/>
        <item x="180"/>
        <item x="171"/>
        <item x="4"/>
        <item x="382"/>
        <item x="85"/>
        <item x="311"/>
        <item x="31"/>
        <item x="207"/>
        <item x="328"/>
        <item x="264"/>
        <item x="258"/>
        <item x="280"/>
        <item x="403"/>
        <item x="268"/>
        <item x="14"/>
        <item x="116"/>
        <item x="319"/>
        <item x="252"/>
        <item x="263"/>
        <item x="189"/>
        <item x="50"/>
        <item x="198"/>
        <item x="133"/>
        <item x="22"/>
        <item x="389"/>
        <item x="309"/>
        <item x="178"/>
        <item x="236"/>
        <item x="223"/>
        <item x="11"/>
        <item x="370"/>
        <item x="296"/>
        <item x="8"/>
        <item x="374"/>
        <item x="334"/>
        <item x="232"/>
        <item x="318"/>
        <item x="361"/>
        <item x="25"/>
        <item x="372"/>
        <item x="145"/>
        <item x="131"/>
        <item x="76"/>
        <item x="317"/>
        <item x="71"/>
        <item x="244"/>
        <item x="170"/>
        <item x="139"/>
        <item x="118"/>
        <item x="329"/>
        <item x="333"/>
        <item x="143"/>
        <item x="363"/>
        <item x="58"/>
        <item x="173"/>
        <item x="408"/>
        <item x="313"/>
        <item x="222"/>
        <item x="105"/>
        <item x="6"/>
        <item x="364"/>
        <item x="125"/>
        <item x="16"/>
        <item x="299"/>
        <item x="68"/>
        <item x="160"/>
        <item x="108"/>
        <item x="411"/>
        <item x="282"/>
        <item x="348"/>
        <item x="261"/>
        <item x="60"/>
        <item x="373"/>
        <item x="65"/>
        <item x="242"/>
        <item x="135"/>
        <item x="332"/>
        <item x="18"/>
        <item x="94"/>
        <item x="95"/>
        <item x="44"/>
        <item x="187"/>
        <item x="15"/>
        <item x="230"/>
        <item x="355"/>
        <item x="386"/>
        <item x="322"/>
        <item x="271"/>
        <item x="300"/>
        <item x="234"/>
        <item x="285"/>
        <item x="27"/>
        <item x="254"/>
        <item x="399"/>
        <item x="82"/>
        <item x="270"/>
        <item x="267"/>
        <item x="218"/>
        <item x="106"/>
        <item x="113"/>
        <item x="146"/>
        <item x="127"/>
        <item x="257"/>
        <item x="34"/>
        <item x="42"/>
        <item x="246"/>
        <item x="356"/>
        <item x="219"/>
        <item x="165"/>
        <item x="196"/>
        <item x="121"/>
        <item x="161"/>
        <item x="134"/>
        <item x="86"/>
        <item x="69"/>
        <item x="256"/>
        <item x="66"/>
        <item x="72"/>
        <item x="192"/>
        <item x="220"/>
        <item x="54"/>
        <item x="349"/>
        <item x="292"/>
        <item x="188"/>
        <item x="150"/>
        <item x="358"/>
        <item x="368"/>
        <item x="107"/>
        <item x="197"/>
        <item x="169"/>
        <item x="117"/>
        <item x="104"/>
        <item x="43"/>
        <item x="272"/>
        <item x="91"/>
        <item x="55"/>
        <item x="210"/>
        <item x="112"/>
        <item x="221"/>
        <item x="385"/>
        <item x="123"/>
        <item x="287"/>
        <item x="233"/>
        <item x="323"/>
        <item x="157"/>
        <item x="109"/>
        <item x="29"/>
        <item x="78"/>
        <item x="77"/>
        <item x="251"/>
        <item x="350"/>
        <item x="182"/>
        <item x="390"/>
        <item x="83"/>
        <item x="316"/>
        <item x="2"/>
        <item x="392"/>
        <item x="284"/>
        <item x="391"/>
        <item x="21"/>
        <item x="57"/>
        <item x="181"/>
        <item x="41"/>
        <item x="229"/>
        <item x="259"/>
        <item x="238"/>
        <item x="396"/>
        <item x="52"/>
        <item x="397"/>
        <item x="406"/>
        <item x="138"/>
        <item x="353"/>
        <item x="190"/>
        <item x="255"/>
        <item x="291"/>
        <item x="306"/>
        <item x="245"/>
        <item x="326"/>
        <item x="201"/>
        <item x="393"/>
        <item x="266"/>
        <item x="89"/>
        <item x="20"/>
        <item x="208"/>
        <item x="119"/>
        <item x="183"/>
        <item x="56"/>
        <item x="380"/>
        <item x="151"/>
        <item x="88"/>
        <item x="265"/>
        <item x="53"/>
        <item x="209"/>
        <item x="381"/>
        <item x="144"/>
        <item x="79"/>
        <item x="312"/>
        <item x="384"/>
        <item x="325"/>
        <item x="200"/>
        <item x="269"/>
        <item x="275"/>
        <item x="324"/>
        <item x="231"/>
        <item x="404"/>
        <item x="19"/>
        <item x="152"/>
        <item x="279"/>
        <item x="26"/>
        <item x="360"/>
        <item x="140"/>
        <item x="290"/>
        <item x="297"/>
        <item x="357"/>
        <item x="67"/>
        <item x="62"/>
        <item x="0"/>
        <item x="186"/>
        <item x="371"/>
        <item x="409"/>
        <item x="102"/>
        <item x="330"/>
        <item x="206"/>
        <item x="283"/>
        <item x="153"/>
        <item x="126"/>
        <item x="262"/>
        <item x="195"/>
        <item x="103"/>
        <item x="80"/>
        <item x="379"/>
        <item x="39"/>
        <item x="98"/>
        <item x="154"/>
        <item x="301"/>
        <item x="100"/>
        <item x="148"/>
        <item x="87"/>
        <item x="226"/>
        <item x="228"/>
        <item x="295"/>
        <item x="378"/>
        <item x="294"/>
        <item x="327"/>
        <item x="111"/>
        <item x="298"/>
        <item x="247"/>
        <item x="240"/>
        <item x="410"/>
        <item x="99"/>
        <item x="354"/>
        <item x="278"/>
        <item x="224"/>
        <item x="377"/>
        <item x="158"/>
        <item x="225"/>
        <item x="93"/>
        <item x="227"/>
        <item x="92"/>
        <item x="97"/>
        <item x="155"/>
        <item x="96"/>
        <item x="147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</pivotFields>
  <rowFields count="1">
    <field x="6"/>
  </rowFields>
  <rowItems count="7">
    <i>
      <x/>
    </i>
    <i>
      <x v="1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2">
    <pageField fld="9" hier="-1"/>
    <pageField fld="14" hier="-1"/>
  </pageFields>
  <dataFields count="2">
    <dataField name="Somme de Deal Size (USD mn)" fld="8" baseField="0" baseItem="0"/>
    <dataField name="Somme de Exit Value (USD mn)" fld="14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1.xml><?xml version="1.0" encoding="utf-8"?>
<pivotTableDefinition xmlns="http://schemas.openxmlformats.org/spreadsheetml/2006/main" name="Tableau croisé dynamique17" cacheId="2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E109:N122" firstHeaderRow="1" firstDataRow="2" firstDataCol="1" rowPageCount="1" colPageCount="1"/>
  <pivotFields count="32">
    <pivotField dataField="1" showAll="0"/>
    <pivotField showAll="0"/>
    <pivotField showAll="0"/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/>
    <pivotField showAll="0"/>
    <pivotField axis="axisCol" showAll="0">
      <items count="11">
        <item x="0"/>
        <item x="6"/>
        <item x="2"/>
        <item x="9"/>
        <item x="4"/>
        <item x="3"/>
        <item x="8"/>
        <item x="7"/>
        <item x="1"/>
        <item x="5"/>
        <item t="default"/>
      </items>
    </pivotField>
    <pivotField showAll="0"/>
    <pivotField showAll="0"/>
    <pivotField showAll="0"/>
    <pivotField showAll="0"/>
    <pivotField axis="axisRow" showAll="0">
      <items count="12">
        <item x="5"/>
        <item x="7"/>
        <item x="4"/>
        <item x="2"/>
        <item x="10"/>
        <item x="0"/>
        <item x="3"/>
        <item x="8"/>
        <item x="6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</pivotFields>
  <rowFields count="1">
    <field x="1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3"/>
  </colFields>
  <colItems count="9">
    <i>
      <x/>
    </i>
    <i>
      <x v="1"/>
    </i>
    <i>
      <x v="2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6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2.xml><?xml version="1.0" encoding="utf-8"?>
<pivotTableDefinition xmlns="http://schemas.openxmlformats.org/spreadsheetml/2006/main" name="Tableau croisé dynamique24" cacheId="2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70:D245" firstHeaderRow="0" firstDataRow="1" firstDataCol="1" rowPageCount="1" colPageCount="1"/>
  <pivotFields count="32">
    <pivotField dataField="1" showAll="0"/>
    <pivotField showAll="0"/>
    <pivotField showAll="0"/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dataField="1" showAll="0"/>
    <pivotField showAll="0"/>
    <pivotField axis="axisRow" showAll="0">
      <items count="242">
        <item x="110"/>
        <item x="21"/>
        <item x="161"/>
        <item x="152"/>
        <item x="146"/>
        <item x="182"/>
        <item x="210"/>
        <item x="213"/>
        <item x="62"/>
        <item x="181"/>
        <item x="101"/>
        <item x="233"/>
        <item x="186"/>
        <item x="24"/>
        <item x="135"/>
        <item x="47"/>
        <item x="132"/>
        <item x="232"/>
        <item x="219"/>
        <item x="118"/>
        <item x="109"/>
        <item x="136"/>
        <item x="173"/>
        <item x="139"/>
        <item x="162"/>
        <item x="169"/>
        <item x="12"/>
        <item x="196"/>
        <item x="13"/>
        <item x="37"/>
        <item x="183"/>
        <item x="140"/>
        <item x="69"/>
        <item x="223"/>
        <item x="3"/>
        <item x="88"/>
        <item x="116"/>
        <item x="2"/>
        <item x="79"/>
        <item x="98"/>
        <item x="175"/>
        <item x="191"/>
        <item x="60"/>
        <item x="27"/>
        <item x="94"/>
        <item x="84"/>
        <item x="75"/>
        <item x="97"/>
        <item x="178"/>
        <item x="122"/>
        <item x="180"/>
        <item x="127"/>
        <item x="193"/>
        <item x="209"/>
        <item x="51"/>
        <item x="105"/>
        <item x="158"/>
        <item x="222"/>
        <item x="16"/>
        <item x="106"/>
        <item x="124"/>
        <item x="137"/>
        <item x="206"/>
        <item x="58"/>
        <item x="234"/>
        <item x="114"/>
        <item x="200"/>
        <item x="42"/>
        <item x="225"/>
        <item x="68"/>
        <item x="195"/>
        <item x="108"/>
        <item x="50"/>
        <item x="70"/>
        <item x="82"/>
        <item x="167"/>
        <item x="194"/>
        <item x="113"/>
        <item x="9"/>
        <item x="229"/>
        <item x="78"/>
        <item x="73"/>
        <item x="30"/>
        <item x="165"/>
        <item x="86"/>
        <item x="177"/>
        <item x="45"/>
        <item x="104"/>
        <item x="95"/>
        <item x="141"/>
        <item x="160"/>
        <item x="10"/>
        <item x="154"/>
        <item x="103"/>
        <item x="65"/>
        <item x="144"/>
        <item x="126"/>
        <item x="189"/>
        <item x="174"/>
        <item x="4"/>
        <item x="202"/>
        <item x="56"/>
        <item x="153"/>
        <item x="151"/>
        <item x="123"/>
        <item x="121"/>
        <item x="199"/>
        <item x="31"/>
        <item x="96"/>
        <item x="41"/>
        <item x="131"/>
        <item x="120"/>
        <item x="54"/>
        <item x="0"/>
        <item x="38"/>
        <item x="39"/>
        <item x="71"/>
        <item x="129"/>
        <item x="44"/>
        <item x="99"/>
        <item x="184"/>
        <item x="18"/>
        <item x="93"/>
        <item x="14"/>
        <item x="5"/>
        <item x="150"/>
        <item x="33"/>
        <item x="238"/>
        <item x="26"/>
        <item x="240"/>
        <item x="111"/>
        <item x="55"/>
        <item x="77"/>
        <item x="188"/>
        <item x="22"/>
        <item x="168"/>
        <item x="198"/>
        <item x="91"/>
        <item x="239"/>
        <item x="159"/>
        <item x="67"/>
        <item x="115"/>
        <item x="145"/>
        <item x="23"/>
        <item x="25"/>
        <item x="218"/>
        <item x="64"/>
        <item x="224"/>
        <item x="119"/>
        <item x="40"/>
        <item x="125"/>
        <item x="46"/>
        <item x="203"/>
        <item x="211"/>
        <item x="11"/>
        <item x="148"/>
        <item x="83"/>
        <item x="156"/>
        <item x="170"/>
        <item x="231"/>
        <item x="230"/>
        <item x="36"/>
        <item x="92"/>
        <item x="163"/>
        <item x="72"/>
        <item x="142"/>
        <item x="35"/>
        <item x="166"/>
        <item x="57"/>
        <item x="176"/>
        <item x="227"/>
        <item x="17"/>
        <item x="100"/>
        <item x="28"/>
        <item x="228"/>
        <item x="214"/>
        <item x="217"/>
        <item x="205"/>
        <item x="61"/>
        <item x="134"/>
        <item x="53"/>
        <item x="87"/>
        <item x="107"/>
        <item x="201"/>
        <item x="76"/>
        <item x="221"/>
        <item x="7"/>
        <item x="204"/>
        <item x="187"/>
        <item x="32"/>
        <item x="49"/>
        <item x="19"/>
        <item x="216"/>
        <item x="66"/>
        <item x="212"/>
        <item x="81"/>
        <item x="15"/>
        <item x="237"/>
        <item x="128"/>
        <item x="102"/>
        <item x="74"/>
        <item x="112"/>
        <item x="1"/>
        <item x="130"/>
        <item x="8"/>
        <item x="85"/>
        <item x="34"/>
        <item x="171"/>
        <item x="20"/>
        <item x="236"/>
        <item x="215"/>
        <item x="29"/>
        <item x="89"/>
        <item x="220"/>
        <item x="143"/>
        <item x="157"/>
        <item x="48"/>
        <item x="164"/>
        <item x="117"/>
        <item x="149"/>
        <item x="197"/>
        <item x="235"/>
        <item x="6"/>
        <item x="80"/>
        <item x="226"/>
        <item x="190"/>
        <item x="172"/>
        <item x="155"/>
        <item x="207"/>
        <item x="138"/>
        <item x="63"/>
        <item x="147"/>
        <item x="208"/>
        <item x="43"/>
        <item x="90"/>
        <item x="192"/>
        <item x="59"/>
        <item x="185"/>
        <item x="133"/>
        <item x="179"/>
        <item x="52"/>
        <item t="default"/>
      </items>
    </pivotField>
    <pivotField numFmtId="14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</pivotFields>
  <rowFields count="1">
    <field x="10"/>
  </rowFields>
  <rowItems count="75">
    <i>
      <x v="4"/>
    </i>
    <i>
      <x v="12"/>
    </i>
    <i>
      <x v="13"/>
    </i>
    <i>
      <x v="14"/>
    </i>
    <i>
      <x v="18"/>
    </i>
    <i>
      <x v="19"/>
    </i>
    <i>
      <x v="20"/>
    </i>
    <i>
      <x v="21"/>
    </i>
    <i>
      <x v="23"/>
    </i>
    <i>
      <x v="25"/>
    </i>
    <i>
      <x v="26"/>
    </i>
    <i>
      <x v="28"/>
    </i>
    <i>
      <x v="29"/>
    </i>
    <i>
      <x v="34"/>
    </i>
    <i>
      <x v="35"/>
    </i>
    <i>
      <x v="37"/>
    </i>
    <i>
      <x v="39"/>
    </i>
    <i>
      <x v="46"/>
    </i>
    <i>
      <x v="47"/>
    </i>
    <i>
      <x v="58"/>
    </i>
    <i>
      <x v="65"/>
    </i>
    <i>
      <x v="72"/>
    </i>
    <i>
      <x v="73"/>
    </i>
    <i>
      <x v="75"/>
    </i>
    <i>
      <x v="77"/>
    </i>
    <i>
      <x v="80"/>
    </i>
    <i>
      <x v="81"/>
    </i>
    <i>
      <x v="86"/>
    </i>
    <i>
      <x v="92"/>
    </i>
    <i>
      <x v="94"/>
    </i>
    <i>
      <x v="95"/>
    </i>
    <i>
      <x v="97"/>
    </i>
    <i>
      <x v="98"/>
    </i>
    <i>
      <x v="99"/>
    </i>
    <i>
      <x v="108"/>
    </i>
    <i>
      <x v="109"/>
    </i>
    <i>
      <x v="111"/>
    </i>
    <i>
      <x v="115"/>
    </i>
    <i>
      <x v="121"/>
    </i>
    <i>
      <x v="122"/>
    </i>
    <i>
      <x v="130"/>
    </i>
    <i>
      <x v="131"/>
    </i>
    <i>
      <x v="140"/>
    </i>
    <i>
      <x v="141"/>
    </i>
    <i>
      <x v="142"/>
    </i>
    <i>
      <x v="156"/>
    </i>
    <i>
      <x v="160"/>
    </i>
    <i>
      <x v="161"/>
    </i>
    <i>
      <x v="162"/>
    </i>
    <i>
      <x v="169"/>
    </i>
    <i>
      <x v="170"/>
    </i>
    <i>
      <x v="172"/>
    </i>
    <i>
      <x v="173"/>
    </i>
    <i>
      <x v="178"/>
    </i>
    <i>
      <x v="180"/>
    </i>
    <i>
      <x v="181"/>
    </i>
    <i>
      <x v="182"/>
    </i>
    <i>
      <x v="184"/>
    </i>
    <i>
      <x v="186"/>
    </i>
    <i>
      <x v="189"/>
    </i>
    <i>
      <x v="195"/>
    </i>
    <i>
      <x v="200"/>
    </i>
    <i>
      <x v="208"/>
    </i>
    <i>
      <x v="217"/>
    </i>
    <i>
      <x v="218"/>
    </i>
    <i>
      <x v="222"/>
    </i>
    <i>
      <x v="228"/>
    </i>
    <i>
      <x v="229"/>
    </i>
    <i>
      <x v="230"/>
    </i>
    <i>
      <x v="231"/>
    </i>
    <i>
      <x v="232"/>
    </i>
    <i>
      <x v="234"/>
    </i>
    <i>
      <x v="236"/>
    </i>
    <i>
      <x v="23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6" hier="-1"/>
  </pageFields>
  <dataFields count="3">
    <dataField name="Nombre de BuyoutID" fld="0" subtotal="count" baseField="0" baseItem="0"/>
    <dataField name="Somme de Deal Size (USD mn)" fld="8" baseField="0" baseItem="0"/>
    <dataField name="Somme de Exit Value (USD mn)" fld="15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3.xml><?xml version="1.0" encoding="utf-8"?>
<pivotTableDefinition xmlns="http://schemas.openxmlformats.org/spreadsheetml/2006/main" name="Tableau croisé dynamique21" cacheId="2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51:E163" firstHeaderRow="0" firstDataRow="1" firstDataCol="1" rowPageCount="1" colPageCount="1"/>
  <pivotFields count="32">
    <pivotField dataField="1" showAll="0"/>
    <pivotField showAll="0"/>
    <pivotField showAll="0"/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dataField="1"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axis="axisRow" showAll="0">
      <items count="12">
        <item x="5"/>
        <item x="7"/>
        <item x="4"/>
        <item x="2"/>
        <item x="10"/>
        <item x="0"/>
        <item x="3"/>
        <item x="8"/>
        <item x="6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</pivotFields>
  <rowFields count="1">
    <field x="1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6" hier="-1"/>
  </pageFields>
  <dataFields count="4">
    <dataField name="Nombre de BuyoutID" fld="0" subtotal="count" baseField="0" baseItem="0"/>
    <dataField name="Nombre de Deal Size (USD mn)" fld="8" subtotal="count" baseField="0" baseItem="0"/>
    <dataField name="Somme de Deal Size (USD mn)2" fld="8" baseField="0" baseItem="0"/>
    <dataField name="Moyenne de Deal Size (USD mn)3" fld="8" subtotal="average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4.xml><?xml version="1.0" encoding="utf-8"?>
<pivotTableDefinition xmlns="http://schemas.openxmlformats.org/spreadsheetml/2006/main" name="Tableau croisé dynamique1" cacheId="23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35:B44" firstHeaderRow="1" firstDataRow="1" firstDataCol="1" rowPageCount="1" colPageCount="1"/>
  <pivotFields count="28">
    <pivotField dataField="1" showAll="0"/>
    <pivotField showAll="0"/>
    <pivotField showAll="0"/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/>
    <pivotField axis="axisRow" showAll="0">
      <items count="11">
        <item x="0"/>
        <item x="6"/>
        <item x="2"/>
        <item x="9"/>
        <item x="4"/>
        <item x="3"/>
        <item x="8"/>
        <item x="7"/>
        <item x="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"/>
  </rowFields>
  <rowItems count="9">
    <i>
      <x/>
    </i>
    <i>
      <x v="1"/>
    </i>
    <i>
      <x v="2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ageFields count="1">
    <pageField fld="6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5.xml><?xml version="1.0" encoding="utf-8"?>
<pivotTableDefinition xmlns="http://schemas.openxmlformats.org/spreadsheetml/2006/main" name="Tableau croisé dynamique5" cacheId="29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255:M271" firstHeaderRow="1" firstDataRow="2" firstDataCol="1" rowPageCount="3" colPageCount="1"/>
  <pivotFields count="32">
    <pivotField dataField="1" showAll="0">
      <items count="459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456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450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4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441"/>
        <item x="203"/>
        <item x="186"/>
        <item x="455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447"/>
        <item x="201"/>
        <item x="340"/>
        <item x="287"/>
        <item x="90"/>
        <item x="307"/>
        <item x="260"/>
        <item x="394"/>
        <item x="325"/>
        <item x="105"/>
        <item x="44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44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443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451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48"/>
        <item x="416"/>
        <item x="38"/>
        <item x="283"/>
        <item x="317"/>
        <item x="135"/>
        <item x="52"/>
        <item x="421"/>
        <item x="288"/>
        <item x="425"/>
        <item x="446"/>
        <item x="323"/>
        <item x="51"/>
        <item x="280"/>
        <item x="129"/>
        <item x="130"/>
        <item x="148"/>
        <item x="195"/>
        <item x="146"/>
        <item x="371"/>
        <item x="452"/>
        <item x="108"/>
        <item x="50"/>
        <item x="454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453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44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457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axis="axisRow" showAll="0" sortType="ascending">
      <items count="17">
        <item x="13"/>
        <item x="14"/>
        <item x="12"/>
        <item x="9"/>
        <item x="11"/>
        <item x="3"/>
        <item x="1"/>
        <item x="2"/>
        <item x="7"/>
        <item x="4"/>
        <item x="10"/>
        <item x="5"/>
        <item x="0"/>
        <item x="6"/>
        <item x="15"/>
        <item x="8"/>
        <item t="default"/>
      </items>
    </pivotField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>
      <items count="279">
        <item x="105"/>
        <item x="59"/>
        <item x="27"/>
        <item x="270"/>
        <item x="46"/>
        <item x="35"/>
        <item x="85"/>
        <item x="258"/>
        <item x="52"/>
        <item x="62"/>
        <item x="188"/>
        <item x="210"/>
        <item x="211"/>
        <item x="177"/>
        <item x="37"/>
        <item x="252"/>
        <item x="73"/>
        <item x="76"/>
        <item x="272"/>
        <item x="88"/>
        <item x="152"/>
        <item x="3"/>
        <item x="233"/>
        <item x="200"/>
        <item x="45"/>
        <item x="115"/>
        <item x="8"/>
        <item x="6"/>
        <item x="176"/>
        <item x="97"/>
        <item x="171"/>
        <item x="144"/>
        <item x="264"/>
        <item x="22"/>
        <item x="260"/>
        <item x="63"/>
        <item x="247"/>
        <item x="165"/>
        <item x="175"/>
        <item x="80"/>
        <item x="60"/>
        <item x="225"/>
        <item x="167"/>
        <item x="5"/>
        <item x="17"/>
        <item x="14"/>
        <item x="215"/>
        <item x="198"/>
        <item x="20"/>
        <item x="222"/>
        <item x="99"/>
        <item x="57"/>
        <item x="153"/>
        <item x="10"/>
        <item x="265"/>
        <item x="246"/>
        <item x="72"/>
        <item x="197"/>
        <item x="24"/>
        <item x="173"/>
        <item x="116"/>
        <item x="213"/>
        <item x="157"/>
        <item x="207"/>
        <item x="255"/>
        <item x="199"/>
        <item x="61"/>
        <item x="69"/>
        <item x="51"/>
        <item x="18"/>
        <item x="127"/>
        <item x="186"/>
        <item x="143"/>
        <item x="48"/>
        <item x="36"/>
        <item x="268"/>
        <item x="21"/>
        <item x="68"/>
        <item x="249"/>
        <item x="151"/>
        <item x="262"/>
        <item x="220"/>
        <item x="240"/>
        <item x="218"/>
        <item x="261"/>
        <item x="155"/>
        <item x="65"/>
        <item x="118"/>
        <item x="142"/>
        <item x="28"/>
        <item x="187"/>
        <item x="129"/>
        <item x="216"/>
        <item x="134"/>
        <item x="95"/>
        <item x="154"/>
        <item x="31"/>
        <item x="55"/>
        <item x="86"/>
        <item x="39"/>
        <item x="75"/>
        <item x="159"/>
        <item x="113"/>
        <item x="227"/>
        <item x="148"/>
        <item x="145"/>
        <item x="56"/>
        <item x="147"/>
        <item x="108"/>
        <item x="237"/>
        <item x="140"/>
        <item x="132"/>
        <item x="87"/>
        <item x="146"/>
        <item x="81"/>
        <item x="26"/>
        <item x="98"/>
        <item x="196"/>
        <item x="133"/>
        <item x="42"/>
        <item x="29"/>
        <item x="44"/>
        <item x="275"/>
        <item x="130"/>
        <item x="241"/>
        <item x="168"/>
        <item x="256"/>
        <item x="235"/>
        <item x="54"/>
        <item x="111"/>
        <item x="49"/>
        <item x="224"/>
        <item x="15"/>
        <item x="192"/>
        <item x="12"/>
        <item x="125"/>
        <item x="276"/>
        <item x="238"/>
        <item x="239"/>
        <item x="181"/>
        <item x="43"/>
        <item x="183"/>
        <item x="92"/>
        <item x="263"/>
        <item x="110"/>
        <item x="162"/>
        <item x="100"/>
        <item x="209"/>
        <item x="121"/>
        <item x="16"/>
        <item x="214"/>
        <item x="277"/>
        <item x="77"/>
        <item x="178"/>
        <item x="244"/>
        <item x="219"/>
        <item x="158"/>
        <item x="163"/>
        <item x="190"/>
        <item x="102"/>
        <item x="269"/>
        <item x="0"/>
        <item x="103"/>
        <item x="30"/>
        <item x="195"/>
        <item x="161"/>
        <item x="9"/>
        <item x="41"/>
        <item x="228"/>
        <item x="50"/>
        <item x="174"/>
        <item x="169"/>
        <item x="234"/>
        <item x="13"/>
        <item x="185"/>
        <item x="223"/>
        <item x="74"/>
        <item x="114"/>
        <item x="101"/>
        <item x="236"/>
        <item x="33"/>
        <item x="123"/>
        <item x="179"/>
        <item x="248"/>
        <item x="184"/>
        <item x="230"/>
        <item x="94"/>
        <item x="257"/>
        <item x="7"/>
        <item x="267"/>
        <item x="201"/>
        <item x="204"/>
        <item x="253"/>
        <item x="23"/>
        <item x="254"/>
        <item x="4"/>
        <item x="112"/>
        <item x="120"/>
        <item x="139"/>
        <item x="135"/>
        <item x="141"/>
        <item x="266"/>
        <item x="221"/>
        <item x="131"/>
        <item x="231"/>
        <item x="273"/>
        <item x="182"/>
        <item x="106"/>
        <item x="107"/>
        <item x="124"/>
        <item x="96"/>
        <item x="172"/>
        <item x="38"/>
        <item x="70"/>
        <item x="164"/>
        <item x="156"/>
        <item x="202"/>
        <item x="245"/>
        <item x="25"/>
        <item x="250"/>
        <item x="274"/>
        <item x="83"/>
        <item x="189"/>
        <item x="251"/>
        <item x="11"/>
        <item x="191"/>
        <item x="93"/>
        <item x="205"/>
        <item x="67"/>
        <item x="40"/>
        <item x="58"/>
        <item x="242"/>
        <item x="32"/>
        <item x="217"/>
        <item x="117"/>
        <item x="212"/>
        <item x="64"/>
        <item x="232"/>
        <item x="203"/>
        <item x="109"/>
        <item x="259"/>
        <item x="194"/>
        <item x="34"/>
        <item x="47"/>
        <item x="82"/>
        <item x="90"/>
        <item x="150"/>
        <item x="122"/>
        <item x="208"/>
        <item x="104"/>
        <item x="193"/>
        <item x="166"/>
        <item x="53"/>
        <item x="180"/>
        <item x="206"/>
        <item x="160"/>
        <item x="79"/>
        <item x="126"/>
        <item x="226"/>
        <item x="149"/>
        <item x="91"/>
        <item x="2"/>
        <item x="66"/>
        <item x="137"/>
        <item x="78"/>
        <item x="138"/>
        <item x="19"/>
        <item x="89"/>
        <item x="271"/>
        <item x="229"/>
        <item x="84"/>
        <item x="136"/>
        <item x="71"/>
        <item x="170"/>
        <item x="119"/>
        <item x="243"/>
        <item x="128"/>
        <item x="1"/>
        <item t="default"/>
      </items>
    </pivotField>
    <pivotField axis="axisPage" showAll="0">
      <items count="298">
        <item x="104"/>
        <item x="127"/>
        <item x="23"/>
        <item x="58"/>
        <item x="40"/>
        <item x="81"/>
        <item x="125"/>
        <item x="35"/>
        <item x="246"/>
        <item x="27"/>
        <item x="245"/>
        <item x="159"/>
        <item x="236"/>
        <item x="262"/>
        <item x="149"/>
        <item x="261"/>
        <item x="142"/>
        <item x="24"/>
        <item x="260"/>
        <item x="47"/>
        <item x="134"/>
        <item x="85"/>
        <item x="117"/>
        <item x="28"/>
        <item x="271"/>
        <item x="146"/>
        <item x="255"/>
        <item x="277"/>
        <item x="230"/>
        <item x="137"/>
        <item x="178"/>
        <item x="94"/>
        <item x="171"/>
        <item x="167"/>
        <item x="286"/>
        <item x="41"/>
        <item x="26"/>
        <item x="207"/>
        <item x="122"/>
        <item x="76"/>
        <item x="29"/>
        <item x="12"/>
        <item x="253"/>
        <item x="225"/>
        <item x="201"/>
        <item x="270"/>
        <item x="15"/>
        <item x="4"/>
        <item x="91"/>
        <item x="166"/>
        <item x="65"/>
        <item x="172"/>
        <item x="285"/>
        <item x="9"/>
        <item x="239"/>
        <item x="111"/>
        <item x="294"/>
        <item x="95"/>
        <item x="235"/>
        <item x="100"/>
        <item x="196"/>
        <item x="126"/>
        <item x="183"/>
        <item x="290"/>
        <item x="283"/>
        <item x="119"/>
        <item x="155"/>
        <item x="57"/>
        <item x="120"/>
        <item x="256"/>
        <item x="46"/>
        <item x="193"/>
        <item x="233"/>
        <item x="132"/>
        <item x="124"/>
        <item x="229"/>
        <item x="38"/>
        <item x="25"/>
        <item x="266"/>
        <item x="200"/>
        <item x="165"/>
        <item x="34"/>
        <item x="287"/>
        <item x="45"/>
        <item x="292"/>
        <item x="11"/>
        <item x="223"/>
        <item x="217"/>
        <item x="191"/>
        <item x="37"/>
        <item x="268"/>
        <item x="78"/>
        <item x="275"/>
        <item x="89"/>
        <item x="291"/>
        <item x="264"/>
        <item x="3"/>
        <item x="118"/>
        <item x="135"/>
        <item x="103"/>
        <item x="123"/>
        <item x="144"/>
        <item x="90"/>
        <item x="211"/>
        <item x="19"/>
        <item x="83"/>
        <item x="141"/>
        <item x="143"/>
        <item x="62"/>
        <item x="240"/>
        <item x="131"/>
        <item x="174"/>
        <item x="84"/>
        <item x="175"/>
        <item x="199"/>
        <item x="177"/>
        <item x="222"/>
        <item x="188"/>
        <item x="5"/>
        <item x="272"/>
        <item x="39"/>
        <item x="56"/>
        <item x="289"/>
        <item x="160"/>
        <item x="10"/>
        <item x="71"/>
        <item x="208"/>
        <item x="8"/>
        <item x="218"/>
        <item x="36"/>
        <item x="17"/>
        <item x="280"/>
        <item x="186"/>
        <item x="20"/>
        <item x="22"/>
        <item x="284"/>
        <item x="276"/>
        <item x="121"/>
        <item x="243"/>
        <item x="64"/>
        <item x="281"/>
        <item x="148"/>
        <item x="74"/>
        <item x="18"/>
        <item x="55"/>
        <item x="153"/>
        <item x="184"/>
        <item x="164"/>
        <item x="97"/>
        <item x="224"/>
        <item x="162"/>
        <item x="265"/>
        <item x="179"/>
        <item x="31"/>
        <item x="258"/>
        <item x="203"/>
        <item x="295"/>
        <item x="251"/>
        <item x="154"/>
        <item x="220"/>
        <item x="250"/>
        <item x="139"/>
        <item x="296"/>
        <item x="161"/>
        <item x="227"/>
        <item x="228"/>
        <item x="80"/>
        <item x="198"/>
        <item x="48"/>
        <item x="206"/>
        <item x="273"/>
        <item x="151"/>
        <item x="49"/>
        <item x="185"/>
        <item x="138"/>
        <item x="249"/>
        <item x="293"/>
        <item x="190"/>
        <item x="93"/>
        <item x="274"/>
        <item x="7"/>
        <item x="269"/>
        <item x="99"/>
        <item x="128"/>
        <item x="145"/>
        <item x="42"/>
        <item x="16"/>
        <item x="282"/>
        <item x="136"/>
        <item x="170"/>
        <item x="231"/>
        <item x="101"/>
        <item x="30"/>
        <item x="169"/>
        <item x="195"/>
        <item x="105"/>
        <item x="33"/>
        <item x="163"/>
        <item x="180"/>
        <item x="232"/>
        <item x="82"/>
        <item x="267"/>
        <item x="202"/>
        <item x="92"/>
        <item x="32"/>
        <item x="214"/>
        <item x="212"/>
        <item x="116"/>
        <item x="244"/>
        <item x="108"/>
        <item x="205"/>
        <item x="242"/>
        <item x="157"/>
        <item x="187"/>
        <item x="176"/>
        <item x="52"/>
        <item x="168"/>
        <item x="129"/>
        <item x="2"/>
        <item x="77"/>
        <item x="181"/>
        <item x="173"/>
        <item x="51"/>
        <item x="221"/>
        <item x="204"/>
        <item x="72"/>
        <item x="75"/>
        <item x="156"/>
        <item x="237"/>
        <item x="114"/>
        <item x="6"/>
        <item x="96"/>
        <item x="288"/>
        <item x="150"/>
        <item x="79"/>
        <item x="14"/>
        <item x="87"/>
        <item x="234"/>
        <item x="98"/>
        <item x="252"/>
        <item x="44"/>
        <item x="115"/>
        <item x="60"/>
        <item x="50"/>
        <item x="130"/>
        <item x="197"/>
        <item x="21"/>
        <item x="67"/>
        <item x="278"/>
        <item x="226"/>
        <item x="68"/>
        <item x="112"/>
        <item x="238"/>
        <item x="107"/>
        <item x="216"/>
        <item x="86"/>
        <item x="152"/>
        <item x="133"/>
        <item x="248"/>
        <item x="241"/>
        <item x="194"/>
        <item x="109"/>
        <item x="210"/>
        <item x="189"/>
        <item x="54"/>
        <item x="0"/>
        <item x="53"/>
        <item x="247"/>
        <item x="13"/>
        <item x="73"/>
        <item x="113"/>
        <item x="43"/>
        <item x="263"/>
        <item x="140"/>
        <item x="192"/>
        <item x="69"/>
        <item x="213"/>
        <item x="254"/>
        <item x="147"/>
        <item x="215"/>
        <item x="66"/>
        <item x="63"/>
        <item x="259"/>
        <item x="106"/>
        <item x="88"/>
        <item x="70"/>
        <item x="257"/>
        <item x="61"/>
        <item x="219"/>
        <item x="182"/>
        <item x="209"/>
        <item x="59"/>
        <item x="158"/>
        <item x="110"/>
        <item x="279"/>
        <item x="102"/>
        <item x="1"/>
        <item t="default"/>
      </items>
    </pivotField>
    <pivotField showAll="0"/>
    <pivotField showAll="0"/>
    <pivotField numFmtId="14" showAll="0"/>
    <pivotField showAll="0">
      <items count="12">
        <item x="10"/>
        <item x="1"/>
        <item x="9"/>
        <item x="2"/>
        <item x="3"/>
        <item x="6"/>
        <item x="4"/>
        <item x="5"/>
        <item x="0"/>
        <item x="7"/>
        <item x="8"/>
        <item t="default"/>
      </items>
    </pivotField>
    <pivotField showAll="0"/>
    <pivotField showAll="0"/>
    <pivotField axis="axisPage" showAll="0" countASubtotal="1">
      <items count="413">
        <item x="346"/>
        <item x="114"/>
        <item x="28"/>
        <item x="115"/>
        <item x="345"/>
        <item x="362"/>
        <item x="215"/>
        <item x="162"/>
        <item x="213"/>
        <item x="387"/>
        <item x="338"/>
        <item x="185"/>
        <item x="61"/>
        <item x="315"/>
        <item x="191"/>
        <item x="168"/>
        <item x="214"/>
        <item x="340"/>
        <item x="13"/>
        <item x="398"/>
        <item x="167"/>
        <item x="336"/>
        <item x="174"/>
        <item x="202"/>
        <item x="342"/>
        <item x="216"/>
        <item x="314"/>
        <item x="203"/>
        <item x="289"/>
        <item x="32"/>
        <item x="341"/>
        <item x="339"/>
        <item x="343"/>
        <item x="199"/>
        <item x="10"/>
        <item x="175"/>
        <item x="81"/>
        <item x="129"/>
        <item x="250"/>
        <item x="128"/>
        <item x="110"/>
        <item x="130"/>
        <item x="344"/>
        <item x="248"/>
        <item x="9"/>
        <item x="184"/>
        <item x="302"/>
        <item x="217"/>
        <item x="388"/>
        <item x="166"/>
        <item x="70"/>
        <item x="365"/>
        <item x="33"/>
        <item x="137"/>
        <item x="253"/>
        <item x="142"/>
        <item x="163"/>
        <item x="347"/>
        <item x="286"/>
        <item x="288"/>
        <item x="281"/>
        <item x="40"/>
        <item x="75"/>
        <item x="132"/>
        <item x="293"/>
        <item x="159"/>
        <item x="38"/>
        <item x="36"/>
        <item x="24"/>
        <item x="136"/>
        <item x="273"/>
        <item x="35"/>
        <item x="194"/>
        <item x="303"/>
        <item x="17"/>
        <item x="304"/>
        <item x="37"/>
        <item x="276"/>
        <item x="243"/>
        <item x="84"/>
        <item x="337"/>
        <item x="23"/>
        <item x="366"/>
        <item x="321"/>
        <item x="274"/>
        <item x="59"/>
        <item x="310"/>
        <item x="74"/>
        <item x="400"/>
        <item x="235"/>
        <item x="407"/>
        <item x="394"/>
        <item x="204"/>
        <item x="395"/>
        <item x="308"/>
        <item x="120"/>
        <item x="405"/>
        <item x="30"/>
        <item x="211"/>
        <item x="101"/>
        <item x="122"/>
        <item x="237"/>
        <item x="7"/>
        <item x="149"/>
        <item x="320"/>
        <item x="239"/>
        <item x="375"/>
        <item x="3"/>
        <item x="260"/>
        <item x="5"/>
        <item x="156"/>
        <item x="46"/>
        <item x="367"/>
        <item x="352"/>
        <item x="141"/>
        <item x="172"/>
        <item x="369"/>
        <item x="193"/>
        <item x="212"/>
        <item x="12"/>
        <item x="177"/>
        <item x="331"/>
        <item x="47"/>
        <item x="164"/>
        <item x="205"/>
        <item x="64"/>
        <item x="351"/>
        <item x="305"/>
        <item x="401"/>
        <item x="179"/>
        <item x="249"/>
        <item x="49"/>
        <item x="277"/>
        <item x="51"/>
        <item x="63"/>
        <item x="307"/>
        <item x="376"/>
        <item x="45"/>
        <item x="48"/>
        <item x="402"/>
        <item x="359"/>
        <item x="73"/>
        <item x="383"/>
        <item x="124"/>
        <item x="176"/>
        <item x="335"/>
        <item x="241"/>
        <item x="90"/>
        <item x="180"/>
        <item x="171"/>
        <item x="4"/>
        <item x="382"/>
        <item x="85"/>
        <item x="311"/>
        <item x="31"/>
        <item x="207"/>
        <item x="328"/>
        <item x="264"/>
        <item x="258"/>
        <item x="280"/>
        <item x="403"/>
        <item x="268"/>
        <item x="14"/>
        <item x="116"/>
        <item x="319"/>
        <item x="252"/>
        <item x="263"/>
        <item x="189"/>
        <item x="50"/>
        <item x="198"/>
        <item x="133"/>
        <item x="22"/>
        <item x="389"/>
        <item x="309"/>
        <item x="178"/>
        <item x="236"/>
        <item x="223"/>
        <item x="11"/>
        <item x="370"/>
        <item x="296"/>
        <item x="8"/>
        <item x="374"/>
        <item x="334"/>
        <item x="232"/>
        <item x="318"/>
        <item x="361"/>
        <item x="25"/>
        <item x="372"/>
        <item x="145"/>
        <item x="131"/>
        <item x="76"/>
        <item x="317"/>
        <item x="71"/>
        <item x="244"/>
        <item x="170"/>
        <item x="139"/>
        <item x="118"/>
        <item x="329"/>
        <item x="333"/>
        <item x="143"/>
        <item x="363"/>
        <item x="58"/>
        <item x="173"/>
        <item x="408"/>
        <item x="313"/>
        <item x="222"/>
        <item x="105"/>
        <item x="6"/>
        <item x="364"/>
        <item x="125"/>
        <item x="16"/>
        <item x="299"/>
        <item x="68"/>
        <item x="160"/>
        <item x="108"/>
        <item x="411"/>
        <item x="282"/>
        <item x="348"/>
        <item x="261"/>
        <item x="60"/>
        <item x="373"/>
        <item x="65"/>
        <item x="242"/>
        <item x="135"/>
        <item x="332"/>
        <item x="18"/>
        <item x="94"/>
        <item x="95"/>
        <item x="44"/>
        <item x="187"/>
        <item x="15"/>
        <item x="230"/>
        <item x="355"/>
        <item x="386"/>
        <item x="322"/>
        <item x="271"/>
        <item x="300"/>
        <item x="234"/>
        <item x="285"/>
        <item x="27"/>
        <item x="254"/>
        <item x="399"/>
        <item x="82"/>
        <item x="270"/>
        <item x="267"/>
        <item x="218"/>
        <item x="106"/>
        <item x="113"/>
        <item x="146"/>
        <item x="127"/>
        <item x="257"/>
        <item x="34"/>
        <item x="42"/>
        <item x="246"/>
        <item x="356"/>
        <item x="219"/>
        <item x="165"/>
        <item x="196"/>
        <item x="121"/>
        <item x="161"/>
        <item x="134"/>
        <item x="86"/>
        <item x="69"/>
        <item x="256"/>
        <item x="66"/>
        <item x="72"/>
        <item x="192"/>
        <item x="220"/>
        <item x="54"/>
        <item x="349"/>
        <item x="292"/>
        <item x="188"/>
        <item x="150"/>
        <item x="358"/>
        <item x="368"/>
        <item x="107"/>
        <item x="197"/>
        <item x="169"/>
        <item x="117"/>
        <item x="104"/>
        <item x="43"/>
        <item x="272"/>
        <item x="91"/>
        <item x="55"/>
        <item x="210"/>
        <item x="112"/>
        <item x="221"/>
        <item x="385"/>
        <item x="123"/>
        <item x="287"/>
        <item x="233"/>
        <item x="323"/>
        <item x="157"/>
        <item x="109"/>
        <item x="29"/>
        <item x="78"/>
        <item x="77"/>
        <item x="251"/>
        <item x="350"/>
        <item x="182"/>
        <item x="390"/>
        <item x="83"/>
        <item x="316"/>
        <item x="2"/>
        <item x="392"/>
        <item x="284"/>
        <item x="391"/>
        <item x="21"/>
        <item x="57"/>
        <item x="181"/>
        <item x="41"/>
        <item x="229"/>
        <item x="259"/>
        <item x="238"/>
        <item x="396"/>
        <item x="52"/>
        <item x="397"/>
        <item x="406"/>
        <item x="138"/>
        <item x="353"/>
        <item x="190"/>
        <item x="255"/>
        <item x="291"/>
        <item x="306"/>
        <item x="245"/>
        <item x="326"/>
        <item x="201"/>
        <item x="393"/>
        <item x="266"/>
        <item x="89"/>
        <item x="20"/>
        <item x="208"/>
        <item x="119"/>
        <item x="183"/>
        <item x="56"/>
        <item x="380"/>
        <item x="151"/>
        <item x="88"/>
        <item x="265"/>
        <item x="53"/>
        <item x="209"/>
        <item x="381"/>
        <item x="144"/>
        <item x="79"/>
        <item x="312"/>
        <item x="384"/>
        <item x="325"/>
        <item x="200"/>
        <item x="269"/>
        <item x="275"/>
        <item x="324"/>
        <item x="231"/>
        <item x="404"/>
        <item x="19"/>
        <item x="152"/>
        <item x="279"/>
        <item x="26"/>
        <item x="360"/>
        <item x="140"/>
        <item x="290"/>
        <item x="297"/>
        <item x="357"/>
        <item x="67"/>
        <item x="62"/>
        <item x="0"/>
        <item x="186"/>
        <item x="371"/>
        <item x="409"/>
        <item x="102"/>
        <item x="330"/>
        <item x="206"/>
        <item x="283"/>
        <item x="153"/>
        <item x="126"/>
        <item x="262"/>
        <item x="195"/>
        <item x="103"/>
        <item x="80"/>
        <item x="379"/>
        <item x="39"/>
        <item x="98"/>
        <item x="154"/>
        <item x="301"/>
        <item x="100"/>
        <item x="148"/>
        <item x="87"/>
        <item x="226"/>
        <item x="228"/>
        <item x="295"/>
        <item x="378"/>
        <item x="294"/>
        <item x="327"/>
        <item x="111"/>
        <item x="298"/>
        <item x="247"/>
        <item x="240"/>
        <item x="410"/>
        <item x="99"/>
        <item x="354"/>
        <item x="278"/>
        <item x="224"/>
        <item x="377"/>
        <item x="158"/>
        <item x="225"/>
        <item x="93"/>
        <item x="227"/>
        <item x="92"/>
        <item x="97"/>
        <item x="155"/>
        <item x="96"/>
        <item x="147"/>
        <item x="1"/>
        <item t="countA"/>
      </items>
    </pivotField>
    <pivotField showAll="0"/>
    <pivotField showAll="0"/>
    <pivotField axis="axisCol" showAll="0">
      <items count="12">
        <item x="5"/>
        <item x="7"/>
        <item x="4"/>
        <item x="2"/>
        <item x="10"/>
        <item x="0"/>
        <item x="3"/>
        <item x="8"/>
        <item x="6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</pivotFields>
  <rowFields count="1">
    <field x="5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 t="grand">
      <x/>
    </i>
  </rowItems>
  <colFields count="1">
    <field x="18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3">
    <pageField fld="6" hier="-1"/>
    <pageField fld="15" hier="-1"/>
    <pageField fld="8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6.xml><?xml version="1.0" encoding="utf-8"?>
<pivotTableDefinition xmlns="http://schemas.openxmlformats.org/spreadsheetml/2006/main" name="Tableau croisé dynamique3" cacheId="25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83:D95" firstHeaderRow="0" firstDataRow="1" firstDataCol="1" rowPageCount="1" colPageCount="1"/>
  <pivotFields count="30">
    <pivotField dataField="1" showAll="0">
      <items count="459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456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450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4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441"/>
        <item x="203"/>
        <item x="186"/>
        <item x="455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447"/>
        <item x="201"/>
        <item x="340"/>
        <item x="287"/>
        <item x="90"/>
        <item x="307"/>
        <item x="260"/>
        <item x="394"/>
        <item x="325"/>
        <item x="105"/>
        <item x="44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44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443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451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48"/>
        <item x="416"/>
        <item x="38"/>
        <item x="283"/>
        <item x="317"/>
        <item x="135"/>
        <item x="52"/>
        <item x="421"/>
        <item x="288"/>
        <item x="425"/>
        <item x="446"/>
        <item x="323"/>
        <item x="51"/>
        <item x="280"/>
        <item x="129"/>
        <item x="130"/>
        <item x="148"/>
        <item x="195"/>
        <item x="146"/>
        <item x="371"/>
        <item x="452"/>
        <item x="108"/>
        <item x="50"/>
        <item x="454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453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44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457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showAll="0">
      <items count="16">
        <item x="12"/>
        <item x="13"/>
        <item x="11"/>
        <item x="8"/>
        <item x="10"/>
        <item x="2"/>
        <item x="1"/>
        <item x="6"/>
        <item x="3"/>
        <item x="9"/>
        <item x="4"/>
        <item x="0"/>
        <item x="5"/>
        <item x="14"/>
        <item x="7"/>
        <item t="default"/>
      </items>
    </pivotField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axis="axisRow" showAll="0">
      <items count="12">
        <item x="5"/>
        <item x="7"/>
        <item x="4"/>
        <item x="2"/>
        <item x="10"/>
        <item x="0"/>
        <item x="3"/>
        <item x="8"/>
        <item x="6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dataField="1" numFmtId="2" showAll="0" defaultSubtotal="0">
      <items count="106">
        <item x="95"/>
        <item x="73"/>
        <item x="105"/>
        <item x="65"/>
        <item x="35"/>
        <item x="84"/>
        <item x="71"/>
        <item x="7"/>
        <item x="100"/>
        <item x="76"/>
        <item x="89"/>
        <item x="11"/>
        <item x="81"/>
        <item x="12"/>
        <item x="55"/>
        <item x="33"/>
        <item x="1"/>
        <item x="10"/>
        <item x="66"/>
        <item x="18"/>
        <item x="32"/>
        <item x="17"/>
        <item x="58"/>
        <item x="47"/>
        <item x="56"/>
        <item x="36"/>
        <item x="22"/>
        <item x="0"/>
        <item x="75"/>
        <item x="53"/>
        <item x="25"/>
        <item x="24"/>
        <item x="96"/>
        <item x="72"/>
        <item x="48"/>
        <item x="57"/>
        <item x="52"/>
        <item x="15"/>
        <item x="16"/>
        <item x="87"/>
        <item x="31"/>
        <item x="44"/>
        <item x="77"/>
        <item x="62"/>
        <item x="68"/>
        <item x="39"/>
        <item x="8"/>
        <item x="9"/>
        <item x="46"/>
        <item x="3"/>
        <item x="34"/>
        <item x="88"/>
        <item x="13"/>
        <item x="14"/>
        <item x="30"/>
        <item x="4"/>
        <item x="45"/>
        <item x="82"/>
        <item x="49"/>
        <item x="40"/>
        <item x="59"/>
        <item x="41"/>
        <item x="19"/>
        <item x="42"/>
        <item x="43"/>
        <item x="38"/>
        <item x="21"/>
        <item x="50"/>
        <item x="97"/>
        <item x="102"/>
        <item x="51"/>
        <item x="67"/>
        <item x="60"/>
        <item x="63"/>
        <item x="93"/>
        <item x="5"/>
        <item x="85"/>
        <item x="79"/>
        <item x="20"/>
        <item x="74"/>
        <item x="91"/>
        <item x="26"/>
        <item x="54"/>
        <item x="64"/>
        <item x="70"/>
        <item x="27"/>
        <item x="23"/>
        <item x="2"/>
        <item x="101"/>
        <item x="98"/>
        <item x="92"/>
        <item x="99"/>
        <item x="86"/>
        <item x="78"/>
        <item x="90"/>
        <item x="94"/>
        <item x="103"/>
        <item x="6"/>
        <item x="61"/>
        <item x="37"/>
        <item x="28"/>
        <item x="80"/>
        <item x="69"/>
        <item x="29"/>
        <item x="104"/>
        <item x="83"/>
      </items>
    </pivotField>
  </pivotFields>
  <rowFields count="1">
    <field x="1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6" hier="-1"/>
  </pageFields>
  <dataFields count="3">
    <dataField name="Moyenne de Holding period yearly" fld="29" subtotal="average" baseField="0" baseItem="0"/>
    <dataField name="Nombre de BuyoutID" fld="0" subtotal="count" baseField="0" baseItem="0"/>
    <dataField name="Ecartype de Holding period yearly" fld="29" subtotal="stdDev" baseField="0" baseItem="0" numFmtId="2"/>
  </dataFields>
  <formats count="1">
    <format dxfId="1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7.xml><?xml version="1.0" encoding="utf-8"?>
<pivotTableDefinition xmlns="http://schemas.openxmlformats.org/spreadsheetml/2006/main" name="Tableau croisé dynamique2" cacheId="23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48:B60" firstHeaderRow="1" firstDataRow="1" firstDataCol="1" rowPageCount="1" colPageCount="1"/>
  <pivotFields count="28">
    <pivotField dataField="1" showAll="0">
      <items count="442">
        <item x="225"/>
        <item x="321"/>
        <item x="426"/>
        <item x="313"/>
        <item x="381"/>
        <item x="224"/>
        <item x="393"/>
        <item x="149"/>
        <item x="248"/>
        <item x="152"/>
        <item x="159"/>
        <item x="373"/>
        <item x="93"/>
        <item x="219"/>
        <item x="270"/>
        <item x="133"/>
        <item x="343"/>
        <item x="215"/>
        <item x="262"/>
        <item x="104"/>
        <item x="58"/>
        <item x="160"/>
        <item x="415"/>
        <item x="97"/>
        <item x="422"/>
        <item x="437"/>
        <item x="155"/>
        <item x="67"/>
        <item x="355"/>
        <item x="87"/>
        <item x="207"/>
        <item x="208"/>
        <item x="147"/>
        <item x="409"/>
        <item x="266"/>
        <item x="72"/>
        <item x="99"/>
        <item x="349"/>
        <item x="254"/>
        <item x="265"/>
        <item x="290"/>
        <item x="440"/>
        <item x="85"/>
        <item x="300"/>
        <item x="198"/>
        <item x="273"/>
        <item x="236"/>
        <item x="166"/>
        <item x="249"/>
        <item x="28"/>
        <item x="264"/>
        <item x="232"/>
        <item x="438"/>
        <item x="433"/>
        <item x="434"/>
        <item x="322"/>
        <item x="39"/>
        <item x="109"/>
        <item x="277"/>
        <item x="278"/>
        <item x="76"/>
        <item x="78"/>
        <item x="374"/>
        <item x="226"/>
        <item x="406"/>
        <item x="228"/>
        <item x="127"/>
        <item x="368"/>
        <item x="94"/>
        <item x="150"/>
        <item x="271"/>
        <item x="165"/>
        <item x="420"/>
        <item x="37"/>
        <item x="199"/>
        <item x="402"/>
        <item x="213"/>
        <item x="315"/>
        <item x="333"/>
        <item x="311"/>
        <item x="115"/>
        <item x="5"/>
        <item x="377"/>
        <item x="418"/>
        <item x="348"/>
        <item x="206"/>
        <item x="251"/>
        <item x="229"/>
        <item x="70"/>
        <item x="73"/>
        <item x="98"/>
        <item x="119"/>
        <item x="16"/>
        <item x="216"/>
        <item x="6"/>
        <item x="83"/>
        <item x="255"/>
        <item x="189"/>
        <item x="344"/>
        <item x="400"/>
        <item x="401"/>
        <item x="202"/>
        <item x="214"/>
        <item x="297"/>
        <item x="3"/>
        <item x="320"/>
        <item x="380"/>
        <item x="365"/>
        <item x="132"/>
        <item x="14"/>
        <item x="54"/>
        <item x="143"/>
        <item x="19"/>
        <item x="137"/>
        <item x="140"/>
        <item x="361"/>
        <item x="47"/>
        <item x="82"/>
        <item x="284"/>
        <item x="369"/>
        <item x="318"/>
        <item x="302"/>
        <item x="303"/>
        <item x="384"/>
        <item x="301"/>
        <item x="151"/>
        <item x="128"/>
        <item x="134"/>
        <item x="17"/>
        <item x="164"/>
        <item x="382"/>
        <item x="397"/>
        <item x="439"/>
        <item x="204"/>
        <item x="118"/>
        <item x="71"/>
        <item x="370"/>
        <item x="326"/>
        <item x="62"/>
        <item x="48"/>
        <item x="162"/>
        <item x="376"/>
        <item x="106"/>
        <item x="121"/>
        <item x="95"/>
        <item x="158"/>
        <item x="182"/>
        <item x="292"/>
        <item x="243"/>
        <item x="154"/>
        <item x="222"/>
        <item x="293"/>
        <item x="96"/>
        <item x="310"/>
        <item x="7"/>
        <item x="274"/>
        <item x="272"/>
        <item x="366"/>
        <item x="389"/>
        <item x="203"/>
        <item x="186"/>
        <item x="276"/>
        <item x="193"/>
        <item x="60"/>
        <item x="142"/>
        <item x="279"/>
        <item x="413"/>
        <item x="55"/>
        <item x="0"/>
        <item x="354"/>
        <item x="367"/>
        <item x="314"/>
        <item x="2"/>
        <item x="43"/>
        <item x="281"/>
        <item x="385"/>
        <item x="201"/>
        <item x="340"/>
        <item x="287"/>
        <item x="90"/>
        <item x="307"/>
        <item x="260"/>
        <item x="394"/>
        <item x="325"/>
        <item x="105"/>
        <item x="298"/>
        <item x="237"/>
        <item x="169"/>
        <item x="196"/>
        <item x="240"/>
        <item x="364"/>
        <item x="220"/>
        <item x="372"/>
        <item x="419"/>
        <item x="172"/>
        <item x="392"/>
        <item x="245"/>
        <item x="156"/>
        <item x="246"/>
        <item x="18"/>
        <item x="64"/>
        <item x="35"/>
        <item x="86"/>
        <item x="358"/>
        <item x="386"/>
        <item x="81"/>
        <item x="21"/>
        <item x="75"/>
        <item x="45"/>
        <item x="22"/>
        <item x="345"/>
        <item x="187"/>
        <item x="181"/>
        <item x="122"/>
        <item x="61"/>
        <item x="184"/>
        <item x="88"/>
        <item x="136"/>
        <item x="375"/>
        <item x="339"/>
        <item x="13"/>
        <item x="77"/>
        <item x="428"/>
        <item x="221"/>
        <item x="350"/>
        <item x="101"/>
        <item x="1"/>
        <item x="126"/>
        <item x="120"/>
        <item x="197"/>
        <item x="194"/>
        <item x="211"/>
        <item x="212"/>
        <item x="378"/>
        <item x="324"/>
        <item x="379"/>
        <item x="153"/>
        <item x="242"/>
        <item x="436"/>
        <item x="398"/>
        <item x="116"/>
        <item x="74"/>
        <item x="383"/>
        <item x="84"/>
        <item x="63"/>
        <item x="25"/>
        <item x="100"/>
        <item x="334"/>
        <item x="387"/>
        <item x="139"/>
        <item x="163"/>
        <item x="295"/>
        <item x="11"/>
        <item x="41"/>
        <item x="42"/>
        <item x="79"/>
        <item x="424"/>
        <item x="200"/>
        <item x="24"/>
        <item x="9"/>
        <item x="399"/>
        <item x="330"/>
        <item x="183"/>
        <item x="286"/>
        <item x="253"/>
        <item x="257"/>
        <item x="335"/>
        <item x="390"/>
        <item x="347"/>
        <item x="178"/>
        <item x="275"/>
        <item x="285"/>
        <item x="33"/>
        <item x="80"/>
        <item x="210"/>
        <item x="180"/>
        <item x="123"/>
        <item x="110"/>
        <item x="308"/>
        <item x="414"/>
        <item x="352"/>
        <item x="360"/>
        <item x="299"/>
        <item x="304"/>
        <item x="432"/>
        <item x="36"/>
        <item x="329"/>
        <item x="395"/>
        <item x="144"/>
        <item x="8"/>
        <item x="305"/>
        <item x="247"/>
        <item x="179"/>
        <item x="23"/>
        <item x="356"/>
        <item x="168"/>
        <item x="346"/>
        <item x="261"/>
        <item x="353"/>
        <item x="103"/>
        <item x="190"/>
        <item x="167"/>
        <item x="49"/>
        <item x="10"/>
        <item x="259"/>
        <item x="227"/>
        <item x="40"/>
        <item x="26"/>
        <item x="417"/>
        <item x="209"/>
        <item x="336"/>
        <item x="31"/>
        <item x="331"/>
        <item x="188"/>
        <item x="57"/>
        <item x="328"/>
        <item x="263"/>
        <item x="306"/>
        <item x="176"/>
        <item x="291"/>
        <item x="296"/>
        <item x="410"/>
        <item x="44"/>
        <item x="32"/>
        <item x="267"/>
        <item x="351"/>
        <item x="269"/>
        <item x="388"/>
        <item x="337"/>
        <item x="69"/>
        <item x="113"/>
        <item x="157"/>
        <item x="319"/>
        <item x="111"/>
        <item x="112"/>
        <item x="309"/>
        <item x="241"/>
        <item x="239"/>
        <item x="27"/>
        <item x="235"/>
        <item x="173"/>
        <item x="138"/>
        <item x="316"/>
        <item x="429"/>
        <item x="427"/>
        <item x="29"/>
        <item x="174"/>
        <item x="217"/>
        <item x="357"/>
        <item x="403"/>
        <item x="252"/>
        <item x="170"/>
        <item x="327"/>
        <item x="205"/>
        <item x="416"/>
        <item x="38"/>
        <item x="283"/>
        <item x="317"/>
        <item x="135"/>
        <item x="52"/>
        <item x="421"/>
        <item x="288"/>
        <item x="425"/>
        <item x="323"/>
        <item x="51"/>
        <item x="280"/>
        <item x="129"/>
        <item x="130"/>
        <item x="148"/>
        <item x="195"/>
        <item x="146"/>
        <item x="371"/>
        <item x="108"/>
        <item x="50"/>
        <item x="171"/>
        <item x="238"/>
        <item x="359"/>
        <item x="30"/>
        <item x="66"/>
        <item x="391"/>
        <item x="107"/>
        <item x="362"/>
        <item x="412"/>
        <item x="250"/>
        <item x="282"/>
        <item x="218"/>
        <item x="234"/>
        <item x="117"/>
        <item x="102"/>
        <item x="125"/>
        <item x="231"/>
        <item x="332"/>
        <item x="91"/>
        <item x="65"/>
        <item x="423"/>
        <item x="233"/>
        <item x="177"/>
        <item x="46"/>
        <item x="430"/>
        <item x="341"/>
        <item x="124"/>
        <item x="141"/>
        <item x="363"/>
        <item x="396"/>
        <item x="342"/>
        <item x="185"/>
        <item x="53"/>
        <item x="145"/>
        <item x="312"/>
        <item x="411"/>
        <item x="59"/>
        <item x="114"/>
        <item x="68"/>
        <item x="256"/>
        <item x="244"/>
        <item x="4"/>
        <item x="89"/>
        <item x="435"/>
        <item x="404"/>
        <item x="34"/>
        <item x="289"/>
        <item x="20"/>
        <item x="15"/>
        <item x="230"/>
        <item x="131"/>
        <item x="175"/>
        <item x="408"/>
        <item x="405"/>
        <item x="294"/>
        <item x="431"/>
        <item x="12"/>
        <item x="407"/>
        <item x="56"/>
        <item x="161"/>
        <item x="268"/>
        <item x="223"/>
        <item x="338"/>
        <item x="92"/>
        <item x="191"/>
        <item x="192"/>
        <item x="258"/>
        <item t="default"/>
      </items>
    </pivotField>
    <pivotField showAll="0"/>
    <pivotField showAll="0"/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axis="axisRow" showAll="0">
      <items count="12">
        <item x="5"/>
        <item x="7"/>
        <item x="4"/>
        <item x="2"/>
        <item x="10"/>
        <item x="0"/>
        <item x="3"/>
        <item x="8"/>
        <item x="6"/>
        <item x="9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pageFields count="1">
    <pageField fld="6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8.xml><?xml version="1.0" encoding="utf-8"?>
<pivotTableDefinition xmlns="http://schemas.openxmlformats.org/spreadsheetml/2006/main" name="Tableau croisé dynamique1" cacheId="30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5:C116" firstHeaderRow="0" firstDataRow="1" firstDataCol="1" rowPageCount="3" colPageCount="1"/>
  <pivotFields count="32">
    <pivotField showAll="0"/>
    <pivotField showAll="0"/>
    <pivotField axis="axisRow" showAll="0">
      <items count="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t="default"/>
      </items>
    </pivotField>
    <pivotField showAll="0"/>
    <pivotField numFmtId="14" showAll="0"/>
    <pivotField showAll="0"/>
    <pivotField axis="axisPage" multipleItemSelectionAllowed="1" showAll="0">
      <items count="8">
        <item x="2"/>
        <item h="1" x="1"/>
        <item h="1" x="5"/>
        <item h="1" x="4"/>
        <item h="1" x="0"/>
        <item h="1" x="3"/>
        <item h="1" x="6"/>
        <item t="default"/>
      </items>
    </pivotField>
    <pivotField showAll="0"/>
    <pivotField axis="axisPage" dataField="1" showAll="0">
      <items count="290">
        <item x="104"/>
        <item x="127"/>
        <item x="23"/>
        <item x="58"/>
        <item x="40"/>
        <item x="81"/>
        <item x="125"/>
        <item x="35"/>
        <item x="246"/>
        <item x="27"/>
        <item x="245"/>
        <item x="159"/>
        <item x="236"/>
        <item x="262"/>
        <item x="149"/>
        <item x="261"/>
        <item x="142"/>
        <item x="24"/>
        <item x="260"/>
        <item x="47"/>
        <item x="134"/>
        <item x="85"/>
        <item x="117"/>
        <item x="28"/>
        <item x="271"/>
        <item x="146"/>
        <item x="255"/>
        <item x="277"/>
        <item x="230"/>
        <item x="137"/>
        <item x="178"/>
        <item x="94"/>
        <item x="171"/>
        <item x="167"/>
        <item x="286"/>
        <item x="41"/>
        <item x="26"/>
        <item x="207"/>
        <item x="122"/>
        <item x="76"/>
        <item x="29"/>
        <item x="12"/>
        <item x="253"/>
        <item x="225"/>
        <item x="201"/>
        <item x="270"/>
        <item x="15"/>
        <item x="4"/>
        <item x="91"/>
        <item x="166"/>
        <item x="65"/>
        <item x="172"/>
        <item x="285"/>
        <item x="9"/>
        <item x="239"/>
        <item x="111"/>
        <item x="95"/>
        <item x="235"/>
        <item x="100"/>
        <item x="196"/>
        <item x="126"/>
        <item x="183"/>
        <item x="283"/>
        <item x="119"/>
        <item x="155"/>
        <item x="57"/>
        <item x="120"/>
        <item x="256"/>
        <item x="46"/>
        <item x="193"/>
        <item x="233"/>
        <item x="132"/>
        <item x="124"/>
        <item x="229"/>
        <item x="38"/>
        <item x="25"/>
        <item x="266"/>
        <item x="200"/>
        <item x="165"/>
        <item x="34"/>
        <item x="287"/>
        <item x="45"/>
        <item x="11"/>
        <item x="223"/>
        <item x="217"/>
        <item x="191"/>
        <item x="37"/>
        <item x="268"/>
        <item x="78"/>
        <item x="275"/>
        <item x="89"/>
        <item x="264"/>
        <item x="3"/>
        <item x="118"/>
        <item x="135"/>
        <item x="103"/>
        <item x="123"/>
        <item x="144"/>
        <item x="90"/>
        <item x="211"/>
        <item x="19"/>
        <item x="83"/>
        <item x="141"/>
        <item x="143"/>
        <item x="62"/>
        <item x="240"/>
        <item x="131"/>
        <item x="174"/>
        <item x="84"/>
        <item x="175"/>
        <item x="199"/>
        <item x="177"/>
        <item x="222"/>
        <item x="188"/>
        <item x="5"/>
        <item x="272"/>
        <item x="39"/>
        <item x="56"/>
        <item x="160"/>
        <item x="10"/>
        <item x="71"/>
        <item x="208"/>
        <item x="8"/>
        <item x="218"/>
        <item x="36"/>
        <item x="17"/>
        <item x="280"/>
        <item x="186"/>
        <item x="20"/>
        <item x="22"/>
        <item x="284"/>
        <item x="276"/>
        <item x="121"/>
        <item x="243"/>
        <item x="64"/>
        <item x="281"/>
        <item x="148"/>
        <item x="74"/>
        <item x="18"/>
        <item x="55"/>
        <item x="153"/>
        <item x="184"/>
        <item x="164"/>
        <item x="97"/>
        <item x="224"/>
        <item x="162"/>
        <item x="265"/>
        <item x="179"/>
        <item x="31"/>
        <item x="258"/>
        <item x="203"/>
        <item x="251"/>
        <item x="154"/>
        <item x="220"/>
        <item x="250"/>
        <item x="139"/>
        <item x="161"/>
        <item x="227"/>
        <item x="228"/>
        <item x="80"/>
        <item x="198"/>
        <item x="48"/>
        <item x="206"/>
        <item x="273"/>
        <item x="151"/>
        <item x="49"/>
        <item x="185"/>
        <item x="138"/>
        <item x="249"/>
        <item x="190"/>
        <item x="93"/>
        <item x="274"/>
        <item x="7"/>
        <item x="269"/>
        <item x="99"/>
        <item x="128"/>
        <item x="145"/>
        <item x="42"/>
        <item x="16"/>
        <item x="282"/>
        <item x="136"/>
        <item x="170"/>
        <item x="231"/>
        <item x="101"/>
        <item x="30"/>
        <item x="169"/>
        <item x="195"/>
        <item x="105"/>
        <item x="33"/>
        <item x="163"/>
        <item x="180"/>
        <item x="232"/>
        <item x="82"/>
        <item x="267"/>
        <item x="202"/>
        <item x="92"/>
        <item x="32"/>
        <item x="214"/>
        <item x="212"/>
        <item x="116"/>
        <item x="244"/>
        <item x="108"/>
        <item x="205"/>
        <item x="242"/>
        <item x="157"/>
        <item x="187"/>
        <item x="176"/>
        <item x="52"/>
        <item x="168"/>
        <item x="129"/>
        <item x="2"/>
        <item x="77"/>
        <item x="181"/>
        <item x="173"/>
        <item x="51"/>
        <item x="221"/>
        <item x="204"/>
        <item x="72"/>
        <item x="75"/>
        <item x="156"/>
        <item x="237"/>
        <item x="114"/>
        <item x="6"/>
        <item x="96"/>
        <item x="288"/>
        <item x="150"/>
        <item x="79"/>
        <item x="14"/>
        <item x="87"/>
        <item x="234"/>
        <item x="98"/>
        <item x="252"/>
        <item x="44"/>
        <item x="115"/>
        <item x="60"/>
        <item x="50"/>
        <item x="130"/>
        <item x="197"/>
        <item x="21"/>
        <item x="67"/>
        <item x="278"/>
        <item x="226"/>
        <item x="68"/>
        <item x="112"/>
        <item x="238"/>
        <item x="107"/>
        <item x="216"/>
        <item x="86"/>
        <item x="152"/>
        <item x="133"/>
        <item x="248"/>
        <item x="241"/>
        <item x="194"/>
        <item x="109"/>
        <item x="210"/>
        <item x="189"/>
        <item x="54"/>
        <item x="0"/>
        <item x="53"/>
        <item x="247"/>
        <item x="13"/>
        <item x="73"/>
        <item x="113"/>
        <item x="43"/>
        <item x="263"/>
        <item x="140"/>
        <item x="192"/>
        <item x="69"/>
        <item x="213"/>
        <item x="254"/>
        <item x="147"/>
        <item x="215"/>
        <item x="66"/>
        <item x="63"/>
        <item x="259"/>
        <item x="106"/>
        <item x="88"/>
        <item x="70"/>
        <item x="257"/>
        <item x="61"/>
        <item x="219"/>
        <item x="182"/>
        <item x="209"/>
        <item x="59"/>
        <item x="158"/>
        <item x="110"/>
        <item x="279"/>
        <item x="102"/>
        <item x="1"/>
        <item t="default"/>
      </items>
    </pivotField>
    <pivotField showAll="0"/>
    <pivotField showAll="0"/>
    <pivotField numFmtId="14" showAll="0"/>
    <pivotField showAll="0"/>
    <pivotField showAll="0"/>
    <pivotField showAll="0"/>
    <pivotField axis="axisPage" dataField="1" showAll="0">
      <items count="397">
        <item x="346"/>
        <item x="114"/>
        <item x="28"/>
        <item x="115"/>
        <item x="345"/>
        <item x="362"/>
        <item x="215"/>
        <item x="162"/>
        <item x="213"/>
        <item x="387"/>
        <item x="338"/>
        <item x="185"/>
        <item x="61"/>
        <item x="315"/>
        <item x="191"/>
        <item x="168"/>
        <item x="214"/>
        <item x="340"/>
        <item x="13"/>
        <item x="167"/>
        <item x="336"/>
        <item x="174"/>
        <item x="202"/>
        <item x="342"/>
        <item x="216"/>
        <item x="314"/>
        <item x="203"/>
        <item x="289"/>
        <item x="32"/>
        <item x="341"/>
        <item x="339"/>
        <item x="343"/>
        <item x="199"/>
        <item x="10"/>
        <item x="175"/>
        <item x="81"/>
        <item x="129"/>
        <item x="250"/>
        <item x="128"/>
        <item x="110"/>
        <item x="130"/>
        <item x="344"/>
        <item x="248"/>
        <item x="9"/>
        <item x="184"/>
        <item x="302"/>
        <item x="217"/>
        <item x="388"/>
        <item x="166"/>
        <item x="70"/>
        <item x="365"/>
        <item x="33"/>
        <item x="137"/>
        <item x="253"/>
        <item x="142"/>
        <item x="163"/>
        <item x="347"/>
        <item x="286"/>
        <item x="288"/>
        <item x="281"/>
        <item x="40"/>
        <item x="75"/>
        <item x="132"/>
        <item x="293"/>
        <item x="159"/>
        <item x="38"/>
        <item x="36"/>
        <item x="24"/>
        <item x="136"/>
        <item x="273"/>
        <item x="35"/>
        <item x="194"/>
        <item x="303"/>
        <item x="17"/>
        <item x="304"/>
        <item x="37"/>
        <item x="276"/>
        <item x="243"/>
        <item x="84"/>
        <item x="337"/>
        <item x="23"/>
        <item x="366"/>
        <item x="321"/>
        <item x="274"/>
        <item x="59"/>
        <item x="310"/>
        <item x="74"/>
        <item x="235"/>
        <item x="394"/>
        <item x="204"/>
        <item x="395"/>
        <item x="308"/>
        <item x="120"/>
        <item x="30"/>
        <item x="211"/>
        <item x="101"/>
        <item x="122"/>
        <item x="237"/>
        <item x="7"/>
        <item x="149"/>
        <item x="320"/>
        <item x="239"/>
        <item x="375"/>
        <item x="3"/>
        <item x="260"/>
        <item x="5"/>
        <item x="156"/>
        <item x="46"/>
        <item x="367"/>
        <item x="352"/>
        <item x="141"/>
        <item x="172"/>
        <item x="369"/>
        <item x="193"/>
        <item x="212"/>
        <item x="12"/>
        <item x="177"/>
        <item x="331"/>
        <item x="47"/>
        <item x="164"/>
        <item x="205"/>
        <item x="64"/>
        <item x="351"/>
        <item x="305"/>
        <item x="179"/>
        <item x="249"/>
        <item x="49"/>
        <item x="277"/>
        <item x="51"/>
        <item x="63"/>
        <item x="307"/>
        <item x="376"/>
        <item x="45"/>
        <item x="48"/>
        <item x="359"/>
        <item x="73"/>
        <item x="383"/>
        <item x="124"/>
        <item x="176"/>
        <item x="335"/>
        <item x="241"/>
        <item x="90"/>
        <item x="180"/>
        <item x="171"/>
        <item x="4"/>
        <item x="382"/>
        <item x="85"/>
        <item x="311"/>
        <item x="31"/>
        <item x="207"/>
        <item x="328"/>
        <item x="264"/>
        <item x="258"/>
        <item x="280"/>
        <item x="268"/>
        <item x="14"/>
        <item x="116"/>
        <item x="319"/>
        <item x="252"/>
        <item x="263"/>
        <item x="189"/>
        <item x="50"/>
        <item x="198"/>
        <item x="133"/>
        <item x="22"/>
        <item x="389"/>
        <item x="309"/>
        <item x="178"/>
        <item x="236"/>
        <item x="223"/>
        <item x="11"/>
        <item x="370"/>
        <item x="296"/>
        <item x="8"/>
        <item x="374"/>
        <item x="334"/>
        <item x="232"/>
        <item x="318"/>
        <item x="361"/>
        <item x="25"/>
        <item x="372"/>
        <item x="145"/>
        <item x="131"/>
        <item x="76"/>
        <item x="317"/>
        <item x="71"/>
        <item x="244"/>
        <item x="170"/>
        <item x="139"/>
        <item x="118"/>
        <item x="329"/>
        <item x="333"/>
        <item x="143"/>
        <item x="363"/>
        <item x="58"/>
        <item x="173"/>
        <item x="313"/>
        <item x="222"/>
        <item x="105"/>
        <item x="6"/>
        <item x="364"/>
        <item x="125"/>
        <item x="16"/>
        <item x="299"/>
        <item x="68"/>
        <item x="160"/>
        <item x="108"/>
        <item x="282"/>
        <item x="348"/>
        <item x="261"/>
        <item x="60"/>
        <item x="373"/>
        <item x="65"/>
        <item x="242"/>
        <item x="135"/>
        <item x="332"/>
        <item x="18"/>
        <item x="94"/>
        <item x="95"/>
        <item x="44"/>
        <item x="187"/>
        <item x="15"/>
        <item x="230"/>
        <item x="355"/>
        <item x="386"/>
        <item x="322"/>
        <item x="271"/>
        <item x="300"/>
        <item x="234"/>
        <item x="285"/>
        <item x="27"/>
        <item x="254"/>
        <item x="82"/>
        <item x="270"/>
        <item x="267"/>
        <item x="218"/>
        <item x="106"/>
        <item x="113"/>
        <item x="146"/>
        <item x="127"/>
        <item x="257"/>
        <item x="34"/>
        <item x="42"/>
        <item x="246"/>
        <item x="356"/>
        <item x="219"/>
        <item x="165"/>
        <item x="196"/>
        <item x="121"/>
        <item x="161"/>
        <item x="134"/>
        <item x="86"/>
        <item x="69"/>
        <item x="256"/>
        <item x="66"/>
        <item x="72"/>
        <item x="192"/>
        <item x="220"/>
        <item x="54"/>
        <item x="349"/>
        <item x="292"/>
        <item x="188"/>
        <item x="150"/>
        <item x="358"/>
        <item x="368"/>
        <item x="107"/>
        <item x="197"/>
        <item x="169"/>
        <item x="117"/>
        <item x="104"/>
        <item x="43"/>
        <item x="272"/>
        <item x="91"/>
        <item x="55"/>
        <item x="210"/>
        <item x="112"/>
        <item x="221"/>
        <item x="385"/>
        <item x="123"/>
        <item x="287"/>
        <item x="233"/>
        <item x="323"/>
        <item x="157"/>
        <item x="109"/>
        <item x="29"/>
        <item x="78"/>
        <item x="77"/>
        <item x="251"/>
        <item x="350"/>
        <item x="182"/>
        <item x="390"/>
        <item x="83"/>
        <item x="316"/>
        <item x="2"/>
        <item x="392"/>
        <item x="284"/>
        <item x="391"/>
        <item x="21"/>
        <item x="57"/>
        <item x="181"/>
        <item x="41"/>
        <item x="229"/>
        <item x="259"/>
        <item x="238"/>
        <item x="52"/>
        <item x="138"/>
        <item x="353"/>
        <item x="190"/>
        <item x="255"/>
        <item x="291"/>
        <item x="306"/>
        <item x="245"/>
        <item x="326"/>
        <item x="201"/>
        <item x="393"/>
        <item x="266"/>
        <item x="89"/>
        <item x="20"/>
        <item x="208"/>
        <item x="119"/>
        <item x="183"/>
        <item x="56"/>
        <item x="380"/>
        <item x="151"/>
        <item x="88"/>
        <item x="265"/>
        <item x="53"/>
        <item x="209"/>
        <item x="381"/>
        <item x="144"/>
        <item x="79"/>
        <item x="312"/>
        <item x="384"/>
        <item x="325"/>
        <item x="200"/>
        <item x="269"/>
        <item x="275"/>
        <item x="324"/>
        <item x="231"/>
        <item x="19"/>
        <item x="152"/>
        <item x="279"/>
        <item x="26"/>
        <item x="360"/>
        <item x="140"/>
        <item x="290"/>
        <item x="297"/>
        <item x="357"/>
        <item x="67"/>
        <item x="62"/>
        <item x="0"/>
        <item x="186"/>
        <item x="371"/>
        <item x="102"/>
        <item x="330"/>
        <item x="206"/>
        <item x="283"/>
        <item x="153"/>
        <item x="126"/>
        <item x="262"/>
        <item x="195"/>
        <item x="103"/>
        <item x="80"/>
        <item x="379"/>
        <item x="39"/>
        <item x="98"/>
        <item x="154"/>
        <item x="301"/>
        <item x="100"/>
        <item x="148"/>
        <item x="87"/>
        <item x="226"/>
        <item x="228"/>
        <item x="295"/>
        <item x="378"/>
        <item x="294"/>
        <item x="327"/>
        <item x="111"/>
        <item x="298"/>
        <item x="247"/>
        <item x="240"/>
        <item x="99"/>
        <item x="354"/>
        <item x="278"/>
        <item x="224"/>
        <item x="377"/>
        <item x="158"/>
        <item x="225"/>
        <item x="93"/>
        <item x="227"/>
        <item x="92"/>
        <item x="97"/>
        <item x="155"/>
        <item x="96"/>
        <item x="147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</pivotFields>
  <rowFields count="1">
    <field x="2"/>
  </rowFields>
  <rowItems count="111">
    <i>
      <x v="2"/>
    </i>
    <i>
      <x v="4"/>
    </i>
    <i>
      <x v="6"/>
    </i>
    <i>
      <x v="8"/>
    </i>
    <i>
      <x v="14"/>
    </i>
    <i>
      <x v="15"/>
    </i>
    <i>
      <x v="16"/>
    </i>
    <i>
      <x v="18"/>
    </i>
    <i>
      <x v="21"/>
    </i>
    <i>
      <x v="27"/>
    </i>
    <i>
      <x v="36"/>
    </i>
    <i>
      <x v="41"/>
    </i>
    <i>
      <x v="46"/>
    </i>
    <i>
      <x v="50"/>
    </i>
    <i>
      <x v="58"/>
    </i>
    <i>
      <x v="63"/>
    </i>
    <i>
      <x v="69"/>
    </i>
    <i>
      <x v="70"/>
    </i>
    <i>
      <x v="73"/>
    </i>
    <i>
      <x v="74"/>
    </i>
    <i>
      <x v="76"/>
    </i>
    <i>
      <x v="80"/>
    </i>
    <i>
      <x v="81"/>
    </i>
    <i>
      <x v="83"/>
    </i>
    <i>
      <x v="84"/>
    </i>
    <i>
      <x v="85"/>
    </i>
    <i>
      <x v="86"/>
    </i>
    <i>
      <x v="88"/>
    </i>
    <i>
      <x v="89"/>
    </i>
    <i>
      <x v="90"/>
    </i>
    <i>
      <x v="103"/>
    </i>
    <i>
      <x v="105"/>
    </i>
    <i>
      <x v="106"/>
    </i>
    <i>
      <x v="109"/>
    </i>
    <i>
      <x v="111"/>
    </i>
    <i>
      <x v="112"/>
    </i>
    <i>
      <x v="116"/>
    </i>
    <i>
      <x v="117"/>
    </i>
    <i>
      <x v="118"/>
    </i>
    <i>
      <x v="120"/>
    </i>
    <i>
      <x v="122"/>
    </i>
    <i>
      <x v="124"/>
    </i>
    <i>
      <x v="129"/>
    </i>
    <i>
      <x v="130"/>
    </i>
    <i>
      <x v="133"/>
    </i>
    <i>
      <x v="138"/>
    </i>
    <i>
      <x v="140"/>
    </i>
    <i>
      <x v="142"/>
    </i>
    <i>
      <x v="143"/>
    </i>
    <i>
      <x v="147"/>
    </i>
    <i>
      <x v="149"/>
    </i>
    <i>
      <x v="151"/>
    </i>
    <i>
      <x v="153"/>
    </i>
    <i>
      <x v="154"/>
    </i>
    <i>
      <x v="179"/>
    </i>
    <i>
      <x v="186"/>
    </i>
    <i>
      <x v="187"/>
    </i>
    <i>
      <x v="192"/>
    </i>
    <i>
      <x v="197"/>
    </i>
    <i>
      <x v="198"/>
    </i>
    <i>
      <x v="204"/>
    </i>
    <i>
      <x v="205"/>
    </i>
    <i>
      <x v="208"/>
    </i>
    <i>
      <x v="211"/>
    </i>
    <i>
      <x v="212"/>
    </i>
    <i>
      <x v="224"/>
    </i>
    <i>
      <x v="225"/>
    </i>
    <i>
      <x v="233"/>
    </i>
    <i>
      <x v="236"/>
    </i>
    <i>
      <x v="239"/>
    </i>
    <i>
      <x v="244"/>
    </i>
    <i>
      <x v="246"/>
    </i>
    <i>
      <x v="248"/>
    </i>
    <i>
      <x v="253"/>
    </i>
    <i>
      <x v="257"/>
    </i>
    <i>
      <x v="258"/>
    </i>
    <i>
      <x v="260"/>
    </i>
    <i>
      <x v="263"/>
    </i>
    <i>
      <x v="267"/>
    </i>
    <i>
      <x v="268"/>
    </i>
    <i>
      <x v="270"/>
    </i>
    <i>
      <x v="278"/>
    </i>
    <i>
      <x v="280"/>
    </i>
    <i>
      <x v="282"/>
    </i>
    <i>
      <x v="292"/>
    </i>
    <i>
      <x v="293"/>
    </i>
    <i>
      <x v="294"/>
    </i>
    <i>
      <x v="296"/>
    </i>
    <i>
      <x v="300"/>
    </i>
    <i>
      <x v="318"/>
    </i>
    <i>
      <x v="324"/>
    </i>
    <i>
      <x v="325"/>
    </i>
    <i>
      <x v="335"/>
    </i>
    <i>
      <x v="338"/>
    </i>
    <i>
      <x v="340"/>
    </i>
    <i>
      <x v="342"/>
    </i>
    <i>
      <x v="345"/>
    </i>
    <i>
      <x v="348"/>
    </i>
    <i>
      <x v="349"/>
    </i>
    <i>
      <x v="354"/>
    </i>
    <i>
      <x v="357"/>
    </i>
    <i>
      <x v="358"/>
    </i>
    <i>
      <x v="368"/>
    </i>
    <i>
      <x v="371"/>
    </i>
    <i>
      <x v="372"/>
    </i>
    <i>
      <x v="377"/>
    </i>
    <i>
      <x v="383"/>
    </i>
    <i>
      <x v="387"/>
    </i>
    <i>
      <x v="405"/>
    </i>
    <i>
      <x v="407"/>
    </i>
    <i t="grand">
      <x/>
    </i>
  </rowItems>
  <colFields count="1">
    <field x="-2"/>
  </colFields>
  <colItems count="2">
    <i>
      <x/>
    </i>
    <i i="1">
      <x v="1"/>
    </i>
  </colItems>
  <pageFields count="3">
    <pageField fld="6" hier="-1"/>
    <pageField fld="15" hier="-1"/>
    <pageField fld="8" hier="-1"/>
  </pageFields>
  <dataFields count="2">
    <dataField name="Moyenne de Deal Size (USD mn)" fld="8" subtotal="average" baseField="0" baseItem="0"/>
    <dataField name="Somme de Exit Value (USD mn)" fld="15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6" cacheId="26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F279:G288" firstHeaderRow="1" firstDataRow="1" firstDataCol="1"/>
  <pivotFields count="3">
    <pivotField showAll="0"/>
    <pivotField axis="axisRow" showAll="0">
      <items count="9">
        <item x="0"/>
        <item x="1"/>
        <item x="5"/>
        <item x="6"/>
        <item x="4"/>
        <item x="2"/>
        <item x="7"/>
        <item x="3"/>
        <item t="default"/>
      </items>
    </pivotField>
    <pivotField dataField="1" showAll="0">
      <items count="7">
        <item x="0"/>
        <item x="1"/>
        <item x="3"/>
        <item x="2"/>
        <item x="5"/>
        <item x="4"/>
        <item t="default"/>
      </items>
    </pivotField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Nombre de # of Investors" fld="2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eau croisé dynamique10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D3:H9" firstHeaderRow="0" firstDataRow="1" firstDataCol="1"/>
  <pivotFields count="19">
    <pivotField showAll="0"/>
    <pivotField showAll="0"/>
    <pivotField showAll="0"/>
    <pivotField numFmtId="14" showAll="0"/>
    <pivotField numFmtId="49" showAll="0"/>
    <pivotField axis="axisRow" showAll="0">
      <items count="6">
        <item x="4"/>
        <item x="1"/>
        <item x="0"/>
        <item x="3"/>
        <item x="2"/>
        <item t="default"/>
      </items>
    </pivotField>
    <pivotField dataField="1" showAll="0">
      <items count="230">
        <item x="125"/>
        <item x="76"/>
        <item x="201"/>
        <item x="41"/>
        <item x="3"/>
        <item x="185"/>
        <item x="22"/>
        <item x="106"/>
        <item x="149"/>
        <item x="181"/>
        <item x="189"/>
        <item x="178"/>
        <item x="35"/>
        <item x="146"/>
        <item x="165"/>
        <item x="202"/>
        <item x="180"/>
        <item x="114"/>
        <item x="47"/>
        <item x="26"/>
        <item x="227"/>
        <item x="51"/>
        <item x="212"/>
        <item x="217"/>
        <item x="6"/>
        <item x="126"/>
        <item x="70"/>
        <item x="199"/>
        <item x="128"/>
        <item x="174"/>
        <item x="81"/>
        <item x="39"/>
        <item x="204"/>
        <item x="21"/>
        <item x="61"/>
        <item x="50"/>
        <item x="18"/>
        <item x="87"/>
        <item x="99"/>
        <item x="78"/>
        <item x="228"/>
        <item x="164"/>
        <item x="154"/>
        <item x="92"/>
        <item x="144"/>
        <item x="206"/>
        <item x="176"/>
        <item x="155"/>
        <item x="112"/>
        <item x="145"/>
        <item x="109"/>
        <item x="31"/>
        <item x="85"/>
        <item x="59"/>
        <item x="156"/>
        <item x="153"/>
        <item x="203"/>
        <item x="32"/>
        <item x="80"/>
        <item x="130"/>
        <item x="147"/>
        <item x="27"/>
        <item x="98"/>
        <item x="139"/>
        <item x="223"/>
        <item x="222"/>
        <item x="66"/>
        <item x="195"/>
        <item x="9"/>
        <item x="211"/>
        <item x="169"/>
        <item x="151"/>
        <item x="123"/>
        <item x="71"/>
        <item x="17"/>
        <item x="214"/>
        <item x="64"/>
        <item x="52"/>
        <item x="166"/>
        <item x="36"/>
        <item x="150"/>
        <item x="62"/>
        <item x="143"/>
        <item x="177"/>
        <item x="88"/>
        <item x="38"/>
        <item x="95"/>
        <item x="69"/>
        <item x="118"/>
        <item x="182"/>
        <item x="213"/>
        <item x="160"/>
        <item x="72"/>
        <item x="140"/>
        <item x="194"/>
        <item x="186"/>
        <item x="91"/>
        <item x="58"/>
        <item x="46"/>
        <item x="115"/>
        <item x="28"/>
        <item x="20"/>
        <item x="107"/>
        <item x="43"/>
        <item x="119"/>
        <item x="197"/>
        <item x="44"/>
        <item x="67"/>
        <item x="30"/>
        <item x="210"/>
        <item x="171"/>
        <item x="60"/>
        <item x="116"/>
        <item x="34"/>
        <item x="5"/>
        <item x="192"/>
        <item x="55"/>
        <item x="4"/>
        <item x="219"/>
        <item x="133"/>
        <item x="11"/>
        <item x="157"/>
        <item x="221"/>
        <item x="193"/>
        <item x="68"/>
        <item x="170"/>
        <item x="162"/>
        <item x="215"/>
        <item x="63"/>
        <item x="111"/>
        <item x="129"/>
        <item x="103"/>
        <item x="200"/>
        <item x="196"/>
        <item x="148"/>
        <item x="84"/>
        <item x="137"/>
        <item x="117"/>
        <item x="1"/>
        <item x="79"/>
        <item x="184"/>
        <item x="159"/>
        <item x="8"/>
        <item x="224"/>
        <item x="216"/>
        <item x="141"/>
        <item x="57"/>
        <item x="220"/>
        <item x="113"/>
        <item x="175"/>
        <item x="190"/>
        <item x="40"/>
        <item x="127"/>
        <item x="124"/>
        <item x="205"/>
        <item x="53"/>
        <item x="77"/>
        <item x="209"/>
        <item x="42"/>
        <item x="16"/>
        <item x="188"/>
        <item x="101"/>
        <item x="173"/>
        <item x="65"/>
        <item x="54"/>
        <item x="86"/>
        <item x="218"/>
        <item x="25"/>
        <item x="105"/>
        <item x="33"/>
        <item x="73"/>
        <item x="15"/>
        <item x="152"/>
        <item x="24"/>
        <item x="134"/>
        <item x="2"/>
        <item x="100"/>
        <item x="138"/>
        <item x="207"/>
        <item x="14"/>
        <item x="49"/>
        <item x="75"/>
        <item x="108"/>
        <item x="167"/>
        <item x="163"/>
        <item x="23"/>
        <item x="74"/>
        <item x="93"/>
        <item x="120"/>
        <item x="132"/>
        <item x="179"/>
        <item x="12"/>
        <item x="19"/>
        <item x="226"/>
        <item x="45"/>
        <item x="90"/>
        <item x="13"/>
        <item x="142"/>
        <item x="131"/>
        <item x="110"/>
        <item x="48"/>
        <item x="198"/>
        <item x="37"/>
        <item x="7"/>
        <item x="94"/>
        <item x="89"/>
        <item x="183"/>
        <item x="191"/>
        <item x="121"/>
        <item x="135"/>
        <item x="82"/>
        <item x="208"/>
        <item x="29"/>
        <item x="56"/>
        <item x="102"/>
        <item x="96"/>
        <item x="83"/>
        <item x="10"/>
        <item x="161"/>
        <item x="168"/>
        <item x="172"/>
        <item x="158"/>
        <item x="136"/>
        <item x="187"/>
        <item x="122"/>
        <item x="225"/>
        <item x="97"/>
        <item x="10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ombre de Deal Size (USD mn)" fld="6" subtotal="count" baseField="0" baseItem="0"/>
    <dataField name="Somme de Deal Size (USD mn)2" fld="6" baseField="0" baseItem="0"/>
    <dataField name="Moyenne de Deal Size (USD mn)2" fld="6" subtotal="average" baseField="0" baseItem="0"/>
    <dataField name="Ecartype de Deal Size (USD mn)2" fld="6" subtotal="stdDev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eau croisé dynamique12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85:I97" firstHeaderRow="1" firstDataRow="2" firstDataCol="1" rowPageCount="1" colPageCount="1"/>
  <pivotFields count="19">
    <pivotField dataField="1" showAll="0">
      <items count="299">
        <item x="204"/>
        <item x="186"/>
        <item x="59"/>
        <item x="179"/>
        <item x="175"/>
        <item x="104"/>
        <item x="115"/>
        <item x="273"/>
        <item x="52"/>
        <item x="20"/>
        <item x="296"/>
        <item x="162"/>
        <item x="294"/>
        <item x="215"/>
        <item x="240"/>
        <item x="213"/>
        <item x="113"/>
        <item x="235"/>
        <item x="236"/>
        <item x="258"/>
        <item x="228"/>
        <item x="286"/>
        <item x="249"/>
        <item x="267"/>
        <item x="49"/>
        <item x="101"/>
        <item x="217"/>
        <item x="185"/>
        <item x="199"/>
        <item x="85"/>
        <item x="128"/>
        <item x="97"/>
        <item x="17"/>
        <item x="82"/>
        <item x="277"/>
        <item x="15"/>
        <item x="61"/>
        <item x="106"/>
        <item x="141"/>
        <item x="164"/>
        <item x="198"/>
        <item x="11"/>
        <item x="13"/>
        <item x="281"/>
        <item x="244"/>
        <item x="88"/>
        <item x="118"/>
        <item x="60"/>
        <item x="114"/>
        <item x="266"/>
        <item x="237"/>
        <item x="70"/>
        <item x="226"/>
        <item x="155"/>
        <item x="26"/>
        <item x="170"/>
        <item x="293"/>
        <item x="134"/>
        <item x="253"/>
        <item x="250"/>
        <item x="109"/>
        <item x="172"/>
        <item x="132"/>
        <item x="223"/>
        <item x="0"/>
        <item x="152"/>
        <item x="166"/>
        <item x="131"/>
        <item x="55"/>
        <item x="163"/>
        <item x="35"/>
        <item x="205"/>
        <item x="187"/>
        <item x="77"/>
        <item x="119"/>
        <item x="206"/>
        <item x="229"/>
        <item x="230"/>
        <item x="1"/>
        <item x="242"/>
        <item x="14"/>
        <item x="265"/>
        <item x="177"/>
        <item x="76"/>
        <item x="127"/>
        <item x="110"/>
        <item x="80"/>
        <item x="112"/>
        <item x="154"/>
        <item x="180"/>
        <item x="18"/>
        <item x="238"/>
        <item x="126"/>
        <item x="3"/>
        <item x="214"/>
        <item x="243"/>
        <item x="279"/>
        <item x="84"/>
        <item x="196"/>
        <item x="248"/>
        <item x="225"/>
        <item x="37"/>
        <item x="176"/>
        <item x="269"/>
        <item x="107"/>
        <item x="4"/>
        <item x="222"/>
        <item x="54"/>
        <item x="9"/>
        <item x="182"/>
        <item x="125"/>
        <item x="51"/>
        <item x="292"/>
        <item x="270"/>
        <item x="178"/>
        <item x="207"/>
        <item x="123"/>
        <item x="143"/>
        <item x="69"/>
        <item x="159"/>
        <item x="90"/>
        <item x="234"/>
        <item x="124"/>
        <item x="259"/>
        <item x="210"/>
        <item x="287"/>
        <item x="121"/>
        <item x="211"/>
        <item x="221"/>
        <item x="78"/>
        <item x="56"/>
        <item x="255"/>
        <item x="165"/>
        <item x="291"/>
        <item x="195"/>
        <item x="241"/>
        <item x="83"/>
        <item x="252"/>
        <item x="45"/>
        <item x="173"/>
        <item x="218"/>
        <item x="208"/>
        <item x="68"/>
        <item x="87"/>
        <item x="233"/>
        <item x="62"/>
        <item x="261"/>
        <item x="105"/>
        <item x="157"/>
        <item x="12"/>
        <item x="139"/>
        <item x="256"/>
        <item x="257"/>
        <item x="53"/>
        <item x="231"/>
        <item x="40"/>
        <item x="264"/>
        <item x="161"/>
        <item x="272"/>
        <item x="245"/>
        <item x="5"/>
        <item x="263"/>
        <item x="93"/>
        <item x="201"/>
        <item x="289"/>
        <item x="27"/>
        <item x="81"/>
        <item x="146"/>
        <item x="72"/>
        <item x="50"/>
        <item x="200"/>
        <item x="282"/>
        <item x="216"/>
        <item x="274"/>
        <item x="247"/>
        <item x="89"/>
        <item x="169"/>
        <item x="209"/>
        <item x="191"/>
        <item x="232"/>
        <item x="129"/>
        <item x="19"/>
        <item x="138"/>
        <item x="74"/>
        <item x="278"/>
        <item x="116"/>
        <item x="23"/>
        <item x="120"/>
        <item x="212"/>
        <item x="181"/>
        <item x="71"/>
        <item x="203"/>
        <item x="28"/>
        <item x="171"/>
        <item x="91"/>
        <item x="189"/>
        <item x="58"/>
        <item x="98"/>
        <item x="145"/>
        <item x="254"/>
        <item x="6"/>
        <item x="271"/>
        <item x="57"/>
        <item x="122"/>
        <item x="16"/>
        <item x="280"/>
        <item x="8"/>
        <item x="94"/>
        <item x="92"/>
        <item x="29"/>
        <item x="111"/>
        <item x="95"/>
        <item x="149"/>
        <item x="285"/>
        <item x="130"/>
        <item x="153"/>
        <item x="158"/>
        <item x="25"/>
        <item x="276"/>
        <item x="133"/>
        <item x="192"/>
        <item x="24"/>
        <item x="99"/>
        <item x="220"/>
        <item x="100"/>
        <item x="73"/>
        <item x="140"/>
        <item x="30"/>
        <item x="38"/>
        <item x="10"/>
        <item x="167"/>
        <item x="136"/>
        <item x="64"/>
        <item x="39"/>
        <item x="86"/>
        <item x="32"/>
        <item x="46"/>
        <item x="47"/>
        <item x="117"/>
        <item x="262"/>
        <item x="31"/>
        <item x="219"/>
        <item x="2"/>
        <item x="75"/>
        <item x="284"/>
        <item x="190"/>
        <item x="246"/>
        <item x="148"/>
        <item x="168"/>
        <item x="48"/>
        <item x="193"/>
        <item x="283"/>
        <item x="160"/>
        <item x="33"/>
        <item x="150"/>
        <item x="183"/>
        <item x="184"/>
        <item x="260"/>
        <item x="290"/>
        <item x="79"/>
        <item x="41"/>
        <item x="36"/>
        <item x="224"/>
        <item x="197"/>
        <item x="188"/>
        <item x="239"/>
        <item x="96"/>
        <item x="137"/>
        <item x="227"/>
        <item x="65"/>
        <item x="142"/>
        <item x="43"/>
        <item x="66"/>
        <item x="295"/>
        <item x="102"/>
        <item x="21"/>
        <item x="42"/>
        <item x="151"/>
        <item x="103"/>
        <item x="63"/>
        <item x="144"/>
        <item x="108"/>
        <item x="268"/>
        <item x="297"/>
        <item x="251"/>
        <item x="194"/>
        <item x="67"/>
        <item x="34"/>
        <item x="135"/>
        <item x="147"/>
        <item x="22"/>
        <item x="202"/>
        <item x="44"/>
        <item x="156"/>
        <item x="7"/>
        <item x="288"/>
        <item x="275"/>
        <item x="174"/>
        <item t="default"/>
      </items>
    </pivotField>
    <pivotField showAll="0"/>
    <pivotField showAll="0"/>
    <pivotField numFmtId="14" showAll="0"/>
    <pivotField numFmtId="49" showAll="0"/>
    <pivotField axis="axisPage" multipleItemSelectionAllowed="1" showAll="0">
      <items count="6">
        <item h="1" x="4"/>
        <item x="1"/>
        <item h="1" x="0"/>
        <item h="1" x="3"/>
        <item h="1" x="2"/>
        <item t="default"/>
      </items>
    </pivotField>
    <pivotField showAll="0"/>
    <pivotField showAll="0"/>
    <pivotField showAll="0"/>
    <pivotField showAll="0">
      <items count="17">
        <item x="14"/>
        <item x="15"/>
        <item x="2"/>
        <item x="7"/>
        <item x="3"/>
        <item x="8"/>
        <item x="11"/>
        <item x="0"/>
        <item x="10"/>
        <item x="1"/>
        <item x="9"/>
        <item x="4"/>
        <item x="5"/>
        <item x="6"/>
        <item x="13"/>
        <item x="12"/>
        <item t="default"/>
      </items>
    </pivotField>
    <pivotField axis="axisCol" showAll="0">
      <items count="8">
        <item x="0"/>
        <item x="5"/>
        <item x="2"/>
        <item x="4"/>
        <item x="6"/>
        <item x="1"/>
        <item x="3"/>
        <item t="default"/>
      </items>
    </pivotField>
    <pivotField showAll="0"/>
    <pivotField showAll="0"/>
    <pivotField axis="axisRow" showAll="0">
      <items count="12">
        <item x="1"/>
        <item x="10"/>
        <item x="2"/>
        <item x="4"/>
        <item x="8"/>
        <item x="3"/>
        <item x="0"/>
        <item x="6"/>
        <item x="7"/>
        <item x="9"/>
        <item x="5"/>
        <item t="default"/>
      </items>
    </pivotField>
    <pivotField showAll="0"/>
    <pivotField showAll="0"/>
    <pivotField showAll="0"/>
    <pivotField showAll="0"/>
    <pivotField numFmtId="2" showAll="0"/>
  </pivotFields>
  <rowFields count="1">
    <field x="1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 t="grand">
      <x/>
    </i>
  </rowItems>
  <colFields count="1">
    <field x="1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5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eau croisé dynamique20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02:L120" firstHeaderRow="1" firstDataRow="2" firstDataCol="1" rowPageCount="1" colPageCount="1"/>
  <pivotFields count="19">
    <pivotField dataField="1" showAll="0">
      <items count="299">
        <item x="204"/>
        <item x="186"/>
        <item x="59"/>
        <item x="179"/>
        <item x="175"/>
        <item x="104"/>
        <item x="115"/>
        <item x="273"/>
        <item x="52"/>
        <item x="20"/>
        <item x="296"/>
        <item x="162"/>
        <item x="294"/>
        <item x="215"/>
        <item x="240"/>
        <item x="213"/>
        <item x="113"/>
        <item x="235"/>
        <item x="236"/>
        <item x="258"/>
        <item x="228"/>
        <item x="286"/>
        <item x="249"/>
        <item x="267"/>
        <item x="49"/>
        <item x="101"/>
        <item x="217"/>
        <item x="185"/>
        <item x="199"/>
        <item x="85"/>
        <item x="128"/>
        <item x="97"/>
        <item x="17"/>
        <item x="82"/>
        <item x="277"/>
        <item x="15"/>
        <item x="61"/>
        <item x="106"/>
        <item x="141"/>
        <item x="164"/>
        <item x="198"/>
        <item x="11"/>
        <item x="13"/>
        <item x="281"/>
        <item x="244"/>
        <item x="88"/>
        <item x="118"/>
        <item x="60"/>
        <item x="114"/>
        <item x="266"/>
        <item x="237"/>
        <item x="70"/>
        <item x="226"/>
        <item x="155"/>
        <item x="26"/>
        <item x="170"/>
        <item x="293"/>
        <item x="134"/>
        <item x="253"/>
        <item x="250"/>
        <item x="109"/>
        <item x="172"/>
        <item x="132"/>
        <item x="223"/>
        <item x="0"/>
        <item x="152"/>
        <item x="166"/>
        <item x="131"/>
        <item x="55"/>
        <item x="163"/>
        <item x="35"/>
        <item x="205"/>
        <item x="187"/>
        <item x="77"/>
        <item x="119"/>
        <item x="206"/>
        <item x="229"/>
        <item x="230"/>
        <item x="1"/>
        <item x="242"/>
        <item x="14"/>
        <item x="265"/>
        <item x="177"/>
        <item x="76"/>
        <item x="127"/>
        <item x="110"/>
        <item x="80"/>
        <item x="112"/>
        <item x="154"/>
        <item x="180"/>
        <item x="18"/>
        <item x="238"/>
        <item x="126"/>
        <item x="3"/>
        <item x="214"/>
        <item x="243"/>
        <item x="279"/>
        <item x="84"/>
        <item x="196"/>
        <item x="248"/>
        <item x="225"/>
        <item x="37"/>
        <item x="176"/>
        <item x="269"/>
        <item x="107"/>
        <item x="4"/>
        <item x="222"/>
        <item x="54"/>
        <item x="9"/>
        <item x="182"/>
        <item x="125"/>
        <item x="51"/>
        <item x="292"/>
        <item x="270"/>
        <item x="178"/>
        <item x="207"/>
        <item x="123"/>
        <item x="143"/>
        <item x="69"/>
        <item x="159"/>
        <item x="90"/>
        <item x="234"/>
        <item x="124"/>
        <item x="259"/>
        <item x="210"/>
        <item x="287"/>
        <item x="121"/>
        <item x="211"/>
        <item x="221"/>
        <item x="78"/>
        <item x="56"/>
        <item x="255"/>
        <item x="165"/>
        <item x="291"/>
        <item x="195"/>
        <item x="241"/>
        <item x="83"/>
        <item x="252"/>
        <item x="45"/>
        <item x="173"/>
        <item x="218"/>
        <item x="208"/>
        <item x="68"/>
        <item x="87"/>
        <item x="233"/>
        <item x="62"/>
        <item x="261"/>
        <item x="105"/>
        <item x="157"/>
        <item x="12"/>
        <item x="139"/>
        <item x="256"/>
        <item x="257"/>
        <item x="53"/>
        <item x="231"/>
        <item x="40"/>
        <item x="264"/>
        <item x="161"/>
        <item x="272"/>
        <item x="245"/>
        <item x="5"/>
        <item x="263"/>
        <item x="93"/>
        <item x="201"/>
        <item x="289"/>
        <item x="27"/>
        <item x="81"/>
        <item x="146"/>
        <item x="72"/>
        <item x="50"/>
        <item x="200"/>
        <item x="282"/>
        <item x="216"/>
        <item x="274"/>
        <item x="247"/>
        <item x="89"/>
        <item x="169"/>
        <item x="209"/>
        <item x="191"/>
        <item x="232"/>
        <item x="129"/>
        <item x="19"/>
        <item x="138"/>
        <item x="74"/>
        <item x="278"/>
        <item x="116"/>
        <item x="23"/>
        <item x="120"/>
        <item x="212"/>
        <item x="181"/>
        <item x="71"/>
        <item x="203"/>
        <item x="28"/>
        <item x="171"/>
        <item x="91"/>
        <item x="189"/>
        <item x="58"/>
        <item x="98"/>
        <item x="145"/>
        <item x="254"/>
        <item x="6"/>
        <item x="271"/>
        <item x="57"/>
        <item x="122"/>
        <item x="16"/>
        <item x="280"/>
        <item x="8"/>
        <item x="94"/>
        <item x="92"/>
        <item x="29"/>
        <item x="111"/>
        <item x="95"/>
        <item x="149"/>
        <item x="285"/>
        <item x="130"/>
        <item x="153"/>
        <item x="158"/>
        <item x="25"/>
        <item x="276"/>
        <item x="133"/>
        <item x="192"/>
        <item x="24"/>
        <item x="99"/>
        <item x="220"/>
        <item x="100"/>
        <item x="73"/>
        <item x="140"/>
        <item x="30"/>
        <item x="38"/>
        <item x="10"/>
        <item x="167"/>
        <item x="136"/>
        <item x="64"/>
        <item x="39"/>
        <item x="86"/>
        <item x="32"/>
        <item x="46"/>
        <item x="47"/>
        <item x="117"/>
        <item x="262"/>
        <item x="31"/>
        <item x="219"/>
        <item x="2"/>
        <item x="75"/>
        <item x="284"/>
        <item x="190"/>
        <item x="246"/>
        <item x="148"/>
        <item x="168"/>
        <item x="48"/>
        <item x="193"/>
        <item x="283"/>
        <item x="160"/>
        <item x="33"/>
        <item x="150"/>
        <item x="183"/>
        <item x="184"/>
        <item x="260"/>
        <item x="290"/>
        <item x="79"/>
        <item x="41"/>
        <item x="36"/>
        <item x="224"/>
        <item x="197"/>
        <item x="188"/>
        <item x="239"/>
        <item x="96"/>
        <item x="137"/>
        <item x="227"/>
        <item x="65"/>
        <item x="142"/>
        <item x="43"/>
        <item x="66"/>
        <item x="295"/>
        <item x="102"/>
        <item x="21"/>
        <item x="42"/>
        <item x="151"/>
        <item x="103"/>
        <item x="63"/>
        <item x="144"/>
        <item x="108"/>
        <item x="268"/>
        <item x="297"/>
        <item x="251"/>
        <item x="194"/>
        <item x="67"/>
        <item x="34"/>
        <item x="135"/>
        <item x="147"/>
        <item x="22"/>
        <item x="202"/>
        <item x="44"/>
        <item x="156"/>
        <item x="7"/>
        <item x="288"/>
        <item x="275"/>
        <item x="174"/>
        <item t="default"/>
      </items>
    </pivotField>
    <pivotField showAll="0"/>
    <pivotField showAll="0"/>
    <pivotField numFmtId="14" showAll="0">
      <items count="247">
        <item x="112"/>
        <item x="245"/>
        <item x="34"/>
        <item x="119"/>
        <item x="14"/>
        <item x="70"/>
        <item x="13"/>
        <item x="78"/>
        <item x="91"/>
        <item x="242"/>
        <item x="89"/>
        <item x="104"/>
        <item x="207"/>
        <item x="109"/>
        <item x="29"/>
        <item x="142"/>
        <item x="65"/>
        <item x="238"/>
        <item x="206"/>
        <item x="153"/>
        <item x="94"/>
        <item x="124"/>
        <item x="133"/>
        <item x="202"/>
        <item x="205"/>
        <item x="19"/>
        <item x="2"/>
        <item x="23"/>
        <item x="143"/>
        <item x="180"/>
        <item x="100"/>
        <item x="3"/>
        <item x="184"/>
        <item x="35"/>
        <item x="141"/>
        <item x="18"/>
        <item x="179"/>
        <item x="71"/>
        <item x="190"/>
        <item x="10"/>
        <item x="69"/>
        <item x="32"/>
        <item x="48"/>
        <item x="194"/>
        <item x="58"/>
        <item x="52"/>
        <item x="127"/>
        <item x="187"/>
        <item x="95"/>
        <item x="38"/>
        <item x="161"/>
        <item x="244"/>
        <item x="145"/>
        <item x="75"/>
        <item x="234"/>
        <item x="21"/>
        <item x="15"/>
        <item x="231"/>
        <item x="116"/>
        <item x="121"/>
        <item x="160"/>
        <item x="155"/>
        <item x="102"/>
        <item x="125"/>
        <item x="120"/>
        <item x="42"/>
        <item x="12"/>
        <item x="198"/>
        <item x="123"/>
        <item x="228"/>
        <item x="185"/>
        <item x="24"/>
        <item x="115"/>
        <item x="204"/>
        <item x="151"/>
        <item x="74"/>
        <item x="68"/>
        <item x="137"/>
        <item x="134"/>
        <item x="193"/>
        <item x="98"/>
        <item x="54"/>
        <item x="212"/>
        <item x="113"/>
        <item x="191"/>
        <item x="117"/>
        <item x="101"/>
        <item x="0"/>
        <item x="90"/>
        <item x="92"/>
        <item x="118"/>
        <item x="232"/>
        <item x="25"/>
        <item x="135"/>
        <item x="241"/>
        <item x="97"/>
        <item x="20"/>
        <item x="5"/>
        <item x="17"/>
        <item x="229"/>
        <item x="165"/>
        <item x="177"/>
        <item x="183"/>
        <item x="188"/>
        <item x="88"/>
        <item x="22"/>
        <item x="210"/>
        <item x="158"/>
        <item x="27"/>
        <item x="224"/>
        <item x="93"/>
        <item x="200"/>
        <item x="26"/>
        <item x="159"/>
        <item x="16"/>
        <item x="235"/>
        <item x="110"/>
        <item x="211"/>
        <item x="31"/>
        <item x="60"/>
        <item x="201"/>
        <item x="39"/>
        <item x="174"/>
        <item x="51"/>
        <item x="173"/>
        <item x="181"/>
        <item x="73"/>
        <item x="132"/>
        <item x="226"/>
        <item x="171"/>
        <item x="192"/>
        <item x="199"/>
        <item x="216"/>
        <item x="131"/>
        <item x="129"/>
        <item x="164"/>
        <item x="64"/>
        <item x="166"/>
        <item x="83"/>
        <item x="11"/>
        <item x="45"/>
        <item x="81"/>
        <item x="186"/>
        <item x="57"/>
        <item x="28"/>
        <item x="223"/>
        <item x="149"/>
        <item x="62"/>
        <item x="61"/>
        <item x="41"/>
        <item x="46"/>
        <item x="53"/>
        <item x="1"/>
        <item x="222"/>
        <item x="105"/>
        <item x="168"/>
        <item x="111"/>
        <item x="197"/>
        <item x="189"/>
        <item x="77"/>
        <item x="169"/>
        <item x="37"/>
        <item x="152"/>
        <item x="225"/>
        <item x="215"/>
        <item x="4"/>
        <item x="220"/>
        <item x="9"/>
        <item x="157"/>
        <item x="50"/>
        <item x="240"/>
        <item x="196"/>
        <item x="154"/>
        <item x="126"/>
        <item x="138"/>
        <item x="218"/>
        <item x="176"/>
        <item x="236"/>
        <item x="233"/>
        <item x="107"/>
        <item x="72"/>
        <item x="144"/>
        <item x="239"/>
        <item x="203"/>
        <item x="76"/>
        <item x="79"/>
        <item x="214"/>
        <item x="44"/>
        <item x="150"/>
        <item x="63"/>
        <item x="80"/>
        <item x="213"/>
        <item x="59"/>
        <item x="96"/>
        <item x="136"/>
        <item x="122"/>
        <item x="217"/>
        <item x="195"/>
        <item x="40"/>
        <item x="140"/>
        <item x="33"/>
        <item x="85"/>
        <item x="221"/>
        <item x="147"/>
        <item x="99"/>
        <item x="7"/>
        <item x="67"/>
        <item x="49"/>
        <item x="208"/>
        <item x="170"/>
        <item x="43"/>
        <item x="182"/>
        <item x="209"/>
        <item x="82"/>
        <item x="175"/>
        <item x="114"/>
        <item x="56"/>
        <item x="106"/>
        <item x="178"/>
        <item x="156"/>
        <item x="66"/>
        <item x="148"/>
        <item x="237"/>
        <item x="162"/>
        <item x="172"/>
        <item x="84"/>
        <item x="128"/>
        <item x="227"/>
        <item x="55"/>
        <item x="108"/>
        <item x="230"/>
        <item x="8"/>
        <item x="86"/>
        <item x="6"/>
        <item x="87"/>
        <item x="30"/>
        <item x="146"/>
        <item x="103"/>
        <item x="243"/>
        <item x="163"/>
        <item x="130"/>
        <item x="47"/>
        <item x="139"/>
        <item x="219"/>
        <item x="36"/>
        <item x="167"/>
        <item t="default"/>
      </items>
    </pivotField>
    <pivotField axis="axisRow" numFmtId="49" showAll="0">
      <items count="21">
        <item x="16"/>
        <item x="19"/>
        <item x="11"/>
        <item x="17"/>
        <item x="8"/>
        <item x="7"/>
        <item x="14"/>
        <item x="15"/>
        <item x="10"/>
        <item x="2"/>
        <item x="6"/>
        <item x="0"/>
        <item x="9"/>
        <item x="13"/>
        <item x="1"/>
        <item x="3"/>
        <item x="5"/>
        <item x="4"/>
        <item x="12"/>
        <item x="18"/>
        <item t="default"/>
      </items>
    </pivotField>
    <pivotField axis="axisPage" multipleItemSelectionAllowed="1" showAll="0">
      <items count="6">
        <item h="1" x="4"/>
        <item x="1"/>
        <item h="1" x="0"/>
        <item h="1" x="3"/>
        <item h="1" x="2"/>
        <item t="default"/>
      </items>
    </pivotField>
    <pivotField showAll="0">
      <items count="230">
        <item x="125"/>
        <item x="76"/>
        <item x="201"/>
        <item x="41"/>
        <item x="3"/>
        <item x="185"/>
        <item x="22"/>
        <item x="106"/>
        <item x="149"/>
        <item x="181"/>
        <item x="189"/>
        <item x="178"/>
        <item x="35"/>
        <item x="146"/>
        <item x="165"/>
        <item x="202"/>
        <item x="180"/>
        <item x="114"/>
        <item x="47"/>
        <item x="26"/>
        <item x="227"/>
        <item x="51"/>
        <item x="212"/>
        <item x="217"/>
        <item x="6"/>
        <item x="126"/>
        <item x="70"/>
        <item x="199"/>
        <item x="128"/>
        <item x="174"/>
        <item x="81"/>
        <item x="39"/>
        <item x="204"/>
        <item x="21"/>
        <item x="61"/>
        <item x="50"/>
        <item x="18"/>
        <item x="87"/>
        <item x="99"/>
        <item x="78"/>
        <item x="228"/>
        <item x="164"/>
        <item x="154"/>
        <item x="92"/>
        <item x="144"/>
        <item x="206"/>
        <item x="176"/>
        <item x="155"/>
        <item x="112"/>
        <item x="145"/>
        <item x="109"/>
        <item x="31"/>
        <item x="85"/>
        <item x="59"/>
        <item x="156"/>
        <item x="153"/>
        <item x="203"/>
        <item x="32"/>
        <item x="80"/>
        <item x="130"/>
        <item x="147"/>
        <item x="27"/>
        <item x="98"/>
        <item x="139"/>
        <item x="223"/>
        <item x="222"/>
        <item x="66"/>
        <item x="195"/>
        <item x="9"/>
        <item x="211"/>
        <item x="169"/>
        <item x="151"/>
        <item x="123"/>
        <item x="71"/>
        <item x="17"/>
        <item x="214"/>
        <item x="64"/>
        <item x="52"/>
        <item x="166"/>
        <item x="36"/>
        <item x="150"/>
        <item x="62"/>
        <item x="143"/>
        <item x="177"/>
        <item x="88"/>
        <item x="38"/>
        <item x="95"/>
        <item x="69"/>
        <item x="118"/>
        <item x="182"/>
        <item x="213"/>
        <item x="160"/>
        <item x="72"/>
        <item x="140"/>
        <item x="194"/>
        <item x="186"/>
        <item x="91"/>
        <item x="58"/>
        <item x="46"/>
        <item x="115"/>
        <item x="28"/>
        <item x="20"/>
        <item x="107"/>
        <item x="43"/>
        <item x="119"/>
        <item x="197"/>
        <item x="44"/>
        <item x="67"/>
        <item x="30"/>
        <item x="210"/>
        <item x="171"/>
        <item x="60"/>
        <item x="116"/>
        <item x="34"/>
        <item x="5"/>
        <item x="192"/>
        <item x="55"/>
        <item x="4"/>
        <item x="219"/>
        <item x="133"/>
        <item x="11"/>
        <item x="157"/>
        <item x="221"/>
        <item x="193"/>
        <item x="68"/>
        <item x="170"/>
        <item x="162"/>
        <item x="215"/>
        <item x="63"/>
        <item x="111"/>
        <item x="129"/>
        <item x="103"/>
        <item x="200"/>
        <item x="196"/>
        <item x="148"/>
        <item x="84"/>
        <item x="137"/>
        <item x="117"/>
        <item x="1"/>
        <item x="79"/>
        <item x="184"/>
        <item x="159"/>
        <item x="8"/>
        <item x="224"/>
        <item x="216"/>
        <item x="141"/>
        <item x="57"/>
        <item x="220"/>
        <item x="113"/>
        <item x="175"/>
        <item x="190"/>
        <item x="40"/>
        <item x="127"/>
        <item x="124"/>
        <item x="205"/>
        <item x="53"/>
        <item x="77"/>
        <item x="209"/>
        <item x="42"/>
        <item x="16"/>
        <item x="188"/>
        <item x="101"/>
        <item x="173"/>
        <item x="65"/>
        <item x="54"/>
        <item x="86"/>
        <item x="218"/>
        <item x="25"/>
        <item x="105"/>
        <item x="33"/>
        <item x="73"/>
        <item x="15"/>
        <item x="152"/>
        <item x="24"/>
        <item x="134"/>
        <item x="2"/>
        <item x="100"/>
        <item x="138"/>
        <item x="207"/>
        <item x="14"/>
        <item x="49"/>
        <item x="75"/>
        <item x="108"/>
        <item x="167"/>
        <item x="163"/>
        <item x="23"/>
        <item x="74"/>
        <item x="93"/>
        <item x="120"/>
        <item x="132"/>
        <item x="179"/>
        <item x="12"/>
        <item x="19"/>
        <item x="226"/>
        <item x="45"/>
        <item x="90"/>
        <item x="13"/>
        <item x="142"/>
        <item x="131"/>
        <item x="110"/>
        <item x="48"/>
        <item x="198"/>
        <item x="37"/>
        <item x="7"/>
        <item x="94"/>
        <item x="89"/>
        <item x="183"/>
        <item x="191"/>
        <item x="121"/>
        <item x="135"/>
        <item x="82"/>
        <item x="208"/>
        <item x="29"/>
        <item x="56"/>
        <item x="102"/>
        <item x="96"/>
        <item x="83"/>
        <item x="10"/>
        <item x="161"/>
        <item x="168"/>
        <item x="172"/>
        <item x="158"/>
        <item x="136"/>
        <item x="187"/>
        <item x="122"/>
        <item x="225"/>
        <item x="97"/>
        <item x="10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12">
        <item x="1"/>
        <item x="10"/>
        <item x="2"/>
        <item x="4"/>
        <item x="8"/>
        <item x="3"/>
        <item x="0"/>
        <item x="6"/>
        <item x="7"/>
        <item x="9"/>
        <item x="5"/>
        <item t="default"/>
      </items>
    </pivotField>
    <pivotField showAll="0"/>
    <pivotField showAll="0"/>
    <pivotField showAll="0"/>
    <pivotField showAll="0"/>
    <pivotField numFmtId="2" showAll="0"/>
  </pivotFields>
  <rowFields count="1">
    <field x="4"/>
  </rowFields>
  <rowItems count="17"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13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 t="grand">
      <x/>
    </i>
  </colItems>
  <pageFields count="1">
    <pageField fld="5" hier="-1"/>
  </pageFields>
  <dataFields count="1">
    <dataField name="Nombre de BuyoutID" fld="0" subtotal="count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eau croisé dynamique22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26:C132" firstHeaderRow="0" firstDataRow="1" firstDataCol="1" rowPageCount="2" colPageCount="1"/>
  <pivotFields count="19">
    <pivotField showAll="0"/>
    <pivotField showAll="0"/>
    <pivotField showAll="0"/>
    <pivotField numFmtId="14" showAll="0"/>
    <pivotField numFmtId="49" showAll="0"/>
    <pivotField axis="axisRow" showAll="0">
      <items count="6">
        <item x="4"/>
        <item x="1"/>
        <item x="0"/>
        <item x="3"/>
        <item x="2"/>
        <item t="default"/>
      </items>
    </pivotField>
    <pivotField axis="axisPage" dataField="1" multipleItemSelectionAllowed="1" showAll="0">
      <items count="230">
        <item x="125"/>
        <item x="76"/>
        <item x="201"/>
        <item x="41"/>
        <item x="3"/>
        <item x="185"/>
        <item x="22"/>
        <item x="106"/>
        <item x="149"/>
        <item x="181"/>
        <item x="189"/>
        <item x="178"/>
        <item x="35"/>
        <item x="146"/>
        <item x="165"/>
        <item x="202"/>
        <item x="180"/>
        <item x="114"/>
        <item x="47"/>
        <item x="26"/>
        <item x="227"/>
        <item x="51"/>
        <item x="212"/>
        <item x="217"/>
        <item x="6"/>
        <item x="126"/>
        <item x="70"/>
        <item x="199"/>
        <item x="128"/>
        <item x="174"/>
        <item x="81"/>
        <item x="39"/>
        <item x="204"/>
        <item x="21"/>
        <item x="61"/>
        <item x="50"/>
        <item x="18"/>
        <item x="87"/>
        <item x="99"/>
        <item x="78"/>
        <item x="228"/>
        <item x="164"/>
        <item x="154"/>
        <item x="92"/>
        <item x="144"/>
        <item x="206"/>
        <item x="176"/>
        <item x="155"/>
        <item x="112"/>
        <item x="145"/>
        <item x="109"/>
        <item x="31"/>
        <item x="85"/>
        <item x="59"/>
        <item x="156"/>
        <item x="153"/>
        <item x="203"/>
        <item x="32"/>
        <item x="80"/>
        <item x="130"/>
        <item x="147"/>
        <item x="27"/>
        <item x="98"/>
        <item x="139"/>
        <item x="223"/>
        <item x="222"/>
        <item x="66"/>
        <item x="195"/>
        <item x="9"/>
        <item x="211"/>
        <item x="169"/>
        <item x="151"/>
        <item x="123"/>
        <item x="71"/>
        <item x="17"/>
        <item x="214"/>
        <item x="64"/>
        <item x="52"/>
        <item x="166"/>
        <item x="36"/>
        <item x="150"/>
        <item x="62"/>
        <item x="143"/>
        <item x="177"/>
        <item x="88"/>
        <item x="38"/>
        <item x="95"/>
        <item x="69"/>
        <item x="118"/>
        <item x="182"/>
        <item x="213"/>
        <item x="160"/>
        <item x="72"/>
        <item x="140"/>
        <item x="194"/>
        <item x="186"/>
        <item x="91"/>
        <item x="58"/>
        <item x="46"/>
        <item x="115"/>
        <item x="28"/>
        <item x="20"/>
        <item x="107"/>
        <item x="43"/>
        <item x="119"/>
        <item x="197"/>
        <item x="44"/>
        <item x="67"/>
        <item x="30"/>
        <item x="210"/>
        <item x="171"/>
        <item x="60"/>
        <item x="116"/>
        <item x="34"/>
        <item x="5"/>
        <item x="192"/>
        <item x="55"/>
        <item x="4"/>
        <item x="219"/>
        <item x="133"/>
        <item x="11"/>
        <item x="157"/>
        <item x="221"/>
        <item x="193"/>
        <item x="68"/>
        <item x="170"/>
        <item x="162"/>
        <item x="215"/>
        <item x="63"/>
        <item x="111"/>
        <item x="129"/>
        <item x="103"/>
        <item x="200"/>
        <item x="196"/>
        <item x="148"/>
        <item x="84"/>
        <item x="137"/>
        <item x="117"/>
        <item x="1"/>
        <item x="79"/>
        <item x="184"/>
        <item x="159"/>
        <item x="8"/>
        <item x="224"/>
        <item x="216"/>
        <item x="141"/>
        <item x="57"/>
        <item x="220"/>
        <item x="113"/>
        <item x="175"/>
        <item x="190"/>
        <item x="40"/>
        <item x="127"/>
        <item x="124"/>
        <item x="205"/>
        <item x="53"/>
        <item x="77"/>
        <item x="209"/>
        <item x="42"/>
        <item x="16"/>
        <item x="188"/>
        <item x="101"/>
        <item x="173"/>
        <item x="65"/>
        <item x="54"/>
        <item x="86"/>
        <item x="218"/>
        <item x="25"/>
        <item x="105"/>
        <item x="33"/>
        <item x="73"/>
        <item x="15"/>
        <item x="152"/>
        <item x="24"/>
        <item x="134"/>
        <item x="2"/>
        <item x="100"/>
        <item x="138"/>
        <item x="207"/>
        <item x="14"/>
        <item x="49"/>
        <item x="75"/>
        <item x="108"/>
        <item x="167"/>
        <item x="163"/>
        <item x="23"/>
        <item x="74"/>
        <item x="93"/>
        <item x="120"/>
        <item x="132"/>
        <item x="179"/>
        <item x="12"/>
        <item x="19"/>
        <item x="226"/>
        <item x="45"/>
        <item x="90"/>
        <item x="13"/>
        <item x="142"/>
        <item x="131"/>
        <item x="110"/>
        <item x="48"/>
        <item x="198"/>
        <item x="37"/>
        <item x="7"/>
        <item x="94"/>
        <item x="89"/>
        <item x="183"/>
        <item x="191"/>
        <item x="121"/>
        <item x="135"/>
        <item x="82"/>
        <item x="208"/>
        <item x="29"/>
        <item x="56"/>
        <item x="102"/>
        <item x="96"/>
        <item x="83"/>
        <item x="10"/>
        <item x="161"/>
        <item x="168"/>
        <item x="172"/>
        <item x="158"/>
        <item x="136"/>
        <item x="187"/>
        <item x="122"/>
        <item x="225"/>
        <item x="97"/>
        <item x="104"/>
        <item h="1" x="0"/>
        <item t="default"/>
      </items>
    </pivotField>
    <pivotField showAll="0"/>
    <pivotField showAll="0"/>
    <pivotField showAll="0"/>
    <pivotField showAll="0"/>
    <pivotField axis="axisPage" dataField="1" showAll="0">
      <items count="377">
        <item x="5"/>
        <item x="240"/>
        <item x="58"/>
        <item x="199"/>
        <item x="86"/>
        <item x="201"/>
        <item x="96"/>
        <item x="111"/>
        <item x="95"/>
        <item x="241"/>
        <item x="291"/>
        <item x="112"/>
        <item x="28"/>
        <item x="289"/>
        <item x="72"/>
        <item x="226"/>
        <item x="200"/>
        <item x="277"/>
        <item x="168"/>
        <item x="83"/>
        <item x="285"/>
        <item x="78"/>
        <item x="371"/>
        <item x="136"/>
        <item x="106"/>
        <item x="77"/>
        <item x="59"/>
        <item x="193"/>
        <item x="357"/>
        <item x="207"/>
        <item x="283"/>
        <item x="372"/>
        <item x="124"/>
        <item x="22"/>
        <item x="135"/>
        <item x="228"/>
        <item x="333"/>
        <item x="110"/>
        <item x="93"/>
        <item x="232"/>
        <item x="251"/>
        <item x="21"/>
        <item x="183"/>
        <item x="182"/>
        <item x="70"/>
        <item x="351"/>
        <item x="20"/>
        <item x="69"/>
        <item x="141"/>
        <item x="138"/>
        <item x="295"/>
        <item x="34"/>
        <item x="186"/>
        <item x="94"/>
        <item x="236"/>
        <item x="47"/>
        <item x="211"/>
        <item x="23"/>
        <item x="123"/>
        <item x="13"/>
        <item x="338"/>
        <item x="243"/>
        <item x="56"/>
        <item x="92"/>
        <item x="122"/>
        <item x="25"/>
        <item x="265"/>
        <item x="80"/>
        <item x="354"/>
        <item x="263"/>
        <item x="137"/>
        <item x="242"/>
        <item x="153"/>
        <item x="314"/>
        <item x="280"/>
        <item x="363"/>
        <item x="343"/>
        <item x="14"/>
        <item x="19"/>
        <item x="180"/>
        <item x="192"/>
        <item x="304"/>
        <item x="260"/>
        <item x="181"/>
        <item x="250"/>
        <item x="302"/>
        <item x="60"/>
        <item x="185"/>
        <item x="352"/>
        <item x="152"/>
        <item x="311"/>
        <item x="249"/>
        <item x="213"/>
        <item x="225"/>
        <item x="9"/>
        <item x="319"/>
        <item x="166"/>
        <item x="286"/>
        <item x="176"/>
        <item x="172"/>
        <item x="49"/>
        <item x="231"/>
        <item x="282"/>
        <item x="105"/>
        <item x="107"/>
        <item x="57"/>
        <item x="24"/>
        <item x="154"/>
        <item x="321"/>
        <item x="84"/>
        <item x="82"/>
        <item x="234"/>
        <item x="65"/>
        <item x="248"/>
        <item x="271"/>
        <item x="43"/>
        <item x="313"/>
        <item x="66"/>
        <item x="326"/>
        <item x="115"/>
        <item x="290"/>
        <item x="179"/>
        <item x="209"/>
        <item x="330"/>
        <item x="322"/>
        <item x="76"/>
        <item x="197"/>
        <item x="362"/>
        <item x="323"/>
        <item x="361"/>
        <item x="264"/>
        <item x="210"/>
        <item x="161"/>
        <item x="359"/>
        <item x="187"/>
        <item x="347"/>
        <item x="257"/>
        <item x="227"/>
        <item x="342"/>
        <item x="128"/>
        <item x="184"/>
        <item x="258"/>
        <item x="85"/>
        <item x="335"/>
        <item x="175"/>
        <item x="208"/>
        <item x="178"/>
        <item x="331"/>
        <item x="346"/>
        <item x="62"/>
        <item x="1"/>
        <item x="366"/>
        <item x="31"/>
        <item x="259"/>
        <item x="237"/>
        <item x="41"/>
        <item x="133"/>
        <item x="325"/>
        <item x="63"/>
        <item x="274"/>
        <item x="315"/>
        <item x="104"/>
        <item x="300"/>
        <item x="32"/>
        <item x="130"/>
        <item x="162"/>
        <item x="71"/>
        <item x="235"/>
        <item x="134"/>
        <item x="3"/>
        <item x="292"/>
        <item x="52"/>
        <item x="353"/>
        <item x="90"/>
        <item x="61"/>
        <item x="202"/>
        <item x="116"/>
        <item x="247"/>
        <item x="214"/>
        <item x="109"/>
        <item x="64"/>
        <item x="220"/>
        <item x="238"/>
        <item x="284"/>
        <item x="349"/>
        <item x="334"/>
        <item x="269"/>
        <item x="316"/>
        <item x="219"/>
        <item x="16"/>
        <item x="170"/>
        <item x="75"/>
        <item x="89"/>
        <item x="244"/>
        <item x="2"/>
        <item x="81"/>
        <item x="204"/>
        <item x="35"/>
        <item x="142"/>
        <item x="281"/>
        <item x="308"/>
        <item x="203"/>
        <item x="121"/>
        <item x="324"/>
        <item x="11"/>
        <item x="340"/>
        <item x="301"/>
        <item x="296"/>
        <item x="364"/>
        <item x="306"/>
        <item x="7"/>
        <item x="98"/>
        <item x="267"/>
        <item x="167"/>
        <item x="6"/>
        <item x="205"/>
        <item x="229"/>
        <item x="103"/>
        <item x="303"/>
        <item x="339"/>
        <item x="42"/>
        <item x="212"/>
        <item x="365"/>
        <item x="268"/>
        <item x="327"/>
        <item x="239"/>
        <item x="171"/>
        <item x="318"/>
        <item x="272"/>
        <item x="218"/>
        <item x="40"/>
        <item x="206"/>
        <item x="127"/>
        <item x="46"/>
        <item x="114"/>
        <item x="118"/>
        <item x="101"/>
        <item x="73"/>
        <item x="33"/>
        <item x="256"/>
        <item x="26"/>
        <item x="224"/>
        <item x="360"/>
        <item x="332"/>
        <item x="345"/>
        <item x="307"/>
        <item x="293"/>
        <item x="177"/>
        <item x="100"/>
        <item x="165"/>
        <item x="8"/>
        <item x="329"/>
        <item x="374"/>
        <item x="53"/>
        <item x="68"/>
        <item x="288"/>
        <item x="350"/>
        <item x="131"/>
        <item x="79"/>
        <item x="348"/>
        <item x="36"/>
        <item x="37"/>
        <item x="189"/>
        <item x="336"/>
        <item x="341"/>
        <item x="261"/>
        <item x="266"/>
        <item x="99"/>
        <item x="255"/>
        <item x="279"/>
        <item x="67"/>
        <item x="275"/>
        <item x="273"/>
        <item x="125"/>
        <item x="30"/>
        <item x="297"/>
        <item x="88"/>
        <item x="140"/>
        <item x="126"/>
        <item x="143"/>
        <item x="328"/>
        <item x="38"/>
        <item x="87"/>
        <item x="368"/>
        <item x="155"/>
        <item x="287"/>
        <item x="198"/>
        <item x="233"/>
        <item x="102"/>
        <item x="215"/>
        <item x="97"/>
        <item x="29"/>
        <item x="221"/>
        <item x="146"/>
        <item x="55"/>
        <item x="51"/>
        <item x="252"/>
        <item x="117"/>
        <item x="10"/>
        <item x="169"/>
        <item x="276"/>
        <item x="119"/>
        <item x="216"/>
        <item x="245"/>
        <item x="113"/>
        <item x="45"/>
        <item x="151"/>
        <item x="294"/>
        <item x="262"/>
        <item x="144"/>
        <item x="157"/>
        <item x="317"/>
        <item x="375"/>
        <item x="108"/>
        <item x="253"/>
        <item x="4"/>
        <item x="373"/>
        <item x="320"/>
        <item x="163"/>
        <item x="312"/>
        <item x="17"/>
        <item x="0"/>
        <item x="344"/>
        <item x="370"/>
        <item x="270"/>
        <item x="195"/>
        <item x="139"/>
        <item x="190"/>
        <item x="156"/>
        <item x="188"/>
        <item x="278"/>
        <item x="18"/>
        <item x="27"/>
        <item x="160"/>
        <item x="132"/>
        <item x="54"/>
        <item x="50"/>
        <item x="91"/>
        <item x="230"/>
        <item x="159"/>
        <item x="369"/>
        <item x="44"/>
        <item x="15"/>
        <item x="145"/>
        <item x="194"/>
        <item x="149"/>
        <item x="158"/>
        <item x="174"/>
        <item x="48"/>
        <item x="147"/>
        <item x="222"/>
        <item x="337"/>
        <item x="191"/>
        <item x="299"/>
        <item x="309"/>
        <item x="12"/>
        <item x="310"/>
        <item x="196"/>
        <item x="74"/>
        <item x="305"/>
        <item x="150"/>
        <item x="367"/>
        <item x="223"/>
        <item x="298"/>
        <item x="254"/>
        <item x="358"/>
        <item x="246"/>
        <item x="39"/>
        <item x="173"/>
        <item x="217"/>
        <item x="120"/>
        <item x="355"/>
        <item x="148"/>
        <item x="356"/>
        <item x="129"/>
        <item x="164"/>
        <item t="default"/>
      </items>
    </pivotField>
    <pivotField showAll="0"/>
    <pivotField showAll="0"/>
    <pivotField showAll="0"/>
    <pivotField showAll="0"/>
    <pivotField showAll="0"/>
    <pivotField showAll="0"/>
    <pivotField numFmtId="2"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6" hier="-1"/>
    <pageField fld="11" hier="-1"/>
  </pageFields>
  <dataFields count="2">
    <dataField name="Somme de Deal Size (USD mn)" fld="6" baseField="0" baseItem="0"/>
    <dataField name="Somme de Exit Value (USD mn)" fld="11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eau croisé dynamique5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40:C50" firstHeaderRow="0" firstDataRow="1" firstDataCol="1" rowPageCount="3" colPageCount="1"/>
  <pivotFields count="19">
    <pivotField showAll="0">
      <items count="299">
        <item x="204"/>
        <item x="186"/>
        <item x="59"/>
        <item x="179"/>
        <item x="175"/>
        <item x="104"/>
        <item x="115"/>
        <item x="273"/>
        <item x="52"/>
        <item x="20"/>
        <item x="296"/>
        <item x="162"/>
        <item x="294"/>
        <item x="215"/>
        <item x="240"/>
        <item x="213"/>
        <item x="113"/>
        <item x="235"/>
        <item x="236"/>
        <item x="258"/>
        <item x="228"/>
        <item x="286"/>
        <item x="249"/>
        <item x="267"/>
        <item x="49"/>
        <item x="101"/>
        <item x="217"/>
        <item x="185"/>
        <item x="199"/>
        <item x="85"/>
        <item x="128"/>
        <item x="97"/>
        <item x="17"/>
        <item x="82"/>
        <item x="277"/>
        <item x="15"/>
        <item x="61"/>
        <item x="106"/>
        <item x="141"/>
        <item x="164"/>
        <item x="198"/>
        <item x="11"/>
        <item x="13"/>
        <item x="281"/>
        <item x="244"/>
        <item x="88"/>
        <item x="118"/>
        <item x="60"/>
        <item x="114"/>
        <item x="266"/>
        <item x="237"/>
        <item x="70"/>
        <item x="226"/>
        <item x="155"/>
        <item x="26"/>
        <item x="170"/>
        <item x="293"/>
        <item x="134"/>
        <item x="253"/>
        <item x="250"/>
        <item x="109"/>
        <item x="172"/>
        <item x="132"/>
        <item x="223"/>
        <item x="0"/>
        <item x="152"/>
        <item x="166"/>
        <item x="131"/>
        <item x="55"/>
        <item x="163"/>
        <item x="35"/>
        <item x="205"/>
        <item x="187"/>
        <item x="77"/>
        <item x="119"/>
        <item x="206"/>
        <item x="229"/>
        <item x="230"/>
        <item x="1"/>
        <item x="242"/>
        <item x="14"/>
        <item x="265"/>
        <item x="177"/>
        <item x="76"/>
        <item x="127"/>
        <item x="110"/>
        <item x="80"/>
        <item x="112"/>
        <item x="154"/>
        <item x="180"/>
        <item x="18"/>
        <item x="238"/>
        <item x="126"/>
        <item x="3"/>
        <item x="214"/>
        <item x="243"/>
        <item x="279"/>
        <item x="84"/>
        <item x="196"/>
        <item x="248"/>
        <item x="225"/>
        <item x="37"/>
        <item x="176"/>
        <item x="269"/>
        <item x="107"/>
        <item x="4"/>
        <item x="222"/>
        <item x="54"/>
        <item x="9"/>
        <item x="182"/>
        <item x="125"/>
        <item x="51"/>
        <item x="292"/>
        <item x="270"/>
        <item x="178"/>
        <item x="207"/>
        <item x="123"/>
        <item x="143"/>
        <item x="69"/>
        <item x="159"/>
        <item x="90"/>
        <item x="234"/>
        <item x="124"/>
        <item x="259"/>
        <item x="210"/>
        <item x="287"/>
        <item x="121"/>
        <item x="211"/>
        <item x="221"/>
        <item x="78"/>
        <item x="56"/>
        <item x="255"/>
        <item x="165"/>
        <item x="291"/>
        <item x="195"/>
        <item x="241"/>
        <item x="83"/>
        <item x="252"/>
        <item x="45"/>
        <item x="173"/>
        <item x="218"/>
        <item x="208"/>
        <item x="68"/>
        <item x="87"/>
        <item x="233"/>
        <item x="62"/>
        <item x="261"/>
        <item x="105"/>
        <item x="157"/>
        <item x="12"/>
        <item x="139"/>
        <item x="256"/>
        <item x="257"/>
        <item x="53"/>
        <item x="231"/>
        <item x="40"/>
        <item x="264"/>
        <item x="161"/>
        <item x="272"/>
        <item x="245"/>
        <item x="5"/>
        <item x="263"/>
        <item x="93"/>
        <item x="201"/>
        <item x="289"/>
        <item x="27"/>
        <item x="81"/>
        <item x="146"/>
        <item x="72"/>
        <item x="50"/>
        <item x="200"/>
        <item x="282"/>
        <item x="216"/>
        <item x="274"/>
        <item x="247"/>
        <item x="89"/>
        <item x="169"/>
        <item x="209"/>
        <item x="191"/>
        <item x="232"/>
        <item x="129"/>
        <item x="19"/>
        <item x="138"/>
        <item x="74"/>
        <item x="278"/>
        <item x="116"/>
        <item x="23"/>
        <item x="120"/>
        <item x="212"/>
        <item x="181"/>
        <item x="71"/>
        <item x="203"/>
        <item x="28"/>
        <item x="171"/>
        <item x="91"/>
        <item x="189"/>
        <item x="58"/>
        <item x="98"/>
        <item x="145"/>
        <item x="254"/>
        <item x="6"/>
        <item x="271"/>
        <item x="57"/>
        <item x="122"/>
        <item x="16"/>
        <item x="280"/>
        <item x="8"/>
        <item x="94"/>
        <item x="92"/>
        <item x="29"/>
        <item x="111"/>
        <item x="95"/>
        <item x="149"/>
        <item x="285"/>
        <item x="130"/>
        <item x="153"/>
        <item x="158"/>
        <item x="25"/>
        <item x="276"/>
        <item x="133"/>
        <item x="192"/>
        <item x="24"/>
        <item x="99"/>
        <item x="220"/>
        <item x="100"/>
        <item x="73"/>
        <item x="140"/>
        <item x="30"/>
        <item x="38"/>
        <item x="10"/>
        <item x="167"/>
        <item x="136"/>
        <item x="64"/>
        <item x="39"/>
        <item x="86"/>
        <item x="32"/>
        <item x="46"/>
        <item x="47"/>
        <item x="117"/>
        <item x="262"/>
        <item x="31"/>
        <item x="219"/>
        <item x="2"/>
        <item x="75"/>
        <item x="284"/>
        <item x="190"/>
        <item x="246"/>
        <item x="148"/>
        <item x="168"/>
        <item x="48"/>
        <item x="193"/>
        <item x="283"/>
        <item x="160"/>
        <item x="33"/>
        <item x="150"/>
        <item x="183"/>
        <item x="184"/>
        <item x="260"/>
        <item x="290"/>
        <item x="79"/>
        <item x="41"/>
        <item x="36"/>
        <item x="224"/>
        <item x="197"/>
        <item x="188"/>
        <item x="239"/>
        <item x="96"/>
        <item x="137"/>
        <item x="227"/>
        <item x="65"/>
        <item x="142"/>
        <item x="43"/>
        <item x="66"/>
        <item x="295"/>
        <item x="102"/>
        <item x="21"/>
        <item x="42"/>
        <item x="151"/>
        <item x="103"/>
        <item x="63"/>
        <item x="144"/>
        <item x="108"/>
        <item x="268"/>
        <item x="297"/>
        <item x="251"/>
        <item x="194"/>
        <item x="67"/>
        <item x="34"/>
        <item x="135"/>
        <item x="147"/>
        <item x="22"/>
        <item x="202"/>
        <item x="44"/>
        <item x="156"/>
        <item x="7"/>
        <item x="288"/>
        <item x="275"/>
        <item x="174"/>
        <item t="default"/>
      </items>
    </pivotField>
    <pivotField showAll="0"/>
    <pivotField showAll="0"/>
    <pivotField numFmtId="14" showAll="0"/>
    <pivotField numFmtId="49" showAll="0">
      <items count="21">
        <item x="16"/>
        <item x="19"/>
        <item x="11"/>
        <item x="17"/>
        <item x="8"/>
        <item x="7"/>
        <item x="14"/>
        <item x="15"/>
        <item x="10"/>
        <item x="2"/>
        <item x="6"/>
        <item x="0"/>
        <item x="9"/>
        <item x="13"/>
        <item x="1"/>
        <item x="3"/>
        <item x="5"/>
        <item x="4"/>
        <item x="12"/>
        <item x="18"/>
        <item t="default"/>
      </items>
    </pivotField>
    <pivotField axis="axisPage" multipleItemSelectionAllowed="1" showAll="0">
      <items count="6">
        <item h="1" x="4"/>
        <item x="1"/>
        <item h="1" x="0"/>
        <item h="1" x="3"/>
        <item h="1" x="2"/>
        <item t="default"/>
      </items>
    </pivotField>
    <pivotField axis="axisPage" dataField="1" multipleItemSelectionAllowed="1" showAll="0">
      <items count="230">
        <item x="125"/>
        <item x="76"/>
        <item x="201"/>
        <item x="41"/>
        <item x="3"/>
        <item x="185"/>
        <item x="22"/>
        <item x="106"/>
        <item x="149"/>
        <item x="181"/>
        <item x="189"/>
        <item x="178"/>
        <item x="35"/>
        <item x="146"/>
        <item x="165"/>
        <item x="202"/>
        <item x="180"/>
        <item x="114"/>
        <item x="47"/>
        <item x="26"/>
        <item x="227"/>
        <item x="51"/>
        <item x="212"/>
        <item x="217"/>
        <item x="6"/>
        <item x="126"/>
        <item x="70"/>
        <item x="199"/>
        <item x="128"/>
        <item x="174"/>
        <item x="81"/>
        <item x="39"/>
        <item x="204"/>
        <item x="21"/>
        <item x="61"/>
        <item x="50"/>
        <item x="18"/>
        <item x="87"/>
        <item x="99"/>
        <item x="78"/>
        <item x="228"/>
        <item x="164"/>
        <item x="154"/>
        <item x="92"/>
        <item x="144"/>
        <item x="206"/>
        <item x="176"/>
        <item x="155"/>
        <item x="112"/>
        <item x="145"/>
        <item x="109"/>
        <item x="31"/>
        <item x="85"/>
        <item x="59"/>
        <item x="156"/>
        <item x="153"/>
        <item x="203"/>
        <item x="32"/>
        <item x="80"/>
        <item x="130"/>
        <item x="147"/>
        <item x="27"/>
        <item x="98"/>
        <item x="139"/>
        <item x="223"/>
        <item x="222"/>
        <item x="66"/>
        <item x="195"/>
        <item x="9"/>
        <item x="211"/>
        <item x="169"/>
        <item x="151"/>
        <item x="123"/>
        <item x="71"/>
        <item x="17"/>
        <item x="214"/>
        <item x="64"/>
        <item x="52"/>
        <item x="166"/>
        <item x="36"/>
        <item x="150"/>
        <item x="62"/>
        <item x="143"/>
        <item x="177"/>
        <item x="88"/>
        <item x="38"/>
        <item x="95"/>
        <item x="69"/>
        <item x="118"/>
        <item x="182"/>
        <item x="213"/>
        <item x="160"/>
        <item x="72"/>
        <item x="140"/>
        <item x="194"/>
        <item x="186"/>
        <item x="91"/>
        <item x="58"/>
        <item x="46"/>
        <item x="115"/>
        <item x="28"/>
        <item x="20"/>
        <item x="107"/>
        <item x="43"/>
        <item x="119"/>
        <item x="197"/>
        <item x="44"/>
        <item x="67"/>
        <item x="30"/>
        <item x="210"/>
        <item x="171"/>
        <item x="60"/>
        <item x="116"/>
        <item x="34"/>
        <item x="5"/>
        <item x="192"/>
        <item x="55"/>
        <item x="4"/>
        <item x="219"/>
        <item x="133"/>
        <item x="11"/>
        <item x="157"/>
        <item x="221"/>
        <item x="193"/>
        <item x="68"/>
        <item x="170"/>
        <item x="162"/>
        <item x="215"/>
        <item x="63"/>
        <item x="111"/>
        <item x="129"/>
        <item x="103"/>
        <item x="200"/>
        <item x="196"/>
        <item x="148"/>
        <item x="84"/>
        <item x="137"/>
        <item x="117"/>
        <item x="1"/>
        <item x="79"/>
        <item x="184"/>
        <item x="159"/>
        <item x="8"/>
        <item x="224"/>
        <item x="216"/>
        <item x="141"/>
        <item x="57"/>
        <item x="220"/>
        <item x="113"/>
        <item x="175"/>
        <item x="190"/>
        <item x="40"/>
        <item x="127"/>
        <item x="124"/>
        <item x="205"/>
        <item x="53"/>
        <item x="77"/>
        <item x="209"/>
        <item x="42"/>
        <item x="16"/>
        <item x="188"/>
        <item x="101"/>
        <item x="173"/>
        <item x="65"/>
        <item x="54"/>
        <item x="86"/>
        <item x="218"/>
        <item x="25"/>
        <item x="105"/>
        <item x="33"/>
        <item x="73"/>
        <item x="15"/>
        <item x="152"/>
        <item x="24"/>
        <item x="134"/>
        <item x="2"/>
        <item x="100"/>
        <item x="138"/>
        <item x="207"/>
        <item x="14"/>
        <item x="49"/>
        <item x="75"/>
        <item x="108"/>
        <item x="167"/>
        <item x="163"/>
        <item x="23"/>
        <item x="74"/>
        <item x="93"/>
        <item x="120"/>
        <item x="132"/>
        <item x="179"/>
        <item x="12"/>
        <item x="19"/>
        <item x="226"/>
        <item x="45"/>
        <item x="90"/>
        <item x="13"/>
        <item x="142"/>
        <item x="131"/>
        <item x="110"/>
        <item x="48"/>
        <item x="198"/>
        <item x="37"/>
        <item x="7"/>
        <item x="94"/>
        <item x="89"/>
        <item x="183"/>
        <item x="191"/>
        <item x="121"/>
        <item x="135"/>
        <item x="82"/>
        <item x="208"/>
        <item x="29"/>
        <item x="56"/>
        <item x="102"/>
        <item x="96"/>
        <item x="83"/>
        <item x="10"/>
        <item x="161"/>
        <item x="168"/>
        <item x="172"/>
        <item x="158"/>
        <item x="136"/>
        <item x="187"/>
        <item x="122"/>
        <item x="225"/>
        <item x="97"/>
        <item x="104"/>
        <item h="1" x="0"/>
        <item t="default"/>
      </items>
    </pivotField>
    <pivotField showAll="0"/>
    <pivotField showAll="0"/>
    <pivotField showAll="0">
      <items count="17">
        <item x="14"/>
        <item x="15"/>
        <item x="2"/>
        <item x="7"/>
        <item x="3"/>
        <item x="8"/>
        <item x="11"/>
        <item x="0"/>
        <item x="10"/>
        <item x="1"/>
        <item x="9"/>
        <item x="4"/>
        <item x="5"/>
        <item x="6"/>
        <item x="13"/>
        <item x="12"/>
        <item t="default"/>
      </items>
    </pivotField>
    <pivotField showAll="0">
      <items count="8">
        <item x="0"/>
        <item x="5"/>
        <item x="2"/>
        <item x="4"/>
        <item x="6"/>
        <item x="1"/>
        <item x="3"/>
        <item t="default"/>
      </items>
    </pivotField>
    <pivotField axis="axisPage" dataField="1" showAll="0">
      <items count="377">
        <item x="5"/>
        <item x="240"/>
        <item x="58"/>
        <item x="199"/>
        <item x="86"/>
        <item x="201"/>
        <item x="96"/>
        <item x="111"/>
        <item x="95"/>
        <item x="241"/>
        <item x="291"/>
        <item x="112"/>
        <item x="28"/>
        <item x="289"/>
        <item x="72"/>
        <item x="226"/>
        <item x="200"/>
        <item x="277"/>
        <item x="168"/>
        <item x="83"/>
        <item x="285"/>
        <item x="78"/>
        <item x="371"/>
        <item x="136"/>
        <item x="106"/>
        <item x="77"/>
        <item x="59"/>
        <item x="193"/>
        <item x="357"/>
        <item x="207"/>
        <item x="283"/>
        <item x="372"/>
        <item x="124"/>
        <item x="22"/>
        <item x="135"/>
        <item x="228"/>
        <item x="333"/>
        <item x="110"/>
        <item x="93"/>
        <item x="232"/>
        <item x="251"/>
        <item x="21"/>
        <item x="183"/>
        <item x="182"/>
        <item x="70"/>
        <item x="351"/>
        <item x="20"/>
        <item x="69"/>
        <item x="141"/>
        <item x="138"/>
        <item x="295"/>
        <item x="34"/>
        <item x="186"/>
        <item x="94"/>
        <item x="236"/>
        <item x="47"/>
        <item x="211"/>
        <item x="23"/>
        <item x="123"/>
        <item x="13"/>
        <item x="338"/>
        <item x="243"/>
        <item x="56"/>
        <item x="92"/>
        <item x="122"/>
        <item x="25"/>
        <item x="265"/>
        <item x="80"/>
        <item x="354"/>
        <item x="263"/>
        <item x="137"/>
        <item x="242"/>
        <item x="153"/>
        <item x="314"/>
        <item x="280"/>
        <item x="363"/>
        <item x="343"/>
        <item x="14"/>
        <item x="19"/>
        <item x="180"/>
        <item x="192"/>
        <item x="304"/>
        <item x="260"/>
        <item x="181"/>
        <item x="250"/>
        <item x="302"/>
        <item x="60"/>
        <item x="185"/>
        <item x="352"/>
        <item x="152"/>
        <item x="311"/>
        <item x="249"/>
        <item x="213"/>
        <item x="225"/>
        <item x="9"/>
        <item x="319"/>
        <item x="166"/>
        <item x="286"/>
        <item x="176"/>
        <item x="172"/>
        <item x="49"/>
        <item x="231"/>
        <item x="282"/>
        <item x="105"/>
        <item x="107"/>
        <item x="57"/>
        <item x="24"/>
        <item x="154"/>
        <item x="321"/>
        <item x="84"/>
        <item x="82"/>
        <item x="234"/>
        <item x="65"/>
        <item x="248"/>
        <item x="271"/>
        <item x="43"/>
        <item x="313"/>
        <item x="66"/>
        <item x="326"/>
        <item x="115"/>
        <item x="290"/>
        <item x="179"/>
        <item x="209"/>
        <item x="330"/>
        <item x="322"/>
        <item x="76"/>
        <item x="197"/>
        <item x="362"/>
        <item x="323"/>
        <item x="361"/>
        <item x="264"/>
        <item x="210"/>
        <item x="161"/>
        <item x="359"/>
        <item x="187"/>
        <item x="347"/>
        <item x="257"/>
        <item x="227"/>
        <item x="342"/>
        <item x="128"/>
        <item x="184"/>
        <item x="258"/>
        <item x="85"/>
        <item x="335"/>
        <item x="175"/>
        <item x="208"/>
        <item x="178"/>
        <item x="331"/>
        <item x="346"/>
        <item x="62"/>
        <item x="1"/>
        <item x="366"/>
        <item x="31"/>
        <item x="259"/>
        <item x="237"/>
        <item x="41"/>
        <item x="133"/>
        <item x="325"/>
        <item x="63"/>
        <item x="274"/>
        <item x="315"/>
        <item x="104"/>
        <item x="300"/>
        <item x="32"/>
        <item x="130"/>
        <item x="162"/>
        <item x="71"/>
        <item x="235"/>
        <item x="134"/>
        <item x="3"/>
        <item x="292"/>
        <item x="52"/>
        <item x="353"/>
        <item x="90"/>
        <item x="61"/>
        <item x="202"/>
        <item x="116"/>
        <item x="247"/>
        <item x="214"/>
        <item x="109"/>
        <item x="64"/>
        <item x="220"/>
        <item x="238"/>
        <item x="284"/>
        <item x="349"/>
        <item x="334"/>
        <item x="269"/>
        <item x="316"/>
        <item x="219"/>
        <item x="16"/>
        <item x="170"/>
        <item x="75"/>
        <item x="89"/>
        <item x="244"/>
        <item x="2"/>
        <item x="81"/>
        <item x="204"/>
        <item x="35"/>
        <item x="142"/>
        <item x="281"/>
        <item x="308"/>
        <item x="203"/>
        <item x="121"/>
        <item x="324"/>
        <item x="11"/>
        <item x="340"/>
        <item x="301"/>
        <item x="296"/>
        <item x="364"/>
        <item x="306"/>
        <item x="7"/>
        <item x="98"/>
        <item x="267"/>
        <item x="167"/>
        <item x="6"/>
        <item x="205"/>
        <item x="229"/>
        <item x="103"/>
        <item x="303"/>
        <item x="339"/>
        <item x="42"/>
        <item x="212"/>
        <item x="365"/>
        <item x="268"/>
        <item x="327"/>
        <item x="239"/>
        <item x="171"/>
        <item x="318"/>
        <item x="272"/>
        <item x="218"/>
        <item x="40"/>
        <item x="206"/>
        <item x="127"/>
        <item x="46"/>
        <item x="114"/>
        <item x="118"/>
        <item x="101"/>
        <item x="73"/>
        <item x="33"/>
        <item x="256"/>
        <item x="26"/>
        <item x="224"/>
        <item x="360"/>
        <item x="332"/>
        <item x="345"/>
        <item x="307"/>
        <item x="293"/>
        <item x="177"/>
        <item x="100"/>
        <item x="165"/>
        <item x="8"/>
        <item x="329"/>
        <item x="374"/>
        <item x="53"/>
        <item x="68"/>
        <item x="288"/>
        <item x="350"/>
        <item x="131"/>
        <item x="79"/>
        <item x="348"/>
        <item x="36"/>
        <item x="37"/>
        <item x="189"/>
        <item x="336"/>
        <item x="341"/>
        <item x="261"/>
        <item x="266"/>
        <item x="99"/>
        <item x="255"/>
        <item x="279"/>
        <item x="67"/>
        <item x="275"/>
        <item x="273"/>
        <item x="125"/>
        <item x="30"/>
        <item x="297"/>
        <item x="88"/>
        <item x="140"/>
        <item x="126"/>
        <item x="143"/>
        <item x="328"/>
        <item x="38"/>
        <item x="87"/>
        <item x="368"/>
        <item x="155"/>
        <item x="287"/>
        <item x="198"/>
        <item x="233"/>
        <item x="102"/>
        <item x="215"/>
        <item x="97"/>
        <item x="29"/>
        <item x="221"/>
        <item x="146"/>
        <item x="55"/>
        <item x="51"/>
        <item x="252"/>
        <item x="117"/>
        <item x="10"/>
        <item x="169"/>
        <item x="276"/>
        <item x="119"/>
        <item x="216"/>
        <item x="245"/>
        <item x="113"/>
        <item x="45"/>
        <item x="151"/>
        <item x="294"/>
        <item x="262"/>
        <item x="144"/>
        <item x="157"/>
        <item x="317"/>
        <item x="375"/>
        <item x="108"/>
        <item x="253"/>
        <item x="4"/>
        <item x="373"/>
        <item x="320"/>
        <item x="163"/>
        <item x="312"/>
        <item x="17"/>
        <item x="0"/>
        <item x="344"/>
        <item x="370"/>
        <item x="270"/>
        <item x="195"/>
        <item x="139"/>
        <item x="190"/>
        <item x="156"/>
        <item x="188"/>
        <item x="278"/>
        <item x="18"/>
        <item x="27"/>
        <item x="160"/>
        <item x="132"/>
        <item x="54"/>
        <item x="50"/>
        <item x="91"/>
        <item x="230"/>
        <item x="159"/>
        <item x="369"/>
        <item x="44"/>
        <item x="15"/>
        <item x="145"/>
        <item x="194"/>
        <item x="149"/>
        <item x="158"/>
        <item x="174"/>
        <item x="48"/>
        <item x="147"/>
        <item x="222"/>
        <item x="337"/>
        <item x="191"/>
        <item x="299"/>
        <item x="309"/>
        <item x="12"/>
        <item x="310"/>
        <item x="196"/>
        <item x="74"/>
        <item x="305"/>
        <item x="150"/>
        <item x="367"/>
        <item x="223"/>
        <item x="298"/>
        <item x="254"/>
        <item x="358"/>
        <item x="246"/>
        <item x="39"/>
        <item x="173"/>
        <item x="217"/>
        <item x="120"/>
        <item x="355"/>
        <item x="148"/>
        <item x="356"/>
        <item x="129"/>
        <item x="164"/>
        <item t="default"/>
      </items>
    </pivotField>
    <pivotField showAll="0"/>
    <pivotField axis="axisRow" showAll="0">
      <items count="12">
        <item x="1"/>
        <item x="10"/>
        <item x="2"/>
        <item x="4"/>
        <item x="8"/>
        <item x="3"/>
        <item x="0"/>
        <item x="6"/>
        <item x="7"/>
        <item x="9"/>
        <item x="5"/>
        <item t="default"/>
      </items>
    </pivotField>
    <pivotField showAll="0"/>
    <pivotField showAll="0"/>
    <pivotField showAll="0"/>
    <pivotField showAll="0"/>
    <pivotField numFmtId="2" showAll="0"/>
  </pivotFields>
  <rowFields count="1">
    <field x="1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10"/>
    </i>
    <i t="grand">
      <x/>
    </i>
  </rowItems>
  <colFields count="1">
    <field x="-2"/>
  </colFields>
  <colItems count="2">
    <i>
      <x/>
    </i>
    <i i="1">
      <x v="1"/>
    </i>
  </colItems>
  <pageFields count="3">
    <pageField fld="5" hier="-1"/>
    <pageField fld="6" hier="-1"/>
    <pageField fld="11" hier="-1"/>
  </pageFields>
  <dataFields count="2">
    <dataField name="Somme de Deal Size (USD mn)" fld="6" baseField="0" baseItem="0"/>
    <dataField name="Somme de Exit Value (USD mn)" fld="11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eau croisé dynamique29" cacheId="24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A136:D193" firstHeaderRow="0" firstDataRow="1" firstDataCol="1" rowPageCount="1" colPageCount="1"/>
  <pivotFields count="19">
    <pivotField dataField="1" showAll="0">
      <items count="299">
        <item x="204"/>
        <item x="186"/>
        <item x="59"/>
        <item x="179"/>
        <item x="175"/>
        <item x="104"/>
        <item x="115"/>
        <item x="273"/>
        <item x="52"/>
        <item x="20"/>
        <item x="296"/>
        <item x="162"/>
        <item x="294"/>
        <item x="215"/>
        <item x="240"/>
        <item x="213"/>
        <item x="113"/>
        <item x="235"/>
        <item x="236"/>
        <item x="258"/>
        <item x="228"/>
        <item x="286"/>
        <item x="249"/>
        <item x="267"/>
        <item x="49"/>
        <item x="101"/>
        <item x="217"/>
        <item x="185"/>
        <item x="199"/>
        <item x="85"/>
        <item x="128"/>
        <item x="97"/>
        <item x="17"/>
        <item x="82"/>
        <item x="277"/>
        <item x="15"/>
        <item x="61"/>
        <item x="106"/>
        <item x="141"/>
        <item x="164"/>
        <item x="198"/>
        <item x="11"/>
        <item x="13"/>
        <item x="281"/>
        <item x="244"/>
        <item x="88"/>
        <item x="118"/>
        <item x="60"/>
        <item x="114"/>
        <item x="266"/>
        <item x="237"/>
        <item x="70"/>
        <item x="226"/>
        <item x="155"/>
        <item x="26"/>
        <item x="170"/>
        <item x="293"/>
        <item x="134"/>
        <item x="253"/>
        <item x="250"/>
        <item x="109"/>
        <item x="172"/>
        <item x="132"/>
        <item x="223"/>
        <item x="0"/>
        <item x="152"/>
        <item x="166"/>
        <item x="131"/>
        <item x="55"/>
        <item x="163"/>
        <item x="35"/>
        <item x="205"/>
        <item x="187"/>
        <item x="77"/>
        <item x="119"/>
        <item x="206"/>
        <item x="229"/>
        <item x="230"/>
        <item x="1"/>
        <item x="242"/>
        <item x="14"/>
        <item x="265"/>
        <item x="177"/>
        <item x="76"/>
        <item x="127"/>
        <item x="110"/>
        <item x="80"/>
        <item x="112"/>
        <item x="154"/>
        <item x="180"/>
        <item x="18"/>
        <item x="238"/>
        <item x="126"/>
        <item x="3"/>
        <item x="214"/>
        <item x="243"/>
        <item x="279"/>
        <item x="84"/>
        <item x="196"/>
        <item x="248"/>
        <item x="225"/>
        <item x="37"/>
        <item x="176"/>
        <item x="269"/>
        <item x="107"/>
        <item x="4"/>
        <item x="222"/>
        <item x="54"/>
        <item x="9"/>
        <item x="182"/>
        <item x="125"/>
        <item x="51"/>
        <item x="292"/>
        <item x="270"/>
        <item x="178"/>
        <item x="207"/>
        <item x="123"/>
        <item x="143"/>
        <item x="69"/>
        <item x="159"/>
        <item x="90"/>
        <item x="234"/>
        <item x="124"/>
        <item x="259"/>
        <item x="210"/>
        <item x="287"/>
        <item x="121"/>
        <item x="211"/>
        <item x="221"/>
        <item x="78"/>
        <item x="56"/>
        <item x="255"/>
        <item x="165"/>
        <item x="291"/>
        <item x="195"/>
        <item x="241"/>
        <item x="83"/>
        <item x="252"/>
        <item x="45"/>
        <item x="173"/>
        <item x="218"/>
        <item x="208"/>
        <item x="68"/>
        <item x="87"/>
        <item x="233"/>
        <item x="62"/>
        <item x="261"/>
        <item x="105"/>
        <item x="157"/>
        <item x="12"/>
        <item x="139"/>
        <item x="256"/>
        <item x="257"/>
        <item x="53"/>
        <item x="231"/>
        <item x="40"/>
        <item x="264"/>
        <item x="161"/>
        <item x="272"/>
        <item x="245"/>
        <item x="5"/>
        <item x="263"/>
        <item x="93"/>
        <item x="201"/>
        <item x="289"/>
        <item x="27"/>
        <item x="81"/>
        <item x="146"/>
        <item x="72"/>
        <item x="50"/>
        <item x="200"/>
        <item x="282"/>
        <item x="216"/>
        <item x="274"/>
        <item x="247"/>
        <item x="89"/>
        <item x="169"/>
        <item x="209"/>
        <item x="191"/>
        <item x="232"/>
        <item x="129"/>
        <item x="19"/>
        <item x="138"/>
        <item x="74"/>
        <item x="278"/>
        <item x="116"/>
        <item x="23"/>
        <item x="120"/>
        <item x="212"/>
        <item x="181"/>
        <item x="71"/>
        <item x="203"/>
        <item x="28"/>
        <item x="171"/>
        <item x="91"/>
        <item x="189"/>
        <item x="58"/>
        <item x="98"/>
        <item x="145"/>
        <item x="254"/>
        <item x="6"/>
        <item x="271"/>
        <item x="57"/>
        <item x="122"/>
        <item x="16"/>
        <item x="280"/>
        <item x="8"/>
        <item x="94"/>
        <item x="92"/>
        <item x="29"/>
        <item x="111"/>
        <item x="95"/>
        <item x="149"/>
        <item x="285"/>
        <item x="130"/>
        <item x="153"/>
        <item x="158"/>
        <item x="25"/>
        <item x="276"/>
        <item x="133"/>
        <item x="192"/>
        <item x="24"/>
        <item x="99"/>
        <item x="220"/>
        <item x="100"/>
        <item x="73"/>
        <item x="140"/>
        <item x="30"/>
        <item x="38"/>
        <item x="10"/>
        <item x="167"/>
        <item x="136"/>
        <item x="64"/>
        <item x="39"/>
        <item x="86"/>
        <item x="32"/>
        <item x="46"/>
        <item x="47"/>
        <item x="117"/>
        <item x="262"/>
        <item x="31"/>
        <item x="219"/>
        <item x="2"/>
        <item x="75"/>
        <item x="284"/>
        <item x="190"/>
        <item x="246"/>
        <item x="148"/>
        <item x="168"/>
        <item x="48"/>
        <item x="193"/>
        <item x="283"/>
        <item x="160"/>
        <item x="33"/>
        <item x="150"/>
        <item x="183"/>
        <item x="184"/>
        <item x="260"/>
        <item x="290"/>
        <item x="79"/>
        <item x="41"/>
        <item x="36"/>
        <item x="224"/>
        <item x="197"/>
        <item x="188"/>
        <item x="239"/>
        <item x="96"/>
        <item x="137"/>
        <item x="227"/>
        <item x="65"/>
        <item x="142"/>
        <item x="43"/>
        <item x="66"/>
        <item x="295"/>
        <item x="102"/>
        <item x="21"/>
        <item x="42"/>
        <item x="151"/>
        <item x="103"/>
        <item x="63"/>
        <item x="144"/>
        <item x="108"/>
        <item x="268"/>
        <item x="297"/>
        <item x="251"/>
        <item x="194"/>
        <item x="67"/>
        <item x="34"/>
        <item x="135"/>
        <item x="147"/>
        <item x="22"/>
        <item x="202"/>
        <item x="44"/>
        <item x="156"/>
        <item x="7"/>
        <item x="288"/>
        <item x="275"/>
        <item x="174"/>
        <item t="default"/>
      </items>
    </pivotField>
    <pivotField showAll="0"/>
    <pivotField showAll="0"/>
    <pivotField numFmtId="14" showAll="0"/>
    <pivotField numFmtId="49" showAll="0"/>
    <pivotField axis="axisPage" multipleItemSelectionAllowed="1" showAll="0">
      <items count="6">
        <item h="1" x="4"/>
        <item x="1"/>
        <item h="1" x="0"/>
        <item h="1" x="3"/>
        <item h="1" x="2"/>
        <item t="default"/>
      </items>
    </pivotField>
    <pivotField dataField="1" showAll="0">
      <items count="230">
        <item x="125"/>
        <item x="76"/>
        <item x="201"/>
        <item x="41"/>
        <item x="3"/>
        <item x="185"/>
        <item x="22"/>
        <item x="106"/>
        <item x="149"/>
        <item x="181"/>
        <item x="189"/>
        <item x="178"/>
        <item x="35"/>
        <item x="146"/>
        <item x="165"/>
        <item x="202"/>
        <item x="180"/>
        <item x="114"/>
        <item x="47"/>
        <item x="26"/>
        <item x="227"/>
        <item x="51"/>
        <item x="212"/>
        <item x="217"/>
        <item x="6"/>
        <item x="126"/>
        <item x="70"/>
        <item x="199"/>
        <item x="128"/>
        <item x="174"/>
        <item x="81"/>
        <item x="39"/>
        <item x="204"/>
        <item x="21"/>
        <item x="61"/>
        <item x="50"/>
        <item x="18"/>
        <item x="87"/>
        <item x="99"/>
        <item x="78"/>
        <item x="228"/>
        <item x="164"/>
        <item x="154"/>
        <item x="92"/>
        <item x="144"/>
        <item x="206"/>
        <item x="176"/>
        <item x="155"/>
        <item x="112"/>
        <item x="145"/>
        <item x="109"/>
        <item x="31"/>
        <item x="85"/>
        <item x="59"/>
        <item x="156"/>
        <item x="153"/>
        <item x="203"/>
        <item x="32"/>
        <item x="80"/>
        <item x="130"/>
        <item x="147"/>
        <item x="27"/>
        <item x="98"/>
        <item x="139"/>
        <item x="223"/>
        <item x="222"/>
        <item x="66"/>
        <item x="195"/>
        <item x="9"/>
        <item x="211"/>
        <item x="169"/>
        <item x="151"/>
        <item x="123"/>
        <item x="71"/>
        <item x="17"/>
        <item x="214"/>
        <item x="64"/>
        <item x="52"/>
        <item x="166"/>
        <item x="36"/>
        <item x="150"/>
        <item x="62"/>
        <item x="143"/>
        <item x="177"/>
        <item x="88"/>
        <item x="38"/>
        <item x="95"/>
        <item x="69"/>
        <item x="118"/>
        <item x="182"/>
        <item x="213"/>
        <item x="160"/>
        <item x="72"/>
        <item x="140"/>
        <item x="194"/>
        <item x="186"/>
        <item x="91"/>
        <item x="58"/>
        <item x="46"/>
        <item x="115"/>
        <item x="28"/>
        <item x="20"/>
        <item x="107"/>
        <item x="43"/>
        <item x="119"/>
        <item x="197"/>
        <item x="44"/>
        <item x="67"/>
        <item x="30"/>
        <item x="210"/>
        <item x="171"/>
        <item x="60"/>
        <item x="116"/>
        <item x="34"/>
        <item x="5"/>
        <item x="192"/>
        <item x="55"/>
        <item x="4"/>
        <item x="219"/>
        <item x="133"/>
        <item x="11"/>
        <item x="157"/>
        <item x="221"/>
        <item x="193"/>
        <item x="68"/>
        <item x="170"/>
        <item x="162"/>
        <item x="215"/>
        <item x="63"/>
        <item x="111"/>
        <item x="129"/>
        <item x="103"/>
        <item x="200"/>
        <item x="196"/>
        <item x="148"/>
        <item x="84"/>
        <item x="137"/>
        <item x="117"/>
        <item x="1"/>
        <item x="79"/>
        <item x="184"/>
        <item x="159"/>
        <item x="8"/>
        <item x="224"/>
        <item x="216"/>
        <item x="141"/>
        <item x="57"/>
        <item x="220"/>
        <item x="113"/>
        <item x="175"/>
        <item x="190"/>
        <item x="40"/>
        <item x="127"/>
        <item x="124"/>
        <item x="205"/>
        <item x="53"/>
        <item x="77"/>
        <item x="209"/>
        <item x="42"/>
        <item x="16"/>
        <item x="188"/>
        <item x="101"/>
        <item x="173"/>
        <item x="65"/>
        <item x="54"/>
        <item x="86"/>
        <item x="218"/>
        <item x="25"/>
        <item x="105"/>
        <item x="33"/>
        <item x="73"/>
        <item x="15"/>
        <item x="152"/>
        <item x="24"/>
        <item x="134"/>
        <item x="2"/>
        <item x="100"/>
        <item x="138"/>
        <item x="207"/>
        <item x="14"/>
        <item x="49"/>
        <item x="75"/>
        <item x="108"/>
        <item x="167"/>
        <item x="163"/>
        <item x="23"/>
        <item x="74"/>
        <item x="93"/>
        <item x="120"/>
        <item x="132"/>
        <item x="179"/>
        <item x="12"/>
        <item x="19"/>
        <item x="226"/>
        <item x="45"/>
        <item x="90"/>
        <item x="13"/>
        <item x="142"/>
        <item x="131"/>
        <item x="110"/>
        <item x="48"/>
        <item x="198"/>
        <item x="37"/>
        <item x="7"/>
        <item x="94"/>
        <item x="89"/>
        <item x="183"/>
        <item x="191"/>
        <item x="121"/>
        <item x="135"/>
        <item x="82"/>
        <item x="208"/>
        <item x="29"/>
        <item x="56"/>
        <item x="102"/>
        <item x="96"/>
        <item x="83"/>
        <item x="10"/>
        <item x="161"/>
        <item x="168"/>
        <item x="172"/>
        <item x="158"/>
        <item x="136"/>
        <item x="187"/>
        <item x="122"/>
        <item x="225"/>
        <item x="97"/>
        <item x="104"/>
        <item x="0"/>
        <item t="default"/>
      </items>
    </pivotField>
    <pivotField axis="axisRow" showAll="0">
      <items count="150">
        <item x="140"/>
        <item x="102"/>
        <item x="48"/>
        <item x="129"/>
        <item x="100"/>
        <item x="71"/>
        <item x="104"/>
        <item x="142"/>
        <item x="146"/>
        <item x="37"/>
        <item x="91"/>
        <item x="95"/>
        <item x="36"/>
        <item x="64"/>
        <item x="28"/>
        <item x="42"/>
        <item x="21"/>
        <item x="18"/>
        <item x="73"/>
        <item x="54"/>
        <item x="79"/>
        <item x="62"/>
        <item x="38"/>
        <item x="4"/>
        <item x="109"/>
        <item x="108"/>
        <item x="137"/>
        <item x="87"/>
        <item x="144"/>
        <item x="121"/>
        <item x="0"/>
        <item x="68"/>
        <item x="106"/>
        <item x="125"/>
        <item x="53"/>
        <item x="82"/>
        <item x="31"/>
        <item x="92"/>
        <item x="98"/>
        <item x="90"/>
        <item x="120"/>
        <item x="119"/>
        <item x="127"/>
        <item x="118"/>
        <item x="7"/>
        <item x="80"/>
        <item x="96"/>
        <item x="43"/>
        <item x="139"/>
        <item x="14"/>
        <item x="75"/>
        <item x="70"/>
        <item x="77"/>
        <item x="122"/>
        <item x="78"/>
        <item x="5"/>
        <item x="16"/>
        <item x="117"/>
        <item x="40"/>
        <item x="134"/>
        <item x="11"/>
        <item x="135"/>
        <item x="101"/>
        <item x="107"/>
        <item x="29"/>
        <item x="84"/>
        <item x="148"/>
        <item x="61"/>
        <item x="13"/>
        <item x="39"/>
        <item x="56"/>
        <item x="138"/>
        <item x="74"/>
        <item x="57"/>
        <item x="51"/>
        <item x="34"/>
        <item x="136"/>
        <item x="123"/>
        <item x="47"/>
        <item x="143"/>
        <item x="132"/>
        <item x="94"/>
        <item x="145"/>
        <item x="60"/>
        <item x="97"/>
        <item x="69"/>
        <item x="3"/>
        <item x="110"/>
        <item x="19"/>
        <item x="81"/>
        <item x="41"/>
        <item x="26"/>
        <item x="65"/>
        <item x="46"/>
        <item x="32"/>
        <item x="2"/>
        <item x="112"/>
        <item x="116"/>
        <item x="45"/>
        <item x="76"/>
        <item x="99"/>
        <item x="59"/>
        <item x="33"/>
        <item x="49"/>
        <item x="10"/>
        <item x="6"/>
        <item x="63"/>
        <item x="111"/>
        <item x="72"/>
        <item x="52"/>
        <item x="66"/>
        <item x="25"/>
        <item x="103"/>
        <item x="35"/>
        <item x="15"/>
        <item x="23"/>
        <item x="9"/>
        <item x="126"/>
        <item x="130"/>
        <item x="17"/>
        <item x="89"/>
        <item x="22"/>
        <item x="147"/>
        <item x="1"/>
        <item x="86"/>
        <item x="133"/>
        <item x="67"/>
        <item x="85"/>
        <item x="20"/>
        <item x="58"/>
        <item x="128"/>
        <item x="44"/>
        <item x="27"/>
        <item x="88"/>
        <item x="55"/>
        <item x="141"/>
        <item x="115"/>
        <item x="50"/>
        <item x="93"/>
        <item x="114"/>
        <item x="124"/>
        <item x="8"/>
        <item x="24"/>
        <item x="83"/>
        <item x="12"/>
        <item x="113"/>
        <item x="30"/>
        <item x="131"/>
        <item x="105"/>
        <item t="default"/>
      </items>
    </pivotField>
    <pivotField showAll="0"/>
    <pivotField showAll="0"/>
    <pivotField showAll="0"/>
    <pivotField dataField="1" showAll="0">
      <items count="377">
        <item x="5"/>
        <item x="240"/>
        <item x="58"/>
        <item x="199"/>
        <item x="86"/>
        <item x="201"/>
        <item x="96"/>
        <item x="111"/>
        <item x="95"/>
        <item x="241"/>
        <item x="291"/>
        <item x="112"/>
        <item x="28"/>
        <item x="289"/>
        <item x="72"/>
        <item x="226"/>
        <item x="200"/>
        <item x="277"/>
        <item x="168"/>
        <item x="83"/>
        <item x="285"/>
        <item x="78"/>
        <item x="371"/>
        <item x="136"/>
        <item x="106"/>
        <item x="77"/>
        <item x="59"/>
        <item x="193"/>
        <item x="357"/>
        <item x="207"/>
        <item x="283"/>
        <item x="372"/>
        <item x="124"/>
        <item x="22"/>
        <item x="135"/>
        <item x="228"/>
        <item x="333"/>
        <item x="110"/>
        <item x="93"/>
        <item x="232"/>
        <item x="251"/>
        <item x="21"/>
        <item x="183"/>
        <item x="182"/>
        <item x="70"/>
        <item x="351"/>
        <item x="20"/>
        <item x="69"/>
        <item x="141"/>
        <item x="138"/>
        <item x="295"/>
        <item x="34"/>
        <item x="186"/>
        <item x="94"/>
        <item x="236"/>
        <item x="47"/>
        <item x="211"/>
        <item x="23"/>
        <item x="123"/>
        <item x="13"/>
        <item x="338"/>
        <item x="243"/>
        <item x="56"/>
        <item x="92"/>
        <item x="122"/>
        <item x="25"/>
        <item x="265"/>
        <item x="80"/>
        <item x="354"/>
        <item x="263"/>
        <item x="137"/>
        <item x="242"/>
        <item x="153"/>
        <item x="314"/>
        <item x="280"/>
        <item x="363"/>
        <item x="343"/>
        <item x="14"/>
        <item x="19"/>
        <item x="180"/>
        <item x="192"/>
        <item x="304"/>
        <item x="260"/>
        <item x="181"/>
        <item x="250"/>
        <item x="302"/>
        <item x="60"/>
        <item x="185"/>
        <item x="352"/>
        <item x="152"/>
        <item x="311"/>
        <item x="249"/>
        <item x="213"/>
        <item x="225"/>
        <item x="9"/>
        <item x="319"/>
        <item x="166"/>
        <item x="286"/>
        <item x="176"/>
        <item x="172"/>
        <item x="49"/>
        <item x="231"/>
        <item x="282"/>
        <item x="105"/>
        <item x="107"/>
        <item x="57"/>
        <item x="24"/>
        <item x="154"/>
        <item x="321"/>
        <item x="84"/>
        <item x="82"/>
        <item x="234"/>
        <item x="65"/>
        <item x="248"/>
        <item x="271"/>
        <item x="43"/>
        <item x="313"/>
        <item x="66"/>
        <item x="326"/>
        <item x="115"/>
        <item x="290"/>
        <item x="179"/>
        <item x="209"/>
        <item x="330"/>
        <item x="322"/>
        <item x="76"/>
        <item x="197"/>
        <item x="362"/>
        <item x="323"/>
        <item x="361"/>
        <item x="264"/>
        <item x="210"/>
        <item x="161"/>
        <item x="359"/>
        <item x="187"/>
        <item x="347"/>
        <item x="257"/>
        <item x="227"/>
        <item x="342"/>
        <item x="128"/>
        <item x="184"/>
        <item x="258"/>
        <item x="85"/>
        <item x="335"/>
        <item x="175"/>
        <item x="208"/>
        <item x="178"/>
        <item x="331"/>
        <item x="346"/>
        <item x="62"/>
        <item x="1"/>
        <item x="366"/>
        <item x="31"/>
        <item x="259"/>
        <item x="237"/>
        <item x="41"/>
        <item x="133"/>
        <item x="325"/>
        <item x="63"/>
        <item x="274"/>
        <item x="315"/>
        <item x="104"/>
        <item x="300"/>
        <item x="32"/>
        <item x="130"/>
        <item x="162"/>
        <item x="71"/>
        <item x="235"/>
        <item x="134"/>
        <item x="3"/>
        <item x="292"/>
        <item x="52"/>
        <item x="353"/>
        <item x="90"/>
        <item x="61"/>
        <item x="202"/>
        <item x="116"/>
        <item x="247"/>
        <item x="214"/>
        <item x="109"/>
        <item x="64"/>
        <item x="220"/>
        <item x="238"/>
        <item x="284"/>
        <item x="349"/>
        <item x="334"/>
        <item x="269"/>
        <item x="316"/>
        <item x="219"/>
        <item x="16"/>
        <item x="170"/>
        <item x="75"/>
        <item x="89"/>
        <item x="244"/>
        <item x="2"/>
        <item x="81"/>
        <item x="204"/>
        <item x="35"/>
        <item x="142"/>
        <item x="281"/>
        <item x="308"/>
        <item x="203"/>
        <item x="121"/>
        <item x="324"/>
        <item x="11"/>
        <item x="340"/>
        <item x="301"/>
        <item x="296"/>
        <item x="364"/>
        <item x="306"/>
        <item x="7"/>
        <item x="98"/>
        <item x="267"/>
        <item x="167"/>
        <item x="6"/>
        <item x="205"/>
        <item x="229"/>
        <item x="103"/>
        <item x="303"/>
        <item x="339"/>
        <item x="42"/>
        <item x="212"/>
        <item x="365"/>
        <item x="268"/>
        <item x="327"/>
        <item x="239"/>
        <item x="171"/>
        <item x="318"/>
        <item x="272"/>
        <item x="218"/>
        <item x="40"/>
        <item x="206"/>
        <item x="127"/>
        <item x="46"/>
        <item x="114"/>
        <item x="118"/>
        <item x="101"/>
        <item x="73"/>
        <item x="33"/>
        <item x="256"/>
        <item x="26"/>
        <item x="224"/>
        <item x="360"/>
        <item x="332"/>
        <item x="345"/>
        <item x="307"/>
        <item x="293"/>
        <item x="177"/>
        <item x="100"/>
        <item x="165"/>
        <item x="8"/>
        <item x="329"/>
        <item x="374"/>
        <item x="53"/>
        <item x="68"/>
        <item x="288"/>
        <item x="350"/>
        <item x="131"/>
        <item x="79"/>
        <item x="348"/>
        <item x="36"/>
        <item x="37"/>
        <item x="189"/>
        <item x="336"/>
        <item x="341"/>
        <item x="261"/>
        <item x="266"/>
        <item x="99"/>
        <item x="255"/>
        <item x="279"/>
        <item x="67"/>
        <item x="275"/>
        <item x="273"/>
        <item x="125"/>
        <item x="30"/>
        <item x="297"/>
        <item x="88"/>
        <item x="140"/>
        <item x="126"/>
        <item x="143"/>
        <item x="328"/>
        <item x="38"/>
        <item x="87"/>
        <item x="368"/>
        <item x="155"/>
        <item x="287"/>
        <item x="198"/>
        <item x="233"/>
        <item x="102"/>
        <item x="215"/>
        <item x="97"/>
        <item x="29"/>
        <item x="221"/>
        <item x="146"/>
        <item x="55"/>
        <item x="51"/>
        <item x="252"/>
        <item x="117"/>
        <item x="10"/>
        <item x="169"/>
        <item x="276"/>
        <item x="119"/>
        <item x="216"/>
        <item x="245"/>
        <item x="113"/>
        <item x="45"/>
        <item x="151"/>
        <item x="294"/>
        <item x="262"/>
        <item x="144"/>
        <item x="157"/>
        <item x="317"/>
        <item x="375"/>
        <item x="108"/>
        <item x="253"/>
        <item x="4"/>
        <item x="373"/>
        <item x="320"/>
        <item x="163"/>
        <item x="312"/>
        <item x="17"/>
        <item x="0"/>
        <item x="344"/>
        <item x="370"/>
        <item x="270"/>
        <item x="195"/>
        <item x="139"/>
        <item x="190"/>
        <item x="156"/>
        <item x="188"/>
        <item x="278"/>
        <item x="18"/>
        <item x="27"/>
        <item x="160"/>
        <item x="132"/>
        <item x="54"/>
        <item x="50"/>
        <item x="91"/>
        <item x="230"/>
        <item x="159"/>
        <item x="369"/>
        <item x="44"/>
        <item x="15"/>
        <item x="145"/>
        <item x="194"/>
        <item x="149"/>
        <item x="158"/>
        <item x="174"/>
        <item x="48"/>
        <item x="147"/>
        <item x="222"/>
        <item x="337"/>
        <item x="191"/>
        <item x="299"/>
        <item x="309"/>
        <item x="12"/>
        <item x="310"/>
        <item x="196"/>
        <item x="74"/>
        <item x="305"/>
        <item x="150"/>
        <item x="367"/>
        <item x="223"/>
        <item x="298"/>
        <item x="254"/>
        <item x="358"/>
        <item x="246"/>
        <item x="39"/>
        <item x="173"/>
        <item x="217"/>
        <item x="120"/>
        <item x="355"/>
        <item x="148"/>
        <item x="356"/>
        <item x="129"/>
        <item x="164"/>
        <item t="default"/>
      </items>
    </pivotField>
    <pivotField showAll="0"/>
    <pivotField showAll="0"/>
    <pivotField showAll="0"/>
    <pivotField showAll="0"/>
    <pivotField showAll="0"/>
    <pivotField showAll="0"/>
    <pivotField numFmtId="2" showAll="0"/>
  </pivotFields>
  <rowFields count="1">
    <field x="7"/>
  </rowFields>
  <rowItems count="57">
    <i>
      <x v="1"/>
    </i>
    <i>
      <x v="2"/>
    </i>
    <i>
      <x v="6"/>
    </i>
    <i>
      <x v="9"/>
    </i>
    <i>
      <x v="10"/>
    </i>
    <i>
      <x v="11"/>
    </i>
    <i>
      <x v="16"/>
    </i>
    <i>
      <x v="21"/>
    </i>
    <i>
      <x v="25"/>
    </i>
    <i>
      <x v="26"/>
    </i>
    <i>
      <x v="29"/>
    </i>
    <i>
      <x v="40"/>
    </i>
    <i>
      <x v="41"/>
    </i>
    <i>
      <x v="44"/>
    </i>
    <i>
      <x v="46"/>
    </i>
    <i>
      <x v="47"/>
    </i>
    <i>
      <x v="49"/>
    </i>
    <i>
      <x v="52"/>
    </i>
    <i>
      <x v="53"/>
    </i>
    <i>
      <x v="55"/>
    </i>
    <i>
      <x v="57"/>
    </i>
    <i>
      <x v="60"/>
    </i>
    <i>
      <x v="62"/>
    </i>
    <i>
      <x v="68"/>
    </i>
    <i>
      <x v="69"/>
    </i>
    <i>
      <x v="73"/>
    </i>
    <i>
      <x v="74"/>
    </i>
    <i>
      <x v="78"/>
    </i>
    <i>
      <x v="79"/>
    </i>
    <i>
      <x v="81"/>
    </i>
    <i>
      <x v="83"/>
    </i>
    <i>
      <x v="86"/>
    </i>
    <i>
      <x v="91"/>
    </i>
    <i>
      <x v="93"/>
    </i>
    <i>
      <x v="95"/>
    </i>
    <i>
      <x v="96"/>
    </i>
    <i>
      <x v="97"/>
    </i>
    <i>
      <x v="102"/>
    </i>
    <i>
      <x v="106"/>
    </i>
    <i>
      <x v="108"/>
    </i>
    <i>
      <x v="109"/>
    </i>
    <i>
      <x v="111"/>
    </i>
    <i>
      <x v="112"/>
    </i>
    <i>
      <x v="114"/>
    </i>
    <i>
      <x v="115"/>
    </i>
    <i>
      <x v="121"/>
    </i>
    <i>
      <x v="122"/>
    </i>
    <i>
      <x v="123"/>
    </i>
    <i>
      <x v="126"/>
    </i>
    <i>
      <x v="128"/>
    </i>
    <i>
      <x v="132"/>
    </i>
    <i>
      <x v="135"/>
    </i>
    <i>
      <x v="139"/>
    </i>
    <i>
      <x v="141"/>
    </i>
    <i>
      <x v="142"/>
    </i>
    <i>
      <x v="14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5" hier="-1"/>
  </pageFields>
  <dataFields count="3">
    <dataField name="Nombre de BuyoutID" fld="0" subtotal="count" baseField="0" baseItem="0"/>
    <dataField name="Somme de Deal Size (USD mn)" fld="6" baseField="0" baseItem="0"/>
    <dataField name="Somme de Exit Value (USD mn)" fld="11" baseField="0" baseItem="0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Tableau3" displayName="Tableau3" ref="A1:S79" totalsRowShown="0">
  <autoFilter ref="A1:S79"/>
  <tableColumns count="19">
    <tableColumn id="1" name="BuyoutID"/>
    <tableColumn id="2" name="PortFirm_ID"/>
    <tableColumn id="3" name="Firm"/>
    <tableColumn id="4" name="Investment Date" dataDxfId="50"/>
    <tableColumn id="5" name="investment year"/>
    <tableColumn id="6" name="Investment Type"/>
    <tableColumn id="7" name="Deal Size (USD mn)"/>
    <tableColumn id="8" name="Investors (Entry)"/>
    <tableColumn id="9" name="Exit Date" dataDxfId="49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7" name="Tableau7" displayName="Tableau7" ref="A1:AB2" totalsRowShown="0">
  <autoFilter ref="A1:AB2"/>
  <tableColumns count="28">
    <tableColumn id="1" name="BuyoutID"/>
    <tableColumn id="2" name="PortFirm_ID"/>
    <tableColumn id="3" name="Firm"/>
    <tableColumn id="4" name="Website"/>
    <tableColumn id="5" name="Investment Date" dataDxfId="27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26"/>
    <tableColumn id="13" name="Exit Type"/>
    <tableColumn id="14" name="Exit Value (mn)"/>
    <tableColumn id="15" name="Exit Value (USD mn)"/>
    <tableColumn id="16" name="Exit Value (EUR mn)"/>
    <tableColumn id="17" name="Acquiror (Exit)"/>
    <tableColumn id="18" name="Buyout Industry Classification"/>
    <tableColumn id="19" name="Primary Industry"/>
    <tableColumn id="20" name="Sub-Industries"/>
    <tableColumn id="21" name="State"/>
    <tableColumn id="22" name="Location"/>
    <tableColumn id="23" name="Region"/>
    <tableColumn id="24" name="Partially Exited"/>
    <tableColumn id="25" name="Exit Multiple"/>
    <tableColumn id="26" name="Exit IRR"/>
    <tableColumn id="27" name="Lead Partners"/>
    <tableColumn id="28" name="Board Representatives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8" name="Tableau8" displayName="Tableau8" ref="A1:AD6" totalsRowShown="0">
  <autoFilter ref="A1:AD6"/>
  <tableColumns count="30">
    <tableColumn id="1" name="BuyoutID"/>
    <tableColumn id="2" name="PortFirm_ID"/>
    <tableColumn id="3" name="Firm"/>
    <tableColumn id="4" name="Website"/>
    <tableColumn id="5" name="Investment Date" dataDxfId="25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24"/>
    <tableColumn id="13" name="Exit year"/>
    <tableColumn id="14" name="Exit Type"/>
    <tableColumn id="15" name="Exit Value (mn)"/>
    <tableColumn id="16" name="Exit Value (USD mn)"/>
    <tableColumn id="17" name="Exit Value (EUR mn)"/>
    <tableColumn id="18" name="Acquiror (Exit)"/>
    <tableColumn id="19" name="Buyout Industry Classification"/>
    <tableColumn id="20" name="Primary Industry"/>
    <tableColumn id="21" name="Sub-Industries"/>
    <tableColumn id="22" name="State"/>
    <tableColumn id="23" name="Location"/>
    <tableColumn id="24" name="Region"/>
    <tableColumn id="25" name="Partially Exited"/>
    <tableColumn id="26" name="Exit Multiple"/>
    <tableColumn id="27" name="Exit IRR"/>
    <tableColumn id="28" name="Lead Partners"/>
    <tableColumn id="29" name="Board Representatives"/>
    <tableColumn id="30" name="Holding period monthly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9" name="Tableau9" displayName="Tableau9" ref="A1:AD6" totalsRowShown="0">
  <autoFilter ref="A1:AD6"/>
  <tableColumns count="30">
    <tableColumn id="1" name="BuyoutID"/>
    <tableColumn id="2" name="PortFirm_ID"/>
    <tableColumn id="3" name="Firm"/>
    <tableColumn id="4" name="Website"/>
    <tableColumn id="5" name="Investment Date" dataDxfId="23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22"/>
    <tableColumn id="13" name="Exit year"/>
    <tableColumn id="14" name="Exit Type"/>
    <tableColumn id="15" name="Exit Value (mn)"/>
    <tableColumn id="16" name="Exit Value (USD mn)"/>
    <tableColumn id="17" name="Exit Value (EUR mn)"/>
    <tableColumn id="18" name="Acquiror (Exit)"/>
    <tableColumn id="19" name="Buyout Industry Classification"/>
    <tableColumn id="20" name="Primary Industry"/>
    <tableColumn id="21" name="Sub-Industries"/>
    <tableColumn id="22" name="State"/>
    <tableColumn id="23" name="Location"/>
    <tableColumn id="24" name="Region"/>
    <tableColumn id="25" name="Partially Exited"/>
    <tableColumn id="26" name="Exit Multiple"/>
    <tableColumn id="27" name="Exit IRR"/>
    <tableColumn id="28" name="Lead Partners"/>
    <tableColumn id="29" name="Board Representatives"/>
    <tableColumn id="30" name="Holding period monthly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0" name="Tableau10" displayName="Tableau10" ref="A1:AF2" totalsRowShown="0">
  <autoFilter ref="A1:AF2"/>
  <tableColumns count="32">
    <tableColumn id="1" name="BuyoutID"/>
    <tableColumn id="2" name="PortFirm_ID"/>
    <tableColumn id="3" name="Firm"/>
    <tableColumn id="4" name="Website"/>
    <tableColumn id="5" name="Investment Date" dataDxfId="21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20"/>
    <tableColumn id="13" name="Exit year"/>
    <tableColumn id="14" name="Exit Type"/>
    <tableColumn id="15" name="Exit Value (mn)"/>
    <tableColumn id="16" name="Exit Value (USD mn)"/>
    <tableColumn id="17" name="Exit Value (EUR mn)"/>
    <tableColumn id="18" name="Acquiror (Exit)"/>
    <tableColumn id="19" name="Buyout Industry Classification"/>
    <tableColumn id="20" name="Primary Industry"/>
    <tableColumn id="21" name="Sub-Industries"/>
    <tableColumn id="22" name="State"/>
    <tableColumn id="23" name="Location"/>
    <tableColumn id="24" name="Region"/>
    <tableColumn id="25" name="Partially Exited"/>
    <tableColumn id="26" name="Exit Multiple"/>
    <tableColumn id="27" name="Exit IRR"/>
    <tableColumn id="28" name="Lead Partners"/>
    <tableColumn id="29" name="Board Representatives"/>
    <tableColumn id="30" name="Holding period monthly"/>
    <tableColumn id="31" name="Holding period yearly"/>
    <tableColumn id="32" name="Exit Year2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3" name="Tableau13" displayName="Tableau13" ref="A1:AF15" totalsRowShown="0">
  <autoFilter ref="A1:AF15"/>
  <tableColumns count="32">
    <tableColumn id="1" name="BuyoutID"/>
    <tableColumn id="2" name="PortFirm_ID"/>
    <tableColumn id="3" name="Firm"/>
    <tableColumn id="4" name="Website"/>
    <tableColumn id="5" name="Investment Date" dataDxfId="19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18"/>
    <tableColumn id="13" name="Exit year"/>
    <tableColumn id="14" name="Exit Type"/>
    <tableColumn id="15" name="Exit Value (mn)"/>
    <tableColumn id="16" name="Exit Value (USD mn)"/>
    <tableColumn id="17" name="Exit Value (EUR mn)"/>
    <tableColumn id="18" name="Acquiror (Exit)"/>
    <tableColumn id="19" name="Buyout Industry Classification"/>
    <tableColumn id="20" name="Primary Industry"/>
    <tableColumn id="21" name="Sub-Industries"/>
    <tableColumn id="22" name="State"/>
    <tableColumn id="23" name="Location"/>
    <tableColumn id="24" name="Region"/>
    <tableColumn id="25" name="Partially Exited"/>
    <tableColumn id="26" name="Exit Multiple"/>
    <tableColumn id="27" name="Exit IRR"/>
    <tableColumn id="28" name="Lead Partners"/>
    <tableColumn id="29" name="Board Representatives"/>
    <tableColumn id="30" name="Holding period monthly"/>
    <tableColumn id="31" name="Holding period yearly"/>
    <tableColumn id="32" name="Exit Year2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4" name="Tableau14" displayName="Tableau14" ref="A1:AF6" totalsRowShown="0">
  <autoFilter ref="A1:AF6"/>
  <tableColumns count="32">
    <tableColumn id="1" name="BuyoutID"/>
    <tableColumn id="2" name="PortFirm_ID"/>
    <tableColumn id="3" name="Firm"/>
    <tableColumn id="4" name="Website"/>
    <tableColumn id="5" name="Investment Date" dataDxfId="17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16"/>
    <tableColumn id="13" name="Exit year"/>
    <tableColumn id="14" name="Exit Type"/>
    <tableColumn id="15" name="Exit Value (mn)"/>
    <tableColumn id="16" name="Exit Value (USD mn)"/>
    <tableColumn id="17" name="Exit Value (EUR mn)"/>
    <tableColumn id="18" name="Acquiror (Exit)"/>
    <tableColumn id="19" name="Buyout Industry Classification"/>
    <tableColumn id="20" name="Primary Industry"/>
    <tableColumn id="21" name="Sub-Industries"/>
    <tableColumn id="22" name="State"/>
    <tableColumn id="23" name="Location"/>
    <tableColumn id="24" name="Region"/>
    <tableColumn id="25" name="Partially Exited"/>
    <tableColumn id="26" name="Exit Multiple"/>
    <tableColumn id="27" name="Exit IRR"/>
    <tableColumn id="28" name="Lead Partners"/>
    <tableColumn id="29" name="Board Representatives"/>
    <tableColumn id="30" name="Holding period monthly"/>
    <tableColumn id="31" name="Holding period yearly"/>
    <tableColumn id="32" name="Exit Year2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6" name="Tableau16" displayName="Tableau16" ref="A1:AD25" totalsRowShown="0">
  <autoFilter ref="A1:AD25"/>
  <tableColumns count="30">
    <tableColumn id="1" name="BuyoutID"/>
    <tableColumn id="2" name="PortFirm_ID"/>
    <tableColumn id="3" name="Firm"/>
    <tableColumn id="4" name="Website"/>
    <tableColumn id="5" name="Investment Date" dataDxfId="15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14"/>
    <tableColumn id="13" name="Exit year"/>
    <tableColumn id="14" name="Exit Type"/>
    <tableColumn id="15" name="Exit Value (mn)"/>
    <tableColumn id="16" name="Exit Value (USD mn)"/>
    <tableColumn id="17" name="Exit Value (EUR mn)"/>
    <tableColumn id="18" name="Acquiror (Exit)"/>
    <tableColumn id="19" name="Buyout Industry Classification"/>
    <tableColumn id="20" name="Primary Industry"/>
    <tableColumn id="21" name="Sub-Industries"/>
    <tableColumn id="22" name="State"/>
    <tableColumn id="23" name="Location"/>
    <tableColumn id="24" name="Region"/>
    <tableColumn id="25" name="Partially Exited"/>
    <tableColumn id="26" name="Exit Multiple"/>
    <tableColumn id="27" name="Exit IRR"/>
    <tableColumn id="28" name="Lead Partners"/>
    <tableColumn id="29" name="Board Representatives"/>
    <tableColumn id="30" name="Holding period monthly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leau4" displayName="Tableau4" ref="A1:S2" totalsRowShown="0">
  <autoFilter ref="A1:S2"/>
  <tableColumns count="19">
    <tableColumn id="1" name="BuyoutID"/>
    <tableColumn id="2" name="PortFirm_ID"/>
    <tableColumn id="3" name="Firm"/>
    <tableColumn id="4" name="Investment Date" dataDxfId="48"/>
    <tableColumn id="5" name="investment year"/>
    <tableColumn id="6" name="Investment Type"/>
    <tableColumn id="7" name="Deal Size (USD mn)"/>
    <tableColumn id="8" name="Investors (Entry)"/>
    <tableColumn id="9" name="Exit Date" dataDxfId="47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" name="Tableau6" displayName="Tableau6" ref="A1:S4" totalsRowShown="0">
  <autoFilter ref="A1:S4"/>
  <tableColumns count="19">
    <tableColumn id="1" name="BuyoutID"/>
    <tableColumn id="2" name="PortFirm_ID"/>
    <tableColumn id="3" name="Firm"/>
    <tableColumn id="4" name="Investment Date" dataDxfId="46"/>
    <tableColumn id="5" name="investment year"/>
    <tableColumn id="6" name="Investment Type"/>
    <tableColumn id="7" name="Deal Size (USD mn)"/>
    <tableColumn id="8" name="Investors (Entry)"/>
    <tableColumn id="9" name="Exit Date" dataDxfId="45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11" name="Tableau11" displayName="Tableau11" ref="A1:S5" totalsRowShown="0">
  <autoFilter ref="A1:S5"/>
  <tableColumns count="19">
    <tableColumn id="1" name="BuyoutID"/>
    <tableColumn id="2" name="PortFirm_ID"/>
    <tableColumn id="3" name="Firm"/>
    <tableColumn id="4" name="Investment Date" dataDxfId="44"/>
    <tableColumn id="5" name="investment year"/>
    <tableColumn id="6" name="Investment Type"/>
    <tableColumn id="7" name="Deal Size (USD mn)"/>
    <tableColumn id="8" name="Investors (Entry)"/>
    <tableColumn id="9" name="Exit Date" dataDxfId="43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12" name="Tableau12" displayName="Tableau12" ref="A1:S4" totalsRowShown="0">
  <autoFilter ref="A1:S4"/>
  <tableColumns count="19">
    <tableColumn id="1" name="BuyoutID"/>
    <tableColumn id="2" name="PortFirm_ID"/>
    <tableColumn id="3" name="Firm"/>
    <tableColumn id="4" name="Investment Date" dataDxfId="42"/>
    <tableColumn id="5" name="investment year"/>
    <tableColumn id="6" name="Investment Type"/>
    <tableColumn id="7" name="Deal Size (USD mn)"/>
    <tableColumn id="8" name="Investors (Entry)"/>
    <tableColumn id="9" name="Exit Date" dataDxfId="41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15" name="Tableau15" displayName="Tableau15" ref="A1:S6" totalsRowShown="0">
  <autoFilter ref="A1:S6"/>
  <tableColumns count="19">
    <tableColumn id="1" name="BuyoutID"/>
    <tableColumn id="2" name="PortFirm_ID"/>
    <tableColumn id="3" name="Firm"/>
    <tableColumn id="4" name="Investment Date" dataDxfId="40"/>
    <tableColumn id="5" name="investment year"/>
    <tableColumn id="6" name="Investment Type"/>
    <tableColumn id="7" name="Deal Size (USD mn)"/>
    <tableColumn id="8" name="Investors (Entry)"/>
    <tableColumn id="9" name="Exit Date" dataDxfId="39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1" name="Tableau1" displayName="Tableau1" ref="A2:S97" totalsRowShown="0">
  <autoFilter ref="A2:S97"/>
  <tableColumns count="19">
    <tableColumn id="1" name="BuyoutID"/>
    <tableColumn id="2" name="PortFirm_ID"/>
    <tableColumn id="3" name="Firm"/>
    <tableColumn id="4" name="Investment Date" dataDxfId="33"/>
    <tableColumn id="5" name="investment year"/>
    <tableColumn id="6" name="Investment Type"/>
    <tableColumn id="7" name="Deal Size (USD mn)"/>
    <tableColumn id="8" name="Investors (Entry)"/>
    <tableColumn id="9" name="Exit Date" dataDxfId="32"/>
    <tableColumn id="10" name="Exit Year"/>
    <tableColumn id="11" name="Exit Type"/>
    <tableColumn id="12" name="Exit Value (USD mn)"/>
    <tableColumn id="13" name="value creation"/>
    <tableColumn id="14" name="Buyout Industry Classification"/>
    <tableColumn id="15" name="Primary Industry"/>
    <tableColumn id="16" name="Sub-Industries"/>
    <tableColumn id="17" name="Partially Exited"/>
    <tableColumn id="18" name="holding period monthly"/>
    <tableColumn id="19" name="holding period yearl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" name="Tableau2" displayName="Tableau2" ref="A1:AB36" totalsRowShown="0">
  <autoFilter ref="A1:AB36"/>
  <tableColumns count="28">
    <tableColumn id="1" name="BuyoutID"/>
    <tableColumn id="2" name="PortFirm_ID"/>
    <tableColumn id="3" name="Firm"/>
    <tableColumn id="4" name="Website"/>
    <tableColumn id="5" name="Investment Date" dataDxfId="31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30"/>
    <tableColumn id="13" name="Exit Type"/>
    <tableColumn id="14" name="Exit Value (mn)"/>
    <tableColumn id="15" name="Exit Value (USD mn)"/>
    <tableColumn id="16" name="Exit Value (EUR mn)"/>
    <tableColumn id="17" name="Acquiror (Exit)"/>
    <tableColumn id="18" name="Buyout Industry Classification"/>
    <tableColumn id="19" name="Primary Industry"/>
    <tableColumn id="20" name="Sub-Industries"/>
    <tableColumn id="21" name="State"/>
    <tableColumn id="22" name="Location"/>
    <tableColumn id="23" name="Region"/>
    <tableColumn id="24" name="Partially Exited"/>
    <tableColumn id="25" name="Exit Multiple"/>
    <tableColumn id="26" name="Exit IRR"/>
    <tableColumn id="27" name="Lead Partners"/>
    <tableColumn id="28" name="Board Representatives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5" name="Tableau5" displayName="Tableau5" ref="A1:AB2" totalsRowShown="0">
  <autoFilter ref="A1:AB2"/>
  <tableColumns count="28">
    <tableColumn id="1" name="BuyoutID"/>
    <tableColumn id="2" name="PortFirm_ID"/>
    <tableColumn id="3" name="Firm"/>
    <tableColumn id="4" name="Website"/>
    <tableColumn id="5" name="Investment Date" dataDxfId="29"/>
    <tableColumn id="6" name="Investment year"/>
    <tableColumn id="7" name="Investment Type"/>
    <tableColumn id="8" name="Deal Size (mn)"/>
    <tableColumn id="9" name="Deal Size (USD mn)"/>
    <tableColumn id="10" name="Deal Size (EUR mn)"/>
    <tableColumn id="11" name="Investors (Entry)"/>
    <tableColumn id="12" name="Exit Date" dataDxfId="28"/>
    <tableColumn id="13" name="Exit Type"/>
    <tableColumn id="14" name="Exit Value (mn)"/>
    <tableColumn id="15" name="Exit Value (USD mn)"/>
    <tableColumn id="16" name="Exit Value (EUR mn)"/>
    <tableColumn id="17" name="Acquiror (Exit)"/>
    <tableColumn id="18" name="Buyout Industry Classification"/>
    <tableColumn id="19" name="Primary Industry"/>
    <tableColumn id="20" name="Sub-Industries"/>
    <tableColumn id="21" name="State"/>
    <tableColumn id="22" name="Location"/>
    <tableColumn id="23" name="Region"/>
    <tableColumn id="24" name="Partially Exited"/>
    <tableColumn id="25" name="Exit Multiple"/>
    <tableColumn id="26" name="Exit IRR"/>
    <tableColumn id="27" name="Lead Partners"/>
    <tableColumn id="28" name="Board Representativ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4" Type="http://schemas.openxmlformats.org/officeDocument/2006/relationships/pivotTable" Target="../pivotTables/pivotTable7.xml"/><Relationship Id="rId5" Type="http://schemas.openxmlformats.org/officeDocument/2006/relationships/pivotTable" Target="../pivotTables/pivotTable8.xml"/><Relationship Id="rId6" Type="http://schemas.openxmlformats.org/officeDocument/2006/relationships/pivotTable" Target="../pivotTables/pivotTable9.xml"/><Relationship Id="rId7" Type="http://schemas.openxmlformats.org/officeDocument/2006/relationships/pivotTable" Target="../pivotTables/pivotTable10.xml"/><Relationship Id="rId8" Type="http://schemas.openxmlformats.org/officeDocument/2006/relationships/pivotTable" Target="../pivotTables/pivotTable11.xml"/><Relationship Id="rId9" Type="http://schemas.openxmlformats.org/officeDocument/2006/relationships/pivotTable" Target="../pivotTables/pivotTable12.xml"/><Relationship Id="rId10" Type="http://schemas.openxmlformats.org/officeDocument/2006/relationships/pivotTable" Target="../pivotTables/pivotTable13.xml"/><Relationship Id="rId11" Type="http://schemas.openxmlformats.org/officeDocument/2006/relationships/drawing" Target="../drawings/drawing3.xml"/><Relationship Id="rId1" Type="http://schemas.openxmlformats.org/officeDocument/2006/relationships/pivotTable" Target="../pivotTables/pivotTable4.xml"/><Relationship Id="rId2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4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5.xml.rels><?xml version="1.0" encoding="UTF-8" standalone="yes"?>
<Relationships xmlns="http://schemas.openxmlformats.org/package/2006/relationships"><Relationship Id="rId11" Type="http://schemas.openxmlformats.org/officeDocument/2006/relationships/pivotTable" Target="../pivotTables/pivotTable24.xml"/><Relationship Id="rId12" Type="http://schemas.openxmlformats.org/officeDocument/2006/relationships/pivotTable" Target="../pivotTables/pivotTable25.xml"/><Relationship Id="rId13" Type="http://schemas.openxmlformats.org/officeDocument/2006/relationships/pivotTable" Target="../pivotTables/pivotTable26.xml"/><Relationship Id="rId14" Type="http://schemas.openxmlformats.org/officeDocument/2006/relationships/pivotTable" Target="../pivotTables/pivotTable27.xml"/><Relationship Id="rId15" Type="http://schemas.openxmlformats.org/officeDocument/2006/relationships/drawing" Target="../drawings/drawing7.xml"/><Relationship Id="rId1" Type="http://schemas.openxmlformats.org/officeDocument/2006/relationships/pivotTable" Target="../pivotTables/pivotTable14.xml"/><Relationship Id="rId2" Type="http://schemas.openxmlformats.org/officeDocument/2006/relationships/pivotTable" Target="../pivotTables/pivotTable15.xml"/><Relationship Id="rId3" Type="http://schemas.openxmlformats.org/officeDocument/2006/relationships/pivotTable" Target="../pivotTables/pivotTable16.xml"/><Relationship Id="rId4" Type="http://schemas.openxmlformats.org/officeDocument/2006/relationships/pivotTable" Target="../pivotTables/pivotTable17.xml"/><Relationship Id="rId5" Type="http://schemas.openxmlformats.org/officeDocument/2006/relationships/pivotTable" Target="../pivotTables/pivotTable18.xml"/><Relationship Id="rId6" Type="http://schemas.openxmlformats.org/officeDocument/2006/relationships/pivotTable" Target="../pivotTables/pivotTable19.xml"/><Relationship Id="rId7" Type="http://schemas.openxmlformats.org/officeDocument/2006/relationships/pivotTable" Target="../pivotTables/pivotTable20.xml"/><Relationship Id="rId8" Type="http://schemas.openxmlformats.org/officeDocument/2006/relationships/pivotTable" Target="../pivotTables/pivotTable21.xml"/><Relationship Id="rId9" Type="http://schemas.openxmlformats.org/officeDocument/2006/relationships/pivotTable" Target="../pivotTables/pivotTable22.xml"/><Relationship Id="rId10" Type="http://schemas.openxmlformats.org/officeDocument/2006/relationships/pivotTable" Target="../pivotTables/pivot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0"/>
  <sheetViews>
    <sheetView workbookViewId="0">
      <selection activeCell="A2" sqref="A2:S410"/>
    </sheetView>
  </sheetViews>
  <sheetFormatPr baseColWidth="10" defaultRowHeight="16" x14ac:dyDescent="0.2"/>
  <sheetData>
    <row r="2" spans="1:19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">
      <c r="A3" s="4">
        <v>15691</v>
      </c>
      <c r="B3" s="4">
        <v>49173</v>
      </c>
      <c r="C3" s="4" t="s">
        <v>19</v>
      </c>
      <c r="D3" s="5">
        <v>39295</v>
      </c>
      <c r="E3" s="6">
        <v>2007</v>
      </c>
      <c r="F3" s="4" t="s">
        <v>20</v>
      </c>
      <c r="G3" s="4"/>
      <c r="H3" s="4" t="s">
        <v>21</v>
      </c>
      <c r="I3" s="5">
        <v>40535</v>
      </c>
      <c r="J3" s="7" t="s">
        <v>22</v>
      </c>
      <c r="K3" s="4" t="s">
        <v>23</v>
      </c>
      <c r="L3" s="4">
        <v>147.16999999999999</v>
      </c>
      <c r="M3" s="4">
        <v>147.16999999999999</v>
      </c>
      <c r="N3" s="4" t="s">
        <v>24</v>
      </c>
      <c r="O3" s="4" t="s">
        <v>25</v>
      </c>
      <c r="P3" s="4" t="s">
        <v>25</v>
      </c>
      <c r="Q3" s="4" t="s">
        <v>26</v>
      </c>
      <c r="R3" s="4">
        <v>40</v>
      </c>
      <c r="S3" s="8">
        <v>3.3333333333333335</v>
      </c>
    </row>
    <row r="4" spans="1:19" x14ac:dyDescent="0.2">
      <c r="A4" s="4">
        <v>19679</v>
      </c>
      <c r="B4" s="4">
        <v>54612</v>
      </c>
      <c r="C4" s="4" t="s">
        <v>27</v>
      </c>
      <c r="D4" s="5">
        <v>40493</v>
      </c>
      <c r="E4" s="6">
        <v>2010</v>
      </c>
      <c r="F4" s="4" t="s">
        <v>28</v>
      </c>
      <c r="G4" s="4"/>
      <c r="H4" s="4" t="s">
        <v>29</v>
      </c>
      <c r="I4" s="5">
        <v>41248</v>
      </c>
      <c r="J4" s="7" t="s">
        <v>30</v>
      </c>
      <c r="K4" s="4" t="s">
        <v>31</v>
      </c>
      <c r="L4" s="4">
        <v>21.85</v>
      </c>
      <c r="M4" s="4">
        <v>21.85</v>
      </c>
      <c r="N4" s="4" t="s">
        <v>32</v>
      </c>
      <c r="O4" s="4" t="s">
        <v>32</v>
      </c>
      <c r="P4" s="4" t="s">
        <v>32</v>
      </c>
      <c r="Q4" s="4" t="s">
        <v>33</v>
      </c>
      <c r="R4" s="4">
        <v>25</v>
      </c>
      <c r="S4" s="8">
        <v>2.0833333333333335</v>
      </c>
    </row>
    <row r="5" spans="1:19" x14ac:dyDescent="0.2">
      <c r="A5" s="4">
        <v>40905</v>
      </c>
      <c r="B5" s="4">
        <v>140576</v>
      </c>
      <c r="C5" s="4" t="s">
        <v>34</v>
      </c>
      <c r="D5" s="5">
        <v>38503</v>
      </c>
      <c r="E5" s="6">
        <v>2005</v>
      </c>
      <c r="F5" s="4" t="s">
        <v>28</v>
      </c>
      <c r="G5" s="4">
        <v>32.18</v>
      </c>
      <c r="H5" s="4" t="s">
        <v>35</v>
      </c>
      <c r="I5" s="5">
        <v>38684</v>
      </c>
      <c r="J5" s="7" t="s">
        <v>36</v>
      </c>
      <c r="K5" s="4" t="s">
        <v>23</v>
      </c>
      <c r="L5" s="4">
        <v>34.979999999999997</v>
      </c>
      <c r="M5" s="4">
        <v>2.7999999999999972</v>
      </c>
      <c r="N5" s="4" t="s">
        <v>24</v>
      </c>
      <c r="O5" s="4" t="s">
        <v>25</v>
      </c>
      <c r="P5" s="4" t="s">
        <v>37</v>
      </c>
      <c r="Q5" s="4" t="s">
        <v>26</v>
      </c>
      <c r="R5" s="4">
        <v>6</v>
      </c>
      <c r="S5" s="8">
        <v>0.5</v>
      </c>
    </row>
    <row r="6" spans="1:19" x14ac:dyDescent="0.2">
      <c r="A6" s="4">
        <v>40905</v>
      </c>
      <c r="B6" s="4">
        <v>140576</v>
      </c>
      <c r="C6" s="4" t="s">
        <v>34</v>
      </c>
      <c r="D6" s="5">
        <v>38503</v>
      </c>
      <c r="E6" s="6">
        <v>2005</v>
      </c>
      <c r="F6" s="4" t="s">
        <v>28</v>
      </c>
      <c r="G6" s="4">
        <v>32.18</v>
      </c>
      <c r="H6" s="4" t="s">
        <v>35</v>
      </c>
      <c r="I6" s="5">
        <v>40483</v>
      </c>
      <c r="J6" s="7" t="s">
        <v>22</v>
      </c>
      <c r="K6" s="4" t="s">
        <v>38</v>
      </c>
      <c r="L6" s="4">
        <v>28.35</v>
      </c>
      <c r="M6" s="4">
        <v>-3.8299999999999983</v>
      </c>
      <c r="N6" s="4" t="s">
        <v>24</v>
      </c>
      <c r="O6" s="4" t="s">
        <v>25</v>
      </c>
      <c r="P6" s="4" t="s">
        <v>37</v>
      </c>
      <c r="Q6" s="4" t="s">
        <v>33</v>
      </c>
      <c r="R6" s="4">
        <v>66</v>
      </c>
      <c r="S6" s="8">
        <v>5.5</v>
      </c>
    </row>
    <row r="7" spans="1:19" x14ac:dyDescent="0.2">
      <c r="A7" s="4">
        <v>22829</v>
      </c>
      <c r="B7" s="4">
        <v>59216</v>
      </c>
      <c r="C7" s="4" t="s">
        <v>39</v>
      </c>
      <c r="D7" s="5">
        <v>38546</v>
      </c>
      <c r="E7" s="6">
        <v>2005</v>
      </c>
      <c r="F7" s="4" t="s">
        <v>28</v>
      </c>
      <c r="G7" s="4">
        <v>59.07</v>
      </c>
      <c r="H7" s="4" t="s">
        <v>40</v>
      </c>
      <c r="I7" s="5">
        <v>39296</v>
      </c>
      <c r="J7" s="7" t="s">
        <v>41</v>
      </c>
      <c r="K7" s="4" t="s">
        <v>31</v>
      </c>
      <c r="L7" s="4">
        <v>135.53</v>
      </c>
      <c r="M7" s="4">
        <v>76.460000000000008</v>
      </c>
      <c r="N7" s="4" t="s">
        <v>24</v>
      </c>
      <c r="O7" s="4" t="s">
        <v>25</v>
      </c>
      <c r="P7" s="4" t="s">
        <v>25</v>
      </c>
      <c r="Q7" s="4" t="s">
        <v>33</v>
      </c>
      <c r="R7" s="4">
        <v>25</v>
      </c>
      <c r="S7" s="8">
        <v>2.0833333333333335</v>
      </c>
    </row>
    <row r="8" spans="1:19" x14ac:dyDescent="0.2">
      <c r="A8" s="4">
        <v>24540</v>
      </c>
      <c r="B8" s="4">
        <v>63447</v>
      </c>
      <c r="C8" s="4" t="s">
        <v>42</v>
      </c>
      <c r="D8" s="5">
        <v>40687</v>
      </c>
      <c r="E8" s="6">
        <v>2011</v>
      </c>
      <c r="F8" s="4" t="s">
        <v>43</v>
      </c>
      <c r="G8" s="4">
        <v>1.48</v>
      </c>
      <c r="H8" s="4" t="s">
        <v>44</v>
      </c>
      <c r="I8" s="5">
        <v>41872</v>
      </c>
      <c r="J8" s="7" t="s">
        <v>45</v>
      </c>
      <c r="K8" s="4" t="s">
        <v>46</v>
      </c>
      <c r="L8" s="4">
        <v>0</v>
      </c>
      <c r="M8" s="4">
        <v>-1.48</v>
      </c>
      <c r="N8" s="4" t="s">
        <v>24</v>
      </c>
      <c r="O8" s="4" t="s">
        <v>47</v>
      </c>
      <c r="P8" s="4" t="s">
        <v>48</v>
      </c>
      <c r="Q8" s="4" t="s">
        <v>33</v>
      </c>
      <c r="R8" s="4">
        <v>39</v>
      </c>
      <c r="S8" s="8">
        <v>3.25</v>
      </c>
    </row>
    <row r="9" spans="1:19" x14ac:dyDescent="0.2">
      <c r="A9" s="4">
        <v>28880</v>
      </c>
      <c r="B9" s="4">
        <v>87127</v>
      </c>
      <c r="C9" s="4" t="s">
        <v>49</v>
      </c>
      <c r="D9" s="5">
        <v>39414</v>
      </c>
      <c r="E9" s="6">
        <v>2007</v>
      </c>
      <c r="F9" s="4" t="s">
        <v>20</v>
      </c>
      <c r="G9" s="4">
        <v>25.63</v>
      </c>
      <c r="H9" s="4" t="s">
        <v>50</v>
      </c>
      <c r="I9" s="5">
        <v>41026</v>
      </c>
      <c r="J9" s="7" t="s">
        <v>30</v>
      </c>
      <c r="K9" s="4" t="s">
        <v>31</v>
      </c>
      <c r="L9" s="4">
        <v>44.02</v>
      </c>
      <c r="M9" s="4">
        <v>18.390000000000004</v>
      </c>
      <c r="N9" s="4" t="s">
        <v>24</v>
      </c>
      <c r="O9" s="4" t="s">
        <v>47</v>
      </c>
      <c r="P9" s="4" t="s">
        <v>51</v>
      </c>
      <c r="Q9" s="4" t="s">
        <v>26</v>
      </c>
      <c r="R9" s="4">
        <v>53</v>
      </c>
      <c r="S9" s="8">
        <v>4.416666666666667</v>
      </c>
    </row>
    <row r="10" spans="1:19" x14ac:dyDescent="0.2">
      <c r="A10" s="4">
        <v>34043</v>
      </c>
      <c r="B10" s="4">
        <v>113551</v>
      </c>
      <c r="C10" s="4" t="s">
        <v>52</v>
      </c>
      <c r="D10" s="5">
        <v>41547</v>
      </c>
      <c r="E10" s="6">
        <v>2013</v>
      </c>
      <c r="F10" s="4" t="s">
        <v>20</v>
      </c>
      <c r="G10" s="4">
        <v>24.71</v>
      </c>
      <c r="H10" s="4" t="s">
        <v>40</v>
      </c>
      <c r="I10" s="5">
        <v>42080</v>
      </c>
      <c r="J10" s="7" t="s">
        <v>53</v>
      </c>
      <c r="K10" s="4" t="s">
        <v>23</v>
      </c>
      <c r="L10" s="4">
        <v>41.76</v>
      </c>
      <c r="M10" s="4">
        <v>17.049999999999997</v>
      </c>
      <c r="N10" s="4" t="s">
        <v>54</v>
      </c>
      <c r="O10" s="4" t="s">
        <v>55</v>
      </c>
      <c r="P10" s="4" t="s">
        <v>56</v>
      </c>
      <c r="Q10" s="4" t="s">
        <v>26</v>
      </c>
      <c r="R10" s="4">
        <v>18</v>
      </c>
      <c r="S10" s="8">
        <v>1.5</v>
      </c>
    </row>
    <row r="11" spans="1:19" x14ac:dyDescent="0.2">
      <c r="A11" s="4">
        <v>56402</v>
      </c>
      <c r="B11" s="4">
        <v>207669</v>
      </c>
      <c r="C11" s="4" t="s">
        <v>57</v>
      </c>
      <c r="D11" s="5">
        <v>41082</v>
      </c>
      <c r="E11" s="6">
        <v>2012</v>
      </c>
      <c r="F11" s="4" t="s">
        <v>20</v>
      </c>
      <c r="G11" s="4">
        <v>5.38</v>
      </c>
      <c r="H11" s="4" t="s">
        <v>58</v>
      </c>
      <c r="I11" s="5">
        <v>42571</v>
      </c>
      <c r="J11" s="7" t="s">
        <v>59</v>
      </c>
      <c r="K11" s="4" t="s">
        <v>23</v>
      </c>
      <c r="L11" s="4">
        <v>61.26</v>
      </c>
      <c r="M11" s="4">
        <v>55.879999999999995</v>
      </c>
      <c r="N11" s="4" t="s">
        <v>60</v>
      </c>
      <c r="O11" s="4" t="s">
        <v>61</v>
      </c>
      <c r="P11" s="4" t="s">
        <v>62</v>
      </c>
      <c r="Q11" s="4" t="s">
        <v>26</v>
      </c>
      <c r="R11" s="4">
        <v>49</v>
      </c>
      <c r="S11" s="8">
        <v>4.083333333333333</v>
      </c>
    </row>
    <row r="12" spans="1:19" x14ac:dyDescent="0.2">
      <c r="A12" s="4">
        <v>56402</v>
      </c>
      <c r="B12" s="4">
        <v>207669</v>
      </c>
      <c r="C12" s="4" t="s">
        <v>57</v>
      </c>
      <c r="D12" s="5">
        <v>41082</v>
      </c>
      <c r="E12" s="6">
        <v>2012</v>
      </c>
      <c r="F12" s="4" t="s">
        <v>20</v>
      </c>
      <c r="G12" s="4">
        <v>5.38</v>
      </c>
      <c r="H12" s="4" t="s">
        <v>58</v>
      </c>
      <c r="I12" s="5">
        <v>42619</v>
      </c>
      <c r="J12" s="7" t="s">
        <v>59</v>
      </c>
      <c r="K12" s="4" t="s">
        <v>38</v>
      </c>
      <c r="L12" s="4">
        <v>10.52</v>
      </c>
      <c r="M12" s="4">
        <v>5.14</v>
      </c>
      <c r="N12" s="4" t="s">
        <v>60</v>
      </c>
      <c r="O12" s="4" t="s">
        <v>61</v>
      </c>
      <c r="P12" s="4" t="s">
        <v>62</v>
      </c>
      <c r="Q12" s="4" t="s">
        <v>33</v>
      </c>
      <c r="R12" s="4">
        <v>51</v>
      </c>
      <c r="S12" s="8">
        <v>4.25</v>
      </c>
    </row>
    <row r="13" spans="1:19" x14ac:dyDescent="0.2">
      <c r="A13" s="4">
        <v>34936</v>
      </c>
      <c r="B13" s="4">
        <v>117730</v>
      </c>
      <c r="C13" s="4" t="s">
        <v>63</v>
      </c>
      <c r="D13" s="5">
        <v>41473</v>
      </c>
      <c r="E13" s="6">
        <v>2013</v>
      </c>
      <c r="F13" s="4" t="s">
        <v>28</v>
      </c>
      <c r="G13" s="4">
        <v>106.77</v>
      </c>
      <c r="H13" s="4" t="s">
        <v>64</v>
      </c>
      <c r="I13" s="5">
        <v>42027</v>
      </c>
      <c r="J13" s="7" t="s">
        <v>53</v>
      </c>
      <c r="K13" s="4" t="s">
        <v>31</v>
      </c>
      <c r="L13" s="4">
        <v>106.4</v>
      </c>
      <c r="M13" s="4">
        <v>-0.36999999999999034</v>
      </c>
      <c r="N13" s="4" t="s">
        <v>65</v>
      </c>
      <c r="O13" s="4" t="s">
        <v>66</v>
      </c>
      <c r="P13" s="4" t="s">
        <v>67</v>
      </c>
      <c r="Q13" s="4" t="s">
        <v>33</v>
      </c>
      <c r="R13" s="4">
        <v>18</v>
      </c>
      <c r="S13" s="8">
        <v>1.5</v>
      </c>
    </row>
    <row r="14" spans="1:19" x14ac:dyDescent="0.2">
      <c r="A14" s="4">
        <v>24811</v>
      </c>
      <c r="B14" s="4">
        <v>64476</v>
      </c>
      <c r="C14" s="4" t="s">
        <v>68</v>
      </c>
      <c r="D14" s="5">
        <v>40703</v>
      </c>
      <c r="E14" s="6">
        <v>2011</v>
      </c>
      <c r="F14" s="4" t="s">
        <v>28</v>
      </c>
      <c r="G14" s="4">
        <v>33.01</v>
      </c>
      <c r="H14" s="4" t="s">
        <v>69</v>
      </c>
      <c r="I14" s="5">
        <v>41142</v>
      </c>
      <c r="J14" s="7" t="s">
        <v>30</v>
      </c>
      <c r="K14" s="4" t="s">
        <v>70</v>
      </c>
      <c r="L14" s="4">
        <v>40</v>
      </c>
      <c r="M14" s="4">
        <v>6.990000000000002</v>
      </c>
      <c r="N14" s="4" t="s">
        <v>32</v>
      </c>
      <c r="O14" s="4" t="s">
        <v>71</v>
      </c>
      <c r="P14" s="4" t="s">
        <v>72</v>
      </c>
      <c r="Q14" s="4" t="s">
        <v>26</v>
      </c>
      <c r="R14" s="4">
        <v>14</v>
      </c>
      <c r="S14" s="8">
        <v>1.1666666666666667</v>
      </c>
    </row>
    <row r="15" spans="1:19" x14ac:dyDescent="0.2">
      <c r="A15" s="4">
        <v>37989</v>
      </c>
      <c r="B15" s="4">
        <v>30321</v>
      </c>
      <c r="C15" s="4" t="s">
        <v>73</v>
      </c>
      <c r="D15" s="5">
        <v>38718</v>
      </c>
      <c r="E15" s="6">
        <v>2006</v>
      </c>
      <c r="F15" s="4" t="s">
        <v>20</v>
      </c>
      <c r="G15" s="4">
        <v>13.35</v>
      </c>
      <c r="H15" s="4" t="s">
        <v>74</v>
      </c>
      <c r="I15" s="5">
        <v>38869</v>
      </c>
      <c r="J15" s="7" t="s">
        <v>75</v>
      </c>
      <c r="K15" s="4" t="s">
        <v>23</v>
      </c>
      <c r="L15" s="4">
        <v>301.39999999999998</v>
      </c>
      <c r="M15" s="4">
        <v>288.04999999999995</v>
      </c>
      <c r="N15" s="4" t="s">
        <v>24</v>
      </c>
      <c r="O15" s="4" t="s">
        <v>76</v>
      </c>
      <c r="P15" s="4" t="s">
        <v>77</v>
      </c>
      <c r="Q15" s="4" t="s">
        <v>26</v>
      </c>
      <c r="R15" s="4">
        <v>5</v>
      </c>
      <c r="S15" s="8">
        <v>0.41666666666666669</v>
      </c>
    </row>
    <row r="16" spans="1:19" x14ac:dyDescent="0.2">
      <c r="A16" s="4">
        <v>37989</v>
      </c>
      <c r="B16" s="4">
        <v>30321</v>
      </c>
      <c r="C16" s="4" t="s">
        <v>73</v>
      </c>
      <c r="D16" s="5">
        <v>38718</v>
      </c>
      <c r="E16" s="6">
        <v>2006</v>
      </c>
      <c r="F16" s="4" t="s">
        <v>20</v>
      </c>
      <c r="G16" s="4">
        <v>13.35</v>
      </c>
      <c r="H16" s="4" t="s">
        <v>74</v>
      </c>
      <c r="I16" s="5">
        <v>39500</v>
      </c>
      <c r="J16" s="7" t="s">
        <v>78</v>
      </c>
      <c r="K16" s="4" t="s">
        <v>38</v>
      </c>
      <c r="L16" s="4">
        <v>4.99</v>
      </c>
      <c r="M16" s="4">
        <v>-8.36</v>
      </c>
      <c r="N16" s="4" t="s">
        <v>24</v>
      </c>
      <c r="O16" s="4" t="s">
        <v>76</v>
      </c>
      <c r="P16" s="4" t="s">
        <v>77</v>
      </c>
      <c r="Q16" s="4" t="s">
        <v>26</v>
      </c>
      <c r="R16" s="4">
        <v>25</v>
      </c>
      <c r="S16" s="8">
        <v>2.0833333333333335</v>
      </c>
    </row>
    <row r="17" spans="1:19" x14ac:dyDescent="0.2">
      <c r="A17" s="4">
        <v>37989</v>
      </c>
      <c r="B17" s="4">
        <v>30321</v>
      </c>
      <c r="C17" s="4" t="s">
        <v>73</v>
      </c>
      <c r="D17" s="5">
        <v>38718</v>
      </c>
      <c r="E17" s="6">
        <v>2006</v>
      </c>
      <c r="F17" s="4" t="s">
        <v>20</v>
      </c>
      <c r="G17" s="4">
        <v>13.35</v>
      </c>
      <c r="H17" s="4" t="s">
        <v>74</v>
      </c>
      <c r="I17" s="5">
        <v>42298</v>
      </c>
      <c r="J17" s="7" t="s">
        <v>53</v>
      </c>
      <c r="K17" s="4" t="s">
        <v>38</v>
      </c>
      <c r="L17" s="4">
        <v>7.75</v>
      </c>
      <c r="M17" s="4">
        <v>-5.6</v>
      </c>
      <c r="N17" s="4" t="s">
        <v>24</v>
      </c>
      <c r="O17" s="4" t="s">
        <v>76</v>
      </c>
      <c r="P17" s="4" t="s">
        <v>77</v>
      </c>
      <c r="Q17" s="4" t="s">
        <v>26</v>
      </c>
      <c r="R17" s="4">
        <v>117</v>
      </c>
      <c r="S17" s="8">
        <v>9.75</v>
      </c>
    </row>
    <row r="18" spans="1:19" x14ac:dyDescent="0.2">
      <c r="A18" s="4">
        <v>8019</v>
      </c>
      <c r="B18" s="4">
        <v>34386</v>
      </c>
      <c r="C18" s="4" t="s">
        <v>79</v>
      </c>
      <c r="D18" s="5">
        <v>40254</v>
      </c>
      <c r="E18" s="6">
        <v>2010</v>
      </c>
      <c r="F18" s="4" t="s">
        <v>20</v>
      </c>
      <c r="G18" s="4">
        <v>200</v>
      </c>
      <c r="H18" s="4" t="s">
        <v>80</v>
      </c>
      <c r="I18" s="5">
        <v>42291</v>
      </c>
      <c r="J18" s="7" t="s">
        <v>53</v>
      </c>
      <c r="K18" s="4" t="s">
        <v>23</v>
      </c>
      <c r="L18" s="4">
        <v>239.54</v>
      </c>
      <c r="M18" s="4">
        <v>39.539999999999992</v>
      </c>
      <c r="N18" s="4" t="s">
        <v>54</v>
      </c>
      <c r="O18" s="4" t="s">
        <v>81</v>
      </c>
      <c r="P18" s="4" t="s">
        <v>82</v>
      </c>
      <c r="Q18" s="4" t="s">
        <v>26</v>
      </c>
      <c r="R18" s="4">
        <v>67</v>
      </c>
      <c r="S18" s="8">
        <v>5.583333333333333</v>
      </c>
    </row>
    <row r="19" spans="1:19" x14ac:dyDescent="0.2">
      <c r="A19" s="4">
        <v>28333</v>
      </c>
      <c r="B19" s="4">
        <v>84019</v>
      </c>
      <c r="C19" s="4" t="s">
        <v>83</v>
      </c>
      <c r="D19" s="5">
        <v>39069</v>
      </c>
      <c r="E19" s="6">
        <v>2006</v>
      </c>
      <c r="F19" s="4" t="s">
        <v>28</v>
      </c>
      <c r="G19" s="4">
        <v>26.52</v>
      </c>
      <c r="H19" s="4" t="s">
        <v>84</v>
      </c>
      <c r="I19" s="5">
        <v>41238</v>
      </c>
      <c r="J19" s="7" t="s">
        <v>30</v>
      </c>
      <c r="K19" s="4" t="s">
        <v>31</v>
      </c>
      <c r="L19" s="4">
        <v>34.22</v>
      </c>
      <c r="M19" s="4">
        <v>7.6999999999999993</v>
      </c>
      <c r="N19" s="4" t="s">
        <v>54</v>
      </c>
      <c r="O19" s="4" t="s">
        <v>85</v>
      </c>
      <c r="P19" s="4" t="s">
        <v>86</v>
      </c>
      <c r="Q19" s="4" t="s">
        <v>33</v>
      </c>
      <c r="R19" s="4">
        <v>71</v>
      </c>
      <c r="S19" s="8">
        <v>5.916666666666667</v>
      </c>
    </row>
    <row r="20" spans="1:19" x14ac:dyDescent="0.2">
      <c r="A20" s="4">
        <v>8084</v>
      </c>
      <c r="B20" s="4">
        <v>39053</v>
      </c>
      <c r="C20" s="4" t="s">
        <v>87</v>
      </c>
      <c r="D20" s="5">
        <v>37029</v>
      </c>
      <c r="E20" s="6">
        <v>2001</v>
      </c>
      <c r="F20" s="4" t="s">
        <v>43</v>
      </c>
      <c r="G20" s="4">
        <v>76.45</v>
      </c>
      <c r="H20" s="4" t="s">
        <v>88</v>
      </c>
      <c r="I20" s="5">
        <v>38705</v>
      </c>
      <c r="J20" s="7" t="s">
        <v>36</v>
      </c>
      <c r="K20" s="4" t="s">
        <v>38</v>
      </c>
      <c r="L20" s="4">
        <v>144.16</v>
      </c>
      <c r="M20" s="4">
        <v>67.709999999999994</v>
      </c>
      <c r="N20" s="4" t="s">
        <v>24</v>
      </c>
      <c r="O20" s="4" t="s">
        <v>25</v>
      </c>
      <c r="P20" s="4" t="s">
        <v>89</v>
      </c>
      <c r="Q20" s="4" t="s">
        <v>33</v>
      </c>
      <c r="R20" s="4">
        <v>55</v>
      </c>
      <c r="S20" s="8">
        <v>4.583333333333333</v>
      </c>
    </row>
    <row r="21" spans="1:19" x14ac:dyDescent="0.2">
      <c r="A21" s="4">
        <v>20645</v>
      </c>
      <c r="B21" s="4">
        <v>39053</v>
      </c>
      <c r="C21" s="4" t="s">
        <v>87</v>
      </c>
      <c r="D21" s="5">
        <v>36678</v>
      </c>
      <c r="E21" s="6">
        <v>2000</v>
      </c>
      <c r="F21" s="4" t="s">
        <v>28</v>
      </c>
      <c r="G21" s="4">
        <v>90.47</v>
      </c>
      <c r="H21" s="4" t="s">
        <v>90</v>
      </c>
      <c r="I21" s="5">
        <v>38762</v>
      </c>
      <c r="J21" s="7" t="s">
        <v>75</v>
      </c>
      <c r="K21" s="4" t="s">
        <v>46</v>
      </c>
      <c r="L21" s="4">
        <v>175.87</v>
      </c>
      <c r="M21" s="4">
        <v>85.4</v>
      </c>
      <c r="N21" s="4" t="s">
        <v>24</v>
      </c>
      <c r="O21" s="4" t="s">
        <v>25</v>
      </c>
      <c r="P21" s="4" t="s">
        <v>89</v>
      </c>
      <c r="Q21" s="4" t="s">
        <v>33</v>
      </c>
      <c r="R21" s="4">
        <v>0</v>
      </c>
      <c r="S21" s="8">
        <v>0</v>
      </c>
    </row>
    <row r="22" spans="1:19" x14ac:dyDescent="0.2">
      <c r="A22" s="4">
        <v>7198</v>
      </c>
      <c r="B22" s="4">
        <v>37873</v>
      </c>
      <c r="C22" s="4" t="s">
        <v>91</v>
      </c>
      <c r="D22" s="5">
        <v>38933</v>
      </c>
      <c r="E22" s="6">
        <v>2006</v>
      </c>
      <c r="F22" s="4" t="s">
        <v>43</v>
      </c>
      <c r="G22" s="4">
        <v>63.66</v>
      </c>
      <c r="H22" s="4" t="s">
        <v>88</v>
      </c>
      <c r="I22" s="5">
        <v>40505</v>
      </c>
      <c r="J22" s="7" t="s">
        <v>22</v>
      </c>
      <c r="K22" s="4" t="s">
        <v>38</v>
      </c>
      <c r="L22" s="4">
        <v>7.99</v>
      </c>
      <c r="M22" s="4">
        <v>-55.669999999999995</v>
      </c>
      <c r="N22" s="4" t="s">
        <v>24</v>
      </c>
      <c r="O22" s="4" t="s">
        <v>92</v>
      </c>
      <c r="P22" s="4" t="s">
        <v>93</v>
      </c>
      <c r="Q22" s="4" t="s">
        <v>26</v>
      </c>
      <c r="R22" s="4">
        <v>51</v>
      </c>
      <c r="S22" s="8">
        <v>4.25</v>
      </c>
    </row>
    <row r="23" spans="1:19" x14ac:dyDescent="0.2">
      <c r="A23" s="4">
        <v>7198</v>
      </c>
      <c r="B23" s="4">
        <v>37873</v>
      </c>
      <c r="C23" s="4" t="s">
        <v>91</v>
      </c>
      <c r="D23" s="5">
        <v>38933</v>
      </c>
      <c r="E23" s="6">
        <v>2006</v>
      </c>
      <c r="F23" s="4" t="s">
        <v>43</v>
      </c>
      <c r="G23" s="4">
        <v>63.66</v>
      </c>
      <c r="H23" s="4" t="s">
        <v>88</v>
      </c>
      <c r="I23" s="5">
        <v>41298</v>
      </c>
      <c r="J23" s="7" t="s">
        <v>94</v>
      </c>
      <c r="K23" s="4" t="s">
        <v>38</v>
      </c>
      <c r="L23" s="4">
        <v>4.0599999999999996</v>
      </c>
      <c r="M23" s="4">
        <v>-59.599999999999994</v>
      </c>
      <c r="N23" s="4" t="s">
        <v>24</v>
      </c>
      <c r="O23" s="4" t="s">
        <v>92</v>
      </c>
      <c r="P23" s="4" t="s">
        <v>93</v>
      </c>
      <c r="Q23" s="4" t="s">
        <v>26</v>
      </c>
      <c r="R23" s="4">
        <v>77</v>
      </c>
      <c r="S23" s="8">
        <v>6.416666666666667</v>
      </c>
    </row>
    <row r="24" spans="1:19" x14ac:dyDescent="0.2">
      <c r="A24" s="4">
        <v>7198</v>
      </c>
      <c r="B24" s="4">
        <v>37873</v>
      </c>
      <c r="C24" s="4" t="s">
        <v>91</v>
      </c>
      <c r="D24" s="5">
        <v>38933</v>
      </c>
      <c r="E24" s="6">
        <v>2006</v>
      </c>
      <c r="F24" s="4" t="s">
        <v>43</v>
      </c>
      <c r="G24" s="4">
        <v>63.66</v>
      </c>
      <c r="H24" s="4" t="s">
        <v>88</v>
      </c>
      <c r="I24" s="5">
        <v>41359</v>
      </c>
      <c r="J24" s="7" t="s">
        <v>94</v>
      </c>
      <c r="K24" s="4" t="s">
        <v>31</v>
      </c>
      <c r="L24" s="4">
        <v>3.56</v>
      </c>
      <c r="M24" s="4">
        <v>-60.099999999999994</v>
      </c>
      <c r="N24" s="4" t="s">
        <v>24</v>
      </c>
      <c r="O24" s="4" t="s">
        <v>92</v>
      </c>
      <c r="P24" s="4" t="s">
        <v>93</v>
      </c>
      <c r="Q24" s="4" t="s">
        <v>26</v>
      </c>
      <c r="R24" s="4">
        <v>79</v>
      </c>
      <c r="S24" s="8">
        <v>6.583333333333333</v>
      </c>
    </row>
    <row r="25" spans="1:19" x14ac:dyDescent="0.2">
      <c r="A25" s="4">
        <v>7198</v>
      </c>
      <c r="B25" s="4">
        <v>37873</v>
      </c>
      <c r="C25" s="4" t="s">
        <v>91</v>
      </c>
      <c r="D25" s="5">
        <v>38933</v>
      </c>
      <c r="E25" s="6">
        <v>2006</v>
      </c>
      <c r="F25" s="4" t="s">
        <v>43</v>
      </c>
      <c r="G25" s="4">
        <v>63.66</v>
      </c>
      <c r="H25" s="4" t="s">
        <v>88</v>
      </c>
      <c r="I25" s="5">
        <v>41604</v>
      </c>
      <c r="J25" s="7" t="s">
        <v>94</v>
      </c>
      <c r="K25" s="4" t="s">
        <v>38</v>
      </c>
      <c r="L25" s="4">
        <v>2.68</v>
      </c>
      <c r="M25" s="4">
        <v>-60.98</v>
      </c>
      <c r="N25" s="4" t="s">
        <v>24</v>
      </c>
      <c r="O25" s="4" t="s">
        <v>92</v>
      </c>
      <c r="P25" s="4" t="s">
        <v>93</v>
      </c>
      <c r="Q25" s="4" t="s">
        <v>26</v>
      </c>
      <c r="R25" s="4">
        <v>87</v>
      </c>
      <c r="S25" s="8">
        <v>7.25</v>
      </c>
    </row>
    <row r="26" spans="1:19" x14ac:dyDescent="0.2">
      <c r="A26" s="4">
        <v>7198</v>
      </c>
      <c r="B26" s="4">
        <v>37873</v>
      </c>
      <c r="C26" s="4" t="s">
        <v>91</v>
      </c>
      <c r="D26" s="5">
        <v>38933</v>
      </c>
      <c r="E26" s="6">
        <v>2006</v>
      </c>
      <c r="F26" s="4" t="s">
        <v>43</v>
      </c>
      <c r="G26" s="4">
        <v>63.66</v>
      </c>
      <c r="H26" s="4" t="s">
        <v>88</v>
      </c>
      <c r="I26" s="5">
        <v>41704</v>
      </c>
      <c r="J26" s="7" t="s">
        <v>45</v>
      </c>
      <c r="K26" s="4" t="s">
        <v>38</v>
      </c>
      <c r="L26" s="4">
        <v>4.8899999999999997</v>
      </c>
      <c r="M26" s="4">
        <v>-58.769999999999996</v>
      </c>
      <c r="N26" s="4" t="s">
        <v>24</v>
      </c>
      <c r="O26" s="4" t="s">
        <v>92</v>
      </c>
      <c r="P26" s="4" t="s">
        <v>93</v>
      </c>
      <c r="Q26" s="4" t="s">
        <v>26</v>
      </c>
      <c r="R26" s="4">
        <v>91</v>
      </c>
      <c r="S26" s="8">
        <v>7.583333333333333</v>
      </c>
    </row>
    <row r="27" spans="1:19" x14ac:dyDescent="0.2">
      <c r="A27" s="4">
        <v>34715</v>
      </c>
      <c r="B27" s="4">
        <v>37873</v>
      </c>
      <c r="C27" s="4" t="s">
        <v>91</v>
      </c>
      <c r="D27" s="5">
        <v>39633</v>
      </c>
      <c r="E27" s="6">
        <v>2008</v>
      </c>
      <c r="F27" s="4" t="s">
        <v>43</v>
      </c>
      <c r="G27" s="4">
        <v>53.34</v>
      </c>
      <c r="H27" s="4" t="s">
        <v>95</v>
      </c>
      <c r="I27" s="5">
        <v>40505</v>
      </c>
      <c r="J27" s="7" t="s">
        <v>22</v>
      </c>
      <c r="K27" s="4" t="s">
        <v>38</v>
      </c>
      <c r="L27" s="4">
        <v>12.08</v>
      </c>
      <c r="M27" s="4">
        <v>-41.260000000000005</v>
      </c>
      <c r="N27" s="4" t="s">
        <v>24</v>
      </c>
      <c r="O27" s="4" t="s">
        <v>92</v>
      </c>
      <c r="P27" s="4" t="s">
        <v>93</v>
      </c>
      <c r="Q27" s="4" t="s">
        <v>26</v>
      </c>
      <c r="R27" s="4">
        <v>28</v>
      </c>
      <c r="S27" s="8">
        <v>2.3333333333333335</v>
      </c>
    </row>
    <row r="28" spans="1:19" x14ac:dyDescent="0.2">
      <c r="A28" s="4">
        <v>34715</v>
      </c>
      <c r="B28" s="4">
        <v>37873</v>
      </c>
      <c r="C28" s="4" t="s">
        <v>91</v>
      </c>
      <c r="D28" s="5">
        <v>39633</v>
      </c>
      <c r="E28" s="6">
        <v>2008</v>
      </c>
      <c r="F28" s="4" t="s">
        <v>43</v>
      </c>
      <c r="G28" s="4">
        <v>53.34</v>
      </c>
      <c r="H28" s="4" t="s">
        <v>95</v>
      </c>
      <c r="I28" s="5">
        <v>41450</v>
      </c>
      <c r="J28" s="7" t="s">
        <v>94</v>
      </c>
      <c r="K28" s="4" t="s">
        <v>38</v>
      </c>
      <c r="L28" s="4">
        <v>6.26</v>
      </c>
      <c r="M28" s="4">
        <v>-47.080000000000005</v>
      </c>
      <c r="N28" s="4" t="s">
        <v>24</v>
      </c>
      <c r="O28" s="4" t="s">
        <v>92</v>
      </c>
      <c r="P28" s="4" t="s">
        <v>93</v>
      </c>
      <c r="Q28" s="4" t="s">
        <v>26</v>
      </c>
      <c r="R28" s="4">
        <v>59</v>
      </c>
      <c r="S28" s="8">
        <v>4.916666666666667</v>
      </c>
    </row>
    <row r="29" spans="1:19" x14ac:dyDescent="0.2">
      <c r="A29" s="4">
        <v>7063</v>
      </c>
      <c r="B29" s="4">
        <v>37674</v>
      </c>
      <c r="C29" s="4" t="s">
        <v>96</v>
      </c>
      <c r="D29" s="5">
        <v>39417</v>
      </c>
      <c r="E29" s="6">
        <v>2007</v>
      </c>
      <c r="F29" s="4" t="s">
        <v>28</v>
      </c>
      <c r="G29" s="4">
        <v>43.1</v>
      </c>
      <c r="H29" s="4" t="s">
        <v>97</v>
      </c>
      <c r="I29" s="5">
        <v>41106</v>
      </c>
      <c r="J29" s="7" t="s">
        <v>30</v>
      </c>
      <c r="K29" s="4" t="s">
        <v>31</v>
      </c>
      <c r="L29" s="4">
        <v>55.8</v>
      </c>
      <c r="M29" s="4">
        <v>12.699999999999996</v>
      </c>
      <c r="N29" s="4" t="s">
        <v>98</v>
      </c>
      <c r="O29" s="4" t="s">
        <v>99</v>
      </c>
      <c r="P29" s="4" t="s">
        <v>100</v>
      </c>
      <c r="Q29" s="4" t="s">
        <v>33</v>
      </c>
      <c r="R29" s="4">
        <v>55</v>
      </c>
      <c r="S29" s="8">
        <v>4.583333333333333</v>
      </c>
    </row>
    <row r="30" spans="1:19" x14ac:dyDescent="0.2">
      <c r="A30" s="4">
        <v>22606</v>
      </c>
      <c r="B30" s="4">
        <v>58855</v>
      </c>
      <c r="C30" s="4" t="s">
        <v>101</v>
      </c>
      <c r="D30" s="5">
        <v>38636</v>
      </c>
      <c r="E30" s="6">
        <v>2005</v>
      </c>
      <c r="F30" s="4" t="s">
        <v>20</v>
      </c>
      <c r="G30" s="4">
        <v>14.5</v>
      </c>
      <c r="H30" s="4" t="s">
        <v>102</v>
      </c>
      <c r="I30" s="5">
        <v>39459</v>
      </c>
      <c r="J30" s="7" t="s">
        <v>78</v>
      </c>
      <c r="K30" s="4" t="s">
        <v>46</v>
      </c>
      <c r="L30" s="4">
        <v>0</v>
      </c>
      <c r="M30" s="4">
        <v>-14.5</v>
      </c>
      <c r="N30" s="4" t="s">
        <v>103</v>
      </c>
      <c r="O30" s="4" t="s">
        <v>104</v>
      </c>
      <c r="P30" s="4" t="s">
        <v>105</v>
      </c>
      <c r="Q30" s="4" t="s">
        <v>33</v>
      </c>
      <c r="R30" s="4">
        <v>0</v>
      </c>
      <c r="S30" s="8">
        <v>0</v>
      </c>
    </row>
    <row r="31" spans="1:19" x14ac:dyDescent="0.2">
      <c r="A31" s="4">
        <v>31722</v>
      </c>
      <c r="B31" s="4">
        <v>103868</v>
      </c>
      <c r="C31" s="4" t="s">
        <v>106</v>
      </c>
      <c r="D31" s="5">
        <v>38474</v>
      </c>
      <c r="E31" s="6">
        <v>2005</v>
      </c>
      <c r="F31" s="4" t="s">
        <v>20</v>
      </c>
      <c r="G31" s="4">
        <v>7.5</v>
      </c>
      <c r="H31" s="4" t="s">
        <v>107</v>
      </c>
      <c r="I31" s="5">
        <v>41255</v>
      </c>
      <c r="J31" s="7" t="s">
        <v>30</v>
      </c>
      <c r="K31" s="4" t="s">
        <v>31</v>
      </c>
      <c r="L31" s="4">
        <v>183.91</v>
      </c>
      <c r="M31" s="4">
        <v>176.41</v>
      </c>
      <c r="N31" s="4" t="s">
        <v>60</v>
      </c>
      <c r="O31" s="4" t="s">
        <v>108</v>
      </c>
      <c r="P31" s="4" t="s">
        <v>108</v>
      </c>
      <c r="Q31" s="4" t="s">
        <v>33</v>
      </c>
      <c r="R31" s="4">
        <v>91</v>
      </c>
      <c r="S31" s="8">
        <v>7.583333333333333</v>
      </c>
    </row>
    <row r="32" spans="1:19" x14ac:dyDescent="0.2">
      <c r="A32" s="4">
        <v>2258</v>
      </c>
      <c r="B32" s="4">
        <v>30326</v>
      </c>
      <c r="C32" s="4" t="s">
        <v>109</v>
      </c>
      <c r="D32" s="5">
        <v>39388</v>
      </c>
      <c r="E32" s="6">
        <v>2007</v>
      </c>
      <c r="F32" s="4" t="s">
        <v>43</v>
      </c>
      <c r="G32" s="4">
        <v>79</v>
      </c>
      <c r="H32" s="4" t="s">
        <v>110</v>
      </c>
      <c r="I32" s="5">
        <v>41047</v>
      </c>
      <c r="J32" s="7" t="s">
        <v>30</v>
      </c>
      <c r="K32" s="4" t="s">
        <v>31</v>
      </c>
      <c r="L32" s="4">
        <v>0.67</v>
      </c>
      <c r="M32" s="4">
        <v>-78.33</v>
      </c>
      <c r="N32" s="4" t="s">
        <v>60</v>
      </c>
      <c r="O32" s="4" t="s">
        <v>60</v>
      </c>
      <c r="P32" s="4" t="s">
        <v>111</v>
      </c>
      <c r="Q32" s="4" t="s">
        <v>26</v>
      </c>
      <c r="R32" s="4">
        <v>54</v>
      </c>
      <c r="S32" s="8">
        <v>4.5</v>
      </c>
    </row>
    <row r="33" spans="1:19" x14ac:dyDescent="0.2">
      <c r="A33" s="4">
        <v>2258</v>
      </c>
      <c r="B33" s="4">
        <v>30326</v>
      </c>
      <c r="C33" s="4" t="s">
        <v>109</v>
      </c>
      <c r="D33" s="5">
        <v>39388</v>
      </c>
      <c r="E33" s="6">
        <v>2007</v>
      </c>
      <c r="F33" s="4" t="s">
        <v>43</v>
      </c>
      <c r="G33" s="4">
        <v>79</v>
      </c>
      <c r="H33" s="4" t="s">
        <v>110</v>
      </c>
      <c r="I33" s="5">
        <v>41317</v>
      </c>
      <c r="J33" s="7" t="s">
        <v>94</v>
      </c>
      <c r="K33" s="4" t="s">
        <v>31</v>
      </c>
      <c r="L33" s="4">
        <v>97.04</v>
      </c>
      <c r="M33" s="4">
        <v>18.040000000000006</v>
      </c>
      <c r="N33" s="4" t="s">
        <v>60</v>
      </c>
      <c r="O33" s="4" t="s">
        <v>60</v>
      </c>
      <c r="P33" s="4" t="s">
        <v>111</v>
      </c>
      <c r="Q33" s="4" t="s">
        <v>26</v>
      </c>
      <c r="R33" s="4">
        <v>63</v>
      </c>
      <c r="S33" s="8">
        <v>5.25</v>
      </c>
    </row>
    <row r="34" spans="1:19" x14ac:dyDescent="0.2">
      <c r="A34" s="4">
        <v>2258</v>
      </c>
      <c r="B34" s="4">
        <v>30326</v>
      </c>
      <c r="C34" s="4" t="s">
        <v>109</v>
      </c>
      <c r="D34" s="5">
        <v>39388</v>
      </c>
      <c r="E34" s="6">
        <v>2007</v>
      </c>
      <c r="F34" s="4" t="s">
        <v>43</v>
      </c>
      <c r="G34" s="4">
        <v>79</v>
      </c>
      <c r="H34" s="4" t="s">
        <v>110</v>
      </c>
      <c r="I34" s="5">
        <v>41334</v>
      </c>
      <c r="J34" s="7" t="s">
        <v>94</v>
      </c>
      <c r="K34" s="4" t="s">
        <v>31</v>
      </c>
      <c r="L34" s="4">
        <v>80.819999999999993</v>
      </c>
      <c r="M34" s="4">
        <v>1.8199999999999932</v>
      </c>
      <c r="N34" s="4" t="s">
        <v>60</v>
      </c>
      <c r="O34" s="4" t="s">
        <v>60</v>
      </c>
      <c r="P34" s="4" t="s">
        <v>111</v>
      </c>
      <c r="Q34" s="4" t="s">
        <v>26</v>
      </c>
      <c r="R34" s="4">
        <v>64</v>
      </c>
      <c r="S34" s="8">
        <v>5.333333333333333</v>
      </c>
    </row>
    <row r="35" spans="1:19" x14ac:dyDescent="0.2">
      <c r="A35" s="4">
        <v>2258</v>
      </c>
      <c r="B35" s="4">
        <v>30326</v>
      </c>
      <c r="C35" s="4" t="s">
        <v>109</v>
      </c>
      <c r="D35" s="5">
        <v>39388</v>
      </c>
      <c r="E35" s="6">
        <v>2007</v>
      </c>
      <c r="F35" s="4" t="s">
        <v>43</v>
      </c>
      <c r="G35" s="4">
        <v>79</v>
      </c>
      <c r="H35" s="4" t="s">
        <v>110</v>
      </c>
      <c r="I35" s="5">
        <v>41428</v>
      </c>
      <c r="J35" s="7" t="s">
        <v>94</v>
      </c>
      <c r="K35" s="4" t="s">
        <v>38</v>
      </c>
      <c r="L35" s="4">
        <v>22.06</v>
      </c>
      <c r="M35" s="4">
        <v>-56.94</v>
      </c>
      <c r="N35" s="4" t="s">
        <v>60</v>
      </c>
      <c r="O35" s="4" t="s">
        <v>60</v>
      </c>
      <c r="P35" s="4" t="s">
        <v>111</v>
      </c>
      <c r="Q35" s="4" t="s">
        <v>26</v>
      </c>
      <c r="R35" s="4">
        <v>67</v>
      </c>
      <c r="S35" s="8">
        <v>5.583333333333333</v>
      </c>
    </row>
    <row r="36" spans="1:19" x14ac:dyDescent="0.2">
      <c r="A36" s="4">
        <v>2258</v>
      </c>
      <c r="B36" s="4">
        <v>30326</v>
      </c>
      <c r="C36" s="4" t="s">
        <v>109</v>
      </c>
      <c r="D36" s="5">
        <v>39388</v>
      </c>
      <c r="E36" s="6">
        <v>2007</v>
      </c>
      <c r="F36" s="4" t="s">
        <v>43</v>
      </c>
      <c r="G36" s="4">
        <v>79</v>
      </c>
      <c r="H36" s="4" t="s">
        <v>110</v>
      </c>
      <c r="I36" s="5">
        <v>41437</v>
      </c>
      <c r="J36" s="7" t="s">
        <v>94</v>
      </c>
      <c r="K36" s="4" t="s">
        <v>38</v>
      </c>
      <c r="L36" s="4">
        <v>24.8</v>
      </c>
      <c r="M36" s="4">
        <v>-54.2</v>
      </c>
      <c r="N36" s="4" t="s">
        <v>60</v>
      </c>
      <c r="O36" s="4" t="s">
        <v>60</v>
      </c>
      <c r="P36" s="4" t="s">
        <v>111</v>
      </c>
      <c r="Q36" s="4" t="s">
        <v>33</v>
      </c>
      <c r="R36" s="4">
        <v>67</v>
      </c>
      <c r="S36" s="8">
        <v>5.583333333333333</v>
      </c>
    </row>
    <row r="37" spans="1:19" x14ac:dyDescent="0.2">
      <c r="A37" s="4">
        <v>50447</v>
      </c>
      <c r="B37" s="4">
        <v>176797</v>
      </c>
      <c r="C37" s="4" t="s">
        <v>112</v>
      </c>
      <c r="D37" s="5">
        <v>38930</v>
      </c>
      <c r="E37" s="6">
        <v>2006</v>
      </c>
      <c r="F37" s="4" t="s">
        <v>20</v>
      </c>
      <c r="G37" s="4">
        <v>21.8</v>
      </c>
      <c r="H37" s="4" t="s">
        <v>113</v>
      </c>
      <c r="I37" s="5">
        <v>40330</v>
      </c>
      <c r="J37" s="7" t="s">
        <v>22</v>
      </c>
      <c r="K37" s="4" t="s">
        <v>23</v>
      </c>
      <c r="L37" s="4">
        <v>54.45</v>
      </c>
      <c r="M37" s="4">
        <v>32.650000000000006</v>
      </c>
      <c r="N37" s="4" t="s">
        <v>114</v>
      </c>
      <c r="O37" s="4" t="s">
        <v>114</v>
      </c>
      <c r="P37" s="4" t="s">
        <v>115</v>
      </c>
      <c r="Q37" s="4" t="s">
        <v>26</v>
      </c>
      <c r="R37" s="4">
        <v>46</v>
      </c>
      <c r="S37" s="8">
        <v>3.8333333333333335</v>
      </c>
    </row>
    <row r="38" spans="1:19" x14ac:dyDescent="0.2">
      <c r="A38" s="4">
        <v>50447</v>
      </c>
      <c r="B38" s="4">
        <v>176797</v>
      </c>
      <c r="C38" s="4" t="s">
        <v>112</v>
      </c>
      <c r="D38" s="5">
        <v>38930</v>
      </c>
      <c r="E38" s="6">
        <v>2006</v>
      </c>
      <c r="F38" s="4" t="s">
        <v>20</v>
      </c>
      <c r="G38" s="4">
        <v>21.8</v>
      </c>
      <c r="H38" s="4" t="s">
        <v>113</v>
      </c>
      <c r="I38" s="5">
        <v>41943</v>
      </c>
      <c r="J38" s="7" t="s">
        <v>45</v>
      </c>
      <c r="K38" s="4" t="s">
        <v>46</v>
      </c>
      <c r="L38" s="4">
        <v>0</v>
      </c>
      <c r="M38" s="4">
        <v>-21.8</v>
      </c>
      <c r="N38" s="4" t="s">
        <v>114</v>
      </c>
      <c r="O38" s="4" t="s">
        <v>114</v>
      </c>
      <c r="P38" s="4" t="s">
        <v>115</v>
      </c>
      <c r="Q38" s="4" t="s">
        <v>33</v>
      </c>
      <c r="R38" s="4">
        <v>98</v>
      </c>
      <c r="S38" s="8">
        <v>8.1666666666666661</v>
      </c>
    </row>
    <row r="39" spans="1:19" x14ac:dyDescent="0.2">
      <c r="A39" s="4">
        <v>54582</v>
      </c>
      <c r="B39" s="4">
        <v>90449</v>
      </c>
      <c r="C39" s="4" t="s">
        <v>116</v>
      </c>
      <c r="D39" s="5">
        <v>39468</v>
      </c>
      <c r="E39" s="6">
        <v>2008</v>
      </c>
      <c r="F39" s="4" t="s">
        <v>43</v>
      </c>
      <c r="G39" s="4">
        <v>7.26</v>
      </c>
      <c r="H39" s="4" t="s">
        <v>117</v>
      </c>
      <c r="I39" s="5">
        <v>42515</v>
      </c>
      <c r="J39" s="7" t="s">
        <v>59</v>
      </c>
      <c r="K39" s="4" t="s">
        <v>31</v>
      </c>
      <c r="L39" s="4">
        <v>4.45</v>
      </c>
      <c r="M39" s="4">
        <v>-2.8099999999999996</v>
      </c>
      <c r="N39" s="4" t="s">
        <v>65</v>
      </c>
      <c r="O39" s="4" t="s">
        <v>118</v>
      </c>
      <c r="P39" s="4" t="s">
        <v>119</v>
      </c>
      <c r="Q39" s="4" t="s">
        <v>33</v>
      </c>
      <c r="R39" s="4">
        <v>100</v>
      </c>
      <c r="S39" s="8">
        <v>8.3333333333333339</v>
      </c>
    </row>
    <row r="40" spans="1:19" x14ac:dyDescent="0.2">
      <c r="A40" s="4">
        <v>32165</v>
      </c>
      <c r="B40" s="4">
        <v>49225</v>
      </c>
      <c r="C40" s="4" t="s">
        <v>120</v>
      </c>
      <c r="D40" s="5">
        <v>38504</v>
      </c>
      <c r="E40" s="6">
        <v>2005</v>
      </c>
      <c r="F40" s="4" t="s">
        <v>28</v>
      </c>
      <c r="G40" s="4">
        <v>1.52</v>
      </c>
      <c r="H40" s="4" t="s">
        <v>121</v>
      </c>
      <c r="I40" s="5">
        <v>40428</v>
      </c>
      <c r="J40" s="7" t="s">
        <v>22</v>
      </c>
      <c r="K40" s="4" t="s">
        <v>70</v>
      </c>
      <c r="L40" s="4">
        <v>36.26</v>
      </c>
      <c r="M40" s="4">
        <v>34.739999999999995</v>
      </c>
      <c r="N40" s="4" t="s">
        <v>98</v>
      </c>
      <c r="O40" s="4" t="s">
        <v>122</v>
      </c>
      <c r="P40" s="4" t="s">
        <v>123</v>
      </c>
      <c r="Q40" s="4" t="s">
        <v>33</v>
      </c>
      <c r="R40" s="4">
        <v>63</v>
      </c>
      <c r="S40" s="8">
        <v>5.25</v>
      </c>
    </row>
    <row r="41" spans="1:19" x14ac:dyDescent="0.2">
      <c r="A41" s="4">
        <v>36716</v>
      </c>
      <c r="B41" s="4">
        <v>49225</v>
      </c>
      <c r="C41" s="4" t="s">
        <v>120</v>
      </c>
      <c r="D41" s="5">
        <v>39118</v>
      </c>
      <c r="E41" s="6">
        <v>2007</v>
      </c>
      <c r="F41" s="4" t="s">
        <v>28</v>
      </c>
      <c r="G41" s="4">
        <v>68.010000000000005</v>
      </c>
      <c r="H41" s="4" t="s">
        <v>124</v>
      </c>
      <c r="I41" s="5">
        <v>39600</v>
      </c>
      <c r="J41" s="7" t="s">
        <v>78</v>
      </c>
      <c r="K41" s="4" t="s">
        <v>31</v>
      </c>
      <c r="L41" s="4">
        <v>69.8</v>
      </c>
      <c r="M41" s="4">
        <v>1.789999999999992</v>
      </c>
      <c r="N41" s="4" t="s">
        <v>98</v>
      </c>
      <c r="O41" s="4" t="s">
        <v>122</v>
      </c>
      <c r="P41" s="4" t="s">
        <v>123</v>
      </c>
      <c r="Q41" s="4" t="s">
        <v>26</v>
      </c>
      <c r="R41" s="4">
        <v>16</v>
      </c>
      <c r="S41" s="8">
        <v>1.3333333333333333</v>
      </c>
    </row>
    <row r="42" spans="1:19" x14ac:dyDescent="0.2">
      <c r="A42" s="4">
        <v>36716</v>
      </c>
      <c r="B42" s="4">
        <v>49225</v>
      </c>
      <c r="C42" s="4" t="s">
        <v>120</v>
      </c>
      <c r="D42" s="5">
        <v>39118</v>
      </c>
      <c r="E42" s="6">
        <v>2007</v>
      </c>
      <c r="F42" s="4" t="s">
        <v>28</v>
      </c>
      <c r="G42" s="4">
        <v>68.010000000000005</v>
      </c>
      <c r="H42" s="4" t="s">
        <v>124</v>
      </c>
      <c r="I42" s="5">
        <v>41712</v>
      </c>
      <c r="J42" s="7" t="s">
        <v>45</v>
      </c>
      <c r="K42" s="4" t="s">
        <v>31</v>
      </c>
      <c r="L42" s="4">
        <v>71.400000000000006</v>
      </c>
      <c r="M42" s="4">
        <v>3.3900000000000006</v>
      </c>
      <c r="N42" s="4" t="s">
        <v>98</v>
      </c>
      <c r="O42" s="4" t="s">
        <v>122</v>
      </c>
      <c r="P42" s="4" t="s">
        <v>123</v>
      </c>
      <c r="Q42" s="4" t="s">
        <v>33</v>
      </c>
      <c r="R42" s="4">
        <v>85</v>
      </c>
      <c r="S42" s="8">
        <v>7.083333333333333</v>
      </c>
    </row>
    <row r="43" spans="1:19" x14ac:dyDescent="0.2">
      <c r="A43" s="4">
        <v>36588</v>
      </c>
      <c r="B43" s="4">
        <v>124883</v>
      </c>
      <c r="C43" s="4" t="s">
        <v>125</v>
      </c>
      <c r="D43" s="5">
        <v>39335</v>
      </c>
      <c r="E43" s="6">
        <v>2007</v>
      </c>
      <c r="F43" s="4" t="s">
        <v>28</v>
      </c>
      <c r="G43" s="4">
        <v>56.7</v>
      </c>
      <c r="H43" s="4" t="s">
        <v>126</v>
      </c>
      <c r="I43" s="5">
        <v>40603</v>
      </c>
      <c r="J43" s="7" t="s">
        <v>127</v>
      </c>
      <c r="K43" s="4" t="s">
        <v>128</v>
      </c>
      <c r="L43" s="4">
        <v>86.4</v>
      </c>
      <c r="M43" s="4">
        <v>29.700000000000003</v>
      </c>
      <c r="N43" s="4" t="s">
        <v>98</v>
      </c>
      <c r="O43" s="4" t="s">
        <v>129</v>
      </c>
      <c r="P43" s="4" t="s">
        <v>130</v>
      </c>
      <c r="Q43" s="4" t="s">
        <v>26</v>
      </c>
      <c r="R43" s="4">
        <v>42</v>
      </c>
      <c r="S43" s="8">
        <v>3.5</v>
      </c>
    </row>
    <row r="44" spans="1:19" x14ac:dyDescent="0.2">
      <c r="A44" s="4">
        <v>12011</v>
      </c>
      <c r="B44" s="4">
        <v>44242</v>
      </c>
      <c r="C44" s="4" t="s">
        <v>131</v>
      </c>
      <c r="D44" s="5">
        <v>39600</v>
      </c>
      <c r="E44" s="6">
        <v>2008</v>
      </c>
      <c r="F44" s="4" t="s">
        <v>28</v>
      </c>
      <c r="G44" s="4">
        <v>46.59</v>
      </c>
      <c r="H44" s="4" t="s">
        <v>132</v>
      </c>
      <c r="I44" s="5">
        <v>42186</v>
      </c>
      <c r="J44" s="7" t="s">
        <v>53</v>
      </c>
      <c r="K44" s="4" t="s">
        <v>70</v>
      </c>
      <c r="L44" s="4">
        <v>500</v>
      </c>
      <c r="M44" s="4">
        <v>453.40999999999997</v>
      </c>
      <c r="N44" s="4" t="s">
        <v>98</v>
      </c>
      <c r="O44" s="4" t="s">
        <v>129</v>
      </c>
      <c r="P44" s="4" t="s">
        <v>133</v>
      </c>
      <c r="Q44" s="4" t="s">
        <v>33</v>
      </c>
      <c r="R44" s="4">
        <v>85</v>
      </c>
      <c r="S44" s="8">
        <v>7.083333333333333</v>
      </c>
    </row>
    <row r="45" spans="1:19" x14ac:dyDescent="0.2">
      <c r="A45" s="4">
        <v>29644</v>
      </c>
      <c r="B45" s="4">
        <v>81009</v>
      </c>
      <c r="C45" s="4" t="s">
        <v>134</v>
      </c>
      <c r="D45" s="5">
        <v>39508</v>
      </c>
      <c r="E45" s="6">
        <v>2008</v>
      </c>
      <c r="F45" s="4" t="s">
        <v>20</v>
      </c>
      <c r="G45" s="4">
        <v>4.3</v>
      </c>
      <c r="H45" s="4" t="s">
        <v>135</v>
      </c>
      <c r="I45" s="5">
        <v>40952</v>
      </c>
      <c r="J45" s="7" t="s">
        <v>30</v>
      </c>
      <c r="K45" s="4" t="s">
        <v>70</v>
      </c>
      <c r="L45" s="4">
        <v>50</v>
      </c>
      <c r="M45" s="4">
        <v>45.7</v>
      </c>
      <c r="N45" s="4" t="s">
        <v>32</v>
      </c>
      <c r="O45" s="4" t="s">
        <v>71</v>
      </c>
      <c r="P45" s="4" t="s">
        <v>136</v>
      </c>
      <c r="Q45" s="4" t="s">
        <v>26</v>
      </c>
      <c r="R45" s="4">
        <v>47</v>
      </c>
      <c r="S45" s="8">
        <v>3.9166666666666665</v>
      </c>
    </row>
    <row r="46" spans="1:19" x14ac:dyDescent="0.2">
      <c r="A46" s="4">
        <v>29644</v>
      </c>
      <c r="B46" s="4">
        <v>81009</v>
      </c>
      <c r="C46" s="4" t="s">
        <v>134</v>
      </c>
      <c r="D46" s="5">
        <v>39508</v>
      </c>
      <c r="E46" s="6">
        <v>2008</v>
      </c>
      <c r="F46" s="4" t="s">
        <v>20</v>
      </c>
      <c r="G46" s="4">
        <v>4.3</v>
      </c>
      <c r="H46" s="4" t="s">
        <v>135</v>
      </c>
      <c r="I46" s="5">
        <v>41331</v>
      </c>
      <c r="J46" s="7" t="s">
        <v>94</v>
      </c>
      <c r="K46" s="4" t="s">
        <v>70</v>
      </c>
      <c r="L46" s="4">
        <v>22.27</v>
      </c>
      <c r="M46" s="4">
        <v>17.97</v>
      </c>
      <c r="N46" s="4" t="s">
        <v>32</v>
      </c>
      <c r="O46" s="4" t="s">
        <v>71</v>
      </c>
      <c r="P46" s="4" t="s">
        <v>136</v>
      </c>
      <c r="Q46" s="4" t="s">
        <v>26</v>
      </c>
      <c r="R46" s="4">
        <v>59</v>
      </c>
      <c r="S46" s="8">
        <v>4.916666666666667</v>
      </c>
    </row>
    <row r="47" spans="1:19" x14ac:dyDescent="0.2">
      <c r="A47" s="4">
        <v>32908</v>
      </c>
      <c r="B47" s="4">
        <v>81009</v>
      </c>
      <c r="C47" s="4" t="s">
        <v>134</v>
      </c>
      <c r="D47" s="5">
        <v>40330</v>
      </c>
      <c r="E47" s="6">
        <v>2010</v>
      </c>
      <c r="F47" s="4" t="s">
        <v>28</v>
      </c>
      <c r="G47" s="4">
        <v>11.74</v>
      </c>
      <c r="H47" s="4" t="s">
        <v>137</v>
      </c>
      <c r="I47" s="5">
        <v>42552</v>
      </c>
      <c r="J47" s="7" t="s">
        <v>59</v>
      </c>
      <c r="K47" s="4" t="s">
        <v>38</v>
      </c>
      <c r="L47" s="4">
        <v>47.2</v>
      </c>
      <c r="M47" s="4">
        <v>35.46</v>
      </c>
      <c r="N47" s="4" t="s">
        <v>32</v>
      </c>
      <c r="O47" s="4" t="s">
        <v>71</v>
      </c>
      <c r="P47" s="4" t="s">
        <v>136</v>
      </c>
      <c r="Q47" s="4" t="s">
        <v>26</v>
      </c>
      <c r="R47" s="4">
        <v>73</v>
      </c>
      <c r="S47" s="8">
        <v>6.083333333333333</v>
      </c>
    </row>
    <row r="48" spans="1:19" x14ac:dyDescent="0.2">
      <c r="A48" s="4">
        <v>35056</v>
      </c>
      <c r="B48" s="4">
        <v>43525</v>
      </c>
      <c r="C48" s="4" t="s">
        <v>138</v>
      </c>
      <c r="D48" s="5">
        <v>38035</v>
      </c>
      <c r="E48" s="6">
        <v>2004</v>
      </c>
      <c r="F48" s="4" t="s">
        <v>43</v>
      </c>
      <c r="G48" s="4">
        <v>20.48</v>
      </c>
      <c r="H48" s="4" t="s">
        <v>139</v>
      </c>
      <c r="I48" s="5">
        <v>39997</v>
      </c>
      <c r="J48" s="7" t="s">
        <v>140</v>
      </c>
      <c r="K48" s="4" t="s">
        <v>38</v>
      </c>
      <c r="L48" s="4">
        <v>13.56</v>
      </c>
      <c r="M48" s="4">
        <v>-6.92</v>
      </c>
      <c r="N48" s="4" t="s">
        <v>60</v>
      </c>
      <c r="O48" s="4" t="s">
        <v>141</v>
      </c>
      <c r="P48" s="4" t="s">
        <v>142</v>
      </c>
      <c r="Q48" s="4" t="s">
        <v>33</v>
      </c>
      <c r="R48" s="4">
        <v>65</v>
      </c>
      <c r="S48" s="8">
        <v>5.416666666666667</v>
      </c>
    </row>
    <row r="49" spans="1:19" x14ac:dyDescent="0.2">
      <c r="A49" s="4">
        <v>37717</v>
      </c>
      <c r="B49" s="4">
        <v>128423</v>
      </c>
      <c r="C49" s="4" t="s">
        <v>143</v>
      </c>
      <c r="D49" s="5">
        <v>41617</v>
      </c>
      <c r="E49" s="6">
        <v>2013</v>
      </c>
      <c r="F49" s="4" t="s">
        <v>20</v>
      </c>
      <c r="G49" s="4">
        <v>156.75</v>
      </c>
      <c r="H49" s="4" t="s">
        <v>144</v>
      </c>
      <c r="I49" s="5">
        <v>42217</v>
      </c>
      <c r="J49" s="7" t="s">
        <v>53</v>
      </c>
      <c r="K49" s="4" t="s">
        <v>145</v>
      </c>
      <c r="L49" s="4">
        <v>230</v>
      </c>
      <c r="M49" s="4">
        <v>73.25</v>
      </c>
      <c r="N49" s="4" t="s">
        <v>60</v>
      </c>
      <c r="O49" s="4" t="s">
        <v>141</v>
      </c>
      <c r="P49" s="4" t="s">
        <v>146</v>
      </c>
      <c r="Q49" s="4" t="s">
        <v>33</v>
      </c>
      <c r="R49" s="4">
        <v>20</v>
      </c>
      <c r="S49" s="8">
        <v>1.6666666666666667</v>
      </c>
    </row>
    <row r="50" spans="1:19" x14ac:dyDescent="0.2">
      <c r="A50" s="4">
        <v>40349</v>
      </c>
      <c r="B50" s="4">
        <v>138169</v>
      </c>
      <c r="C50" s="4" t="s">
        <v>147</v>
      </c>
      <c r="D50" s="5">
        <v>39645</v>
      </c>
      <c r="E50" s="6">
        <v>2008</v>
      </c>
      <c r="F50" s="4" t="s">
        <v>20</v>
      </c>
      <c r="G50" s="4">
        <v>23.29</v>
      </c>
      <c r="H50" s="4" t="s">
        <v>148</v>
      </c>
      <c r="I50" s="5">
        <v>42313</v>
      </c>
      <c r="J50" s="7" t="s">
        <v>53</v>
      </c>
      <c r="K50" s="4" t="s">
        <v>70</v>
      </c>
      <c r="L50" s="4">
        <v>115</v>
      </c>
      <c r="M50" s="4">
        <v>91.710000000000008</v>
      </c>
      <c r="N50" s="4" t="s">
        <v>32</v>
      </c>
      <c r="O50" s="4" t="s">
        <v>71</v>
      </c>
      <c r="P50" s="4" t="s">
        <v>149</v>
      </c>
      <c r="Q50" s="4" t="s">
        <v>33</v>
      </c>
      <c r="R50" s="4">
        <v>88</v>
      </c>
      <c r="S50" s="8">
        <v>7.333333333333333</v>
      </c>
    </row>
    <row r="51" spans="1:19" x14ac:dyDescent="0.2">
      <c r="A51" s="4">
        <v>39914</v>
      </c>
      <c r="B51" s="4">
        <v>136674</v>
      </c>
      <c r="C51" s="4" t="s">
        <v>150</v>
      </c>
      <c r="D51" s="5">
        <v>38771</v>
      </c>
      <c r="E51" s="6">
        <v>2006</v>
      </c>
      <c r="F51" s="4" t="s">
        <v>43</v>
      </c>
      <c r="G51" s="4">
        <v>10.119999999999999</v>
      </c>
      <c r="H51" s="4" t="s">
        <v>95</v>
      </c>
      <c r="I51" s="5">
        <v>40436</v>
      </c>
      <c r="J51" s="7" t="s">
        <v>22</v>
      </c>
      <c r="K51" s="4" t="s">
        <v>38</v>
      </c>
      <c r="L51" s="4">
        <v>51.93</v>
      </c>
      <c r="M51" s="4">
        <v>41.81</v>
      </c>
      <c r="N51" s="4" t="s">
        <v>32</v>
      </c>
      <c r="O51" s="4" t="s">
        <v>71</v>
      </c>
      <c r="P51" s="4" t="s">
        <v>151</v>
      </c>
      <c r="Q51" s="4" t="s">
        <v>33</v>
      </c>
      <c r="R51" s="4">
        <v>55</v>
      </c>
      <c r="S51" s="8">
        <v>4.583333333333333</v>
      </c>
    </row>
    <row r="52" spans="1:19" x14ac:dyDescent="0.2">
      <c r="A52" s="4">
        <v>43479</v>
      </c>
      <c r="B52" s="4">
        <v>150134</v>
      </c>
      <c r="C52" s="4" t="s">
        <v>152</v>
      </c>
      <c r="D52" s="5">
        <v>41030</v>
      </c>
      <c r="E52" s="6">
        <v>2012</v>
      </c>
      <c r="F52" s="4" t="s">
        <v>43</v>
      </c>
      <c r="G52" s="4"/>
      <c r="H52" s="4" t="s">
        <v>153</v>
      </c>
      <c r="I52" s="5">
        <v>41886</v>
      </c>
      <c r="J52" s="7" t="s">
        <v>45</v>
      </c>
      <c r="K52" s="4" t="s">
        <v>38</v>
      </c>
      <c r="L52" s="4">
        <v>4.6500000000000004</v>
      </c>
      <c r="M52" s="4">
        <v>4.6500000000000004</v>
      </c>
      <c r="N52" s="4" t="s">
        <v>54</v>
      </c>
      <c r="O52" s="4" t="s">
        <v>154</v>
      </c>
      <c r="P52" s="4" t="s">
        <v>155</v>
      </c>
      <c r="Q52" s="4" t="s">
        <v>26</v>
      </c>
      <c r="R52" s="4">
        <v>28</v>
      </c>
      <c r="S52" s="8">
        <v>2.3333333333333335</v>
      </c>
    </row>
    <row r="53" spans="1:19" x14ac:dyDescent="0.2">
      <c r="A53" s="4">
        <v>53807</v>
      </c>
      <c r="B53" s="4">
        <v>190304</v>
      </c>
      <c r="C53" s="4" t="s">
        <v>156</v>
      </c>
      <c r="D53" s="5">
        <v>35947</v>
      </c>
      <c r="E53" s="6">
        <v>1998</v>
      </c>
      <c r="F53" s="4" t="s">
        <v>43</v>
      </c>
      <c r="G53" s="4"/>
      <c r="H53" s="4" t="s">
        <v>157</v>
      </c>
      <c r="I53" s="5">
        <v>38869</v>
      </c>
      <c r="J53" s="7" t="s">
        <v>75</v>
      </c>
      <c r="K53" s="4" t="s">
        <v>31</v>
      </c>
      <c r="L53" s="4">
        <v>255.5</v>
      </c>
      <c r="M53" s="4">
        <v>255.5</v>
      </c>
      <c r="N53" s="4" t="s">
        <v>32</v>
      </c>
      <c r="O53" s="4" t="s">
        <v>158</v>
      </c>
      <c r="P53" s="4" t="s">
        <v>159</v>
      </c>
      <c r="Q53" s="4" t="s">
        <v>26</v>
      </c>
      <c r="R53" s="4">
        <v>96</v>
      </c>
      <c r="S53" s="8">
        <v>8</v>
      </c>
    </row>
    <row r="54" spans="1:19" x14ac:dyDescent="0.2">
      <c r="A54" s="4">
        <v>17228</v>
      </c>
      <c r="B54" s="4">
        <v>51289</v>
      </c>
      <c r="C54" s="4" t="s">
        <v>160</v>
      </c>
      <c r="D54" s="5">
        <v>38606</v>
      </c>
      <c r="E54" s="6">
        <v>2005</v>
      </c>
      <c r="F54" s="4" t="s">
        <v>20</v>
      </c>
      <c r="G54" s="4">
        <v>11.15</v>
      </c>
      <c r="H54" s="4" t="s">
        <v>161</v>
      </c>
      <c r="I54" s="5">
        <v>41471</v>
      </c>
      <c r="J54" s="7" t="s">
        <v>94</v>
      </c>
      <c r="K54" s="4" t="s">
        <v>31</v>
      </c>
      <c r="L54" s="4">
        <v>11.65</v>
      </c>
      <c r="M54" s="4">
        <v>0.5</v>
      </c>
      <c r="N54" s="4" t="s">
        <v>24</v>
      </c>
      <c r="O54" s="4" t="s">
        <v>47</v>
      </c>
      <c r="P54" s="4" t="s">
        <v>162</v>
      </c>
      <c r="Q54" s="4" t="s">
        <v>26</v>
      </c>
      <c r="R54" s="4">
        <v>94</v>
      </c>
      <c r="S54" s="8">
        <v>7.833333333333333</v>
      </c>
    </row>
    <row r="55" spans="1:19" x14ac:dyDescent="0.2">
      <c r="A55" s="4">
        <v>45608</v>
      </c>
      <c r="B55" s="4">
        <v>157822</v>
      </c>
      <c r="C55" s="4" t="s">
        <v>163</v>
      </c>
      <c r="D55" s="5">
        <v>41989</v>
      </c>
      <c r="E55" s="6">
        <v>2014</v>
      </c>
      <c r="F55" s="4" t="s">
        <v>28</v>
      </c>
      <c r="G55" s="4">
        <v>47.86</v>
      </c>
      <c r="H55" s="4" t="s">
        <v>164</v>
      </c>
      <c r="I55" s="5">
        <v>42626</v>
      </c>
      <c r="J55" s="7" t="s">
        <v>59</v>
      </c>
      <c r="K55" s="4" t="s">
        <v>31</v>
      </c>
      <c r="L55" s="4">
        <v>198.57</v>
      </c>
      <c r="M55" s="4">
        <v>150.70999999999998</v>
      </c>
      <c r="N55" s="4" t="s">
        <v>24</v>
      </c>
      <c r="O55" s="4" t="s">
        <v>47</v>
      </c>
      <c r="P55" s="4" t="s">
        <v>165</v>
      </c>
      <c r="Q55" s="4" t="s">
        <v>33</v>
      </c>
      <c r="R55" s="4">
        <v>21</v>
      </c>
      <c r="S55" s="8">
        <v>1.75</v>
      </c>
    </row>
    <row r="56" spans="1:19" x14ac:dyDescent="0.2">
      <c r="A56" s="4">
        <v>23884</v>
      </c>
      <c r="B56" s="4">
        <v>61124</v>
      </c>
      <c r="C56" s="4" t="s">
        <v>166</v>
      </c>
      <c r="D56" s="5">
        <v>40639</v>
      </c>
      <c r="E56" s="6">
        <v>2011</v>
      </c>
      <c r="F56" s="4" t="s">
        <v>20</v>
      </c>
      <c r="G56" s="4">
        <v>24.55</v>
      </c>
      <c r="H56" s="4" t="s">
        <v>139</v>
      </c>
      <c r="I56" s="5">
        <v>41367</v>
      </c>
      <c r="J56" s="7" t="s">
        <v>94</v>
      </c>
      <c r="K56" s="4" t="s">
        <v>31</v>
      </c>
      <c r="L56" s="4">
        <v>100</v>
      </c>
      <c r="M56" s="4">
        <v>75.45</v>
      </c>
      <c r="N56" s="4" t="s">
        <v>167</v>
      </c>
      <c r="O56" s="4" t="s">
        <v>168</v>
      </c>
      <c r="P56" s="4" t="s">
        <v>169</v>
      </c>
      <c r="Q56" s="4" t="s">
        <v>33</v>
      </c>
      <c r="R56" s="4">
        <v>24</v>
      </c>
      <c r="S56" s="8">
        <v>2</v>
      </c>
    </row>
    <row r="57" spans="1:19" x14ac:dyDescent="0.2">
      <c r="A57" s="4">
        <v>37757</v>
      </c>
      <c r="B57" s="4">
        <v>109548</v>
      </c>
      <c r="C57" s="4" t="s">
        <v>170</v>
      </c>
      <c r="D57" s="5">
        <v>38869</v>
      </c>
      <c r="E57" s="6">
        <v>2006</v>
      </c>
      <c r="F57" s="4" t="s">
        <v>20</v>
      </c>
      <c r="G57" s="4">
        <v>2.83</v>
      </c>
      <c r="H57" s="4" t="s">
        <v>171</v>
      </c>
      <c r="I57" s="5">
        <v>41617</v>
      </c>
      <c r="J57" s="7" t="s">
        <v>94</v>
      </c>
      <c r="K57" s="4" t="s">
        <v>70</v>
      </c>
      <c r="L57" s="4">
        <v>29.39</v>
      </c>
      <c r="M57" s="4">
        <v>26.560000000000002</v>
      </c>
      <c r="N57" s="4" t="s">
        <v>167</v>
      </c>
      <c r="O57" s="4" t="s">
        <v>168</v>
      </c>
      <c r="P57" s="4" t="s">
        <v>172</v>
      </c>
      <c r="Q57" s="4" t="s">
        <v>33</v>
      </c>
      <c r="R57" s="4">
        <v>90</v>
      </c>
      <c r="S57" s="8">
        <v>7.5</v>
      </c>
    </row>
    <row r="58" spans="1:19" x14ac:dyDescent="0.2">
      <c r="A58" s="4">
        <v>39323</v>
      </c>
      <c r="B58" s="4">
        <v>133940</v>
      </c>
      <c r="C58" s="4" t="s">
        <v>173</v>
      </c>
      <c r="D58" s="5">
        <v>39709</v>
      </c>
      <c r="E58" s="6">
        <v>2008</v>
      </c>
      <c r="F58" s="4" t="s">
        <v>43</v>
      </c>
      <c r="G58" s="4">
        <v>15.14</v>
      </c>
      <c r="H58" s="4" t="s">
        <v>174</v>
      </c>
      <c r="I58" s="5">
        <v>42565</v>
      </c>
      <c r="J58" s="7" t="s">
        <v>59</v>
      </c>
      <c r="K58" s="4" t="s">
        <v>38</v>
      </c>
      <c r="L58" s="4">
        <v>65</v>
      </c>
      <c r="M58" s="4">
        <v>49.86</v>
      </c>
      <c r="N58" s="4" t="s">
        <v>175</v>
      </c>
      <c r="O58" s="4" t="s">
        <v>176</v>
      </c>
      <c r="P58" s="4" t="s">
        <v>177</v>
      </c>
      <c r="Q58" s="4" t="s">
        <v>26</v>
      </c>
      <c r="R58" s="4">
        <v>94</v>
      </c>
      <c r="S58" s="8">
        <v>7.833333333333333</v>
      </c>
    </row>
    <row r="59" spans="1:19" x14ac:dyDescent="0.2">
      <c r="A59" s="4">
        <v>28530</v>
      </c>
      <c r="B59" s="4">
        <v>85091</v>
      </c>
      <c r="C59" s="4" t="s">
        <v>178</v>
      </c>
      <c r="D59" s="5">
        <v>41001</v>
      </c>
      <c r="E59" s="6">
        <v>2012</v>
      </c>
      <c r="F59" s="4" t="s">
        <v>20</v>
      </c>
      <c r="G59" s="4">
        <v>105</v>
      </c>
      <c r="H59" s="4" t="s">
        <v>179</v>
      </c>
      <c r="I59" s="5">
        <v>42382</v>
      </c>
      <c r="J59" s="7" t="s">
        <v>59</v>
      </c>
      <c r="K59" s="4" t="s">
        <v>70</v>
      </c>
      <c r="L59" s="4">
        <v>195</v>
      </c>
      <c r="M59" s="4">
        <v>90</v>
      </c>
      <c r="N59" s="4" t="s">
        <v>60</v>
      </c>
      <c r="O59" s="4" t="s">
        <v>60</v>
      </c>
      <c r="P59" s="4" t="s">
        <v>180</v>
      </c>
      <c r="Q59" s="4" t="s">
        <v>33</v>
      </c>
      <c r="R59" s="4">
        <v>45</v>
      </c>
      <c r="S59" s="8">
        <v>3.75</v>
      </c>
    </row>
    <row r="60" spans="1:19" x14ac:dyDescent="0.2">
      <c r="A60" s="4">
        <v>44843</v>
      </c>
      <c r="B60" s="4">
        <v>120679</v>
      </c>
      <c r="C60" s="4" t="s">
        <v>181</v>
      </c>
      <c r="D60" s="5">
        <v>40421</v>
      </c>
      <c r="E60" s="6">
        <v>2010</v>
      </c>
      <c r="F60" s="4" t="s">
        <v>28</v>
      </c>
      <c r="G60" s="4">
        <v>17</v>
      </c>
      <c r="H60" s="4" t="s">
        <v>182</v>
      </c>
      <c r="I60" s="5">
        <v>41269</v>
      </c>
      <c r="J60" s="7" t="s">
        <v>30</v>
      </c>
      <c r="K60" s="4" t="s">
        <v>23</v>
      </c>
      <c r="L60" s="4">
        <v>99.31</v>
      </c>
      <c r="M60" s="4">
        <v>82.31</v>
      </c>
      <c r="N60" s="4" t="s">
        <v>32</v>
      </c>
      <c r="O60" s="4" t="s">
        <v>71</v>
      </c>
      <c r="P60" s="4" t="s">
        <v>183</v>
      </c>
      <c r="Q60" s="4" t="s">
        <v>33</v>
      </c>
      <c r="R60" s="4">
        <v>28</v>
      </c>
      <c r="S60" s="8">
        <v>2.3333333333333335</v>
      </c>
    </row>
    <row r="61" spans="1:19" x14ac:dyDescent="0.2">
      <c r="A61" s="4">
        <v>44843</v>
      </c>
      <c r="B61" s="4">
        <v>120679</v>
      </c>
      <c r="C61" s="4" t="s">
        <v>181</v>
      </c>
      <c r="D61" s="5">
        <v>40421</v>
      </c>
      <c r="E61" s="6">
        <v>2010</v>
      </c>
      <c r="F61" s="4" t="s">
        <v>28</v>
      </c>
      <c r="G61" s="4">
        <v>17</v>
      </c>
      <c r="H61" s="4" t="s">
        <v>182</v>
      </c>
      <c r="I61" s="5">
        <v>41285</v>
      </c>
      <c r="J61" s="7" t="s">
        <v>94</v>
      </c>
      <c r="K61" s="4" t="s">
        <v>38</v>
      </c>
      <c r="L61" s="4">
        <v>5.65</v>
      </c>
      <c r="M61" s="4">
        <v>-11.35</v>
      </c>
      <c r="N61" s="4" t="s">
        <v>32</v>
      </c>
      <c r="O61" s="4" t="s">
        <v>71</v>
      </c>
      <c r="P61" s="4" t="s">
        <v>183</v>
      </c>
      <c r="Q61" s="4" t="s">
        <v>26</v>
      </c>
      <c r="R61" s="4">
        <v>29</v>
      </c>
      <c r="S61" s="8">
        <v>2.4166666666666665</v>
      </c>
    </row>
    <row r="62" spans="1:19" x14ac:dyDescent="0.2">
      <c r="A62" s="4">
        <v>50450</v>
      </c>
      <c r="B62" s="4">
        <v>176800</v>
      </c>
      <c r="C62" s="4" t="s">
        <v>184</v>
      </c>
      <c r="D62" s="5">
        <v>39052</v>
      </c>
      <c r="E62" s="6">
        <v>2006</v>
      </c>
      <c r="F62" s="4" t="s">
        <v>20</v>
      </c>
      <c r="G62" s="4">
        <v>6.8</v>
      </c>
      <c r="H62" s="4" t="s">
        <v>185</v>
      </c>
      <c r="I62" s="5">
        <v>41450</v>
      </c>
      <c r="J62" s="7" t="s">
        <v>94</v>
      </c>
      <c r="K62" s="4" t="s">
        <v>31</v>
      </c>
      <c r="L62" s="4">
        <v>12.06</v>
      </c>
      <c r="M62" s="4">
        <v>5.2600000000000007</v>
      </c>
      <c r="N62" s="4" t="s">
        <v>65</v>
      </c>
      <c r="O62" s="4" t="s">
        <v>118</v>
      </c>
      <c r="P62" s="4" t="s">
        <v>186</v>
      </c>
      <c r="Q62" s="4" t="s">
        <v>33</v>
      </c>
      <c r="R62" s="4">
        <v>78</v>
      </c>
      <c r="S62" s="8">
        <v>6.5</v>
      </c>
    </row>
    <row r="63" spans="1:19" x14ac:dyDescent="0.2">
      <c r="A63" s="4">
        <v>49889</v>
      </c>
      <c r="B63" s="4">
        <v>174212</v>
      </c>
      <c r="C63" s="4" t="s">
        <v>187</v>
      </c>
      <c r="D63" s="5">
        <v>39600</v>
      </c>
      <c r="E63" s="6">
        <v>2008</v>
      </c>
      <c r="F63" s="4" t="s">
        <v>43</v>
      </c>
      <c r="G63" s="4">
        <v>36.6</v>
      </c>
      <c r="H63" s="4" t="s">
        <v>188</v>
      </c>
      <c r="I63" s="5">
        <v>42156</v>
      </c>
      <c r="J63" s="7" t="s">
        <v>53</v>
      </c>
      <c r="K63" s="4" t="s">
        <v>38</v>
      </c>
      <c r="L63" s="4">
        <v>0.05</v>
      </c>
      <c r="M63" s="4">
        <v>-36.550000000000004</v>
      </c>
      <c r="N63" s="4" t="s">
        <v>32</v>
      </c>
      <c r="O63" s="4" t="s">
        <v>71</v>
      </c>
      <c r="P63" s="4" t="s">
        <v>189</v>
      </c>
      <c r="Q63" s="4" t="s">
        <v>26</v>
      </c>
      <c r="R63" s="4">
        <v>84</v>
      </c>
      <c r="S63" s="8">
        <v>7</v>
      </c>
    </row>
    <row r="64" spans="1:19" x14ac:dyDescent="0.2">
      <c r="A64" s="4">
        <v>55606</v>
      </c>
      <c r="B64" s="4">
        <v>160666</v>
      </c>
      <c r="C64" s="4" t="s">
        <v>190</v>
      </c>
      <c r="D64" s="5">
        <v>41142</v>
      </c>
      <c r="E64" s="6">
        <v>2012</v>
      </c>
      <c r="F64" s="4" t="s">
        <v>43</v>
      </c>
      <c r="G64" s="4">
        <v>1.31</v>
      </c>
      <c r="H64" s="4" t="s">
        <v>153</v>
      </c>
      <c r="I64" s="5">
        <v>42011</v>
      </c>
      <c r="J64" s="7" t="s">
        <v>53</v>
      </c>
      <c r="K64" s="4" t="s">
        <v>38</v>
      </c>
      <c r="L64" s="4">
        <v>2.0099999999999998</v>
      </c>
      <c r="M64" s="4">
        <v>0.69999999999999973</v>
      </c>
      <c r="N64" s="4" t="s">
        <v>24</v>
      </c>
      <c r="O64" s="4" t="s">
        <v>47</v>
      </c>
      <c r="P64" s="4" t="s">
        <v>191</v>
      </c>
      <c r="Q64" s="4" t="s">
        <v>26</v>
      </c>
      <c r="R64" s="4">
        <v>29</v>
      </c>
      <c r="S64" s="8">
        <v>2.4166666666666665</v>
      </c>
    </row>
    <row r="65" spans="1:19" x14ac:dyDescent="0.2">
      <c r="A65" s="4">
        <v>55606</v>
      </c>
      <c r="B65" s="4">
        <v>160666</v>
      </c>
      <c r="C65" s="4" t="s">
        <v>190</v>
      </c>
      <c r="D65" s="5">
        <v>41142</v>
      </c>
      <c r="E65" s="6">
        <v>2012</v>
      </c>
      <c r="F65" s="4" t="s">
        <v>43</v>
      </c>
      <c r="G65" s="4">
        <v>1.31</v>
      </c>
      <c r="H65" s="4" t="s">
        <v>153</v>
      </c>
      <c r="I65" s="5">
        <v>42460</v>
      </c>
      <c r="J65" s="7" t="s">
        <v>59</v>
      </c>
      <c r="K65" s="4" t="s">
        <v>38</v>
      </c>
      <c r="L65" s="4">
        <v>9.07</v>
      </c>
      <c r="M65" s="4">
        <v>7.76</v>
      </c>
      <c r="N65" s="4" t="s">
        <v>24</v>
      </c>
      <c r="O65" s="4" t="s">
        <v>47</v>
      </c>
      <c r="P65" s="4" t="s">
        <v>191</v>
      </c>
      <c r="Q65" s="4" t="s">
        <v>26</v>
      </c>
      <c r="R65" s="4">
        <v>43</v>
      </c>
      <c r="S65" s="8">
        <v>3.5833333333333335</v>
      </c>
    </row>
    <row r="66" spans="1:19" x14ac:dyDescent="0.2">
      <c r="A66" s="4">
        <v>27793</v>
      </c>
      <c r="B66" s="4">
        <v>80784</v>
      </c>
      <c r="C66" s="4" t="s">
        <v>192</v>
      </c>
      <c r="D66" s="5">
        <v>40940</v>
      </c>
      <c r="E66" s="6">
        <v>2012</v>
      </c>
      <c r="F66" s="4" t="s">
        <v>43</v>
      </c>
      <c r="G66" s="4">
        <v>41.9</v>
      </c>
      <c r="H66" s="4" t="s">
        <v>193</v>
      </c>
      <c r="I66" s="5">
        <v>42019</v>
      </c>
      <c r="J66" s="7" t="s">
        <v>53</v>
      </c>
      <c r="K66" s="4" t="s">
        <v>38</v>
      </c>
      <c r="L66" s="4">
        <v>30.52</v>
      </c>
      <c r="M66" s="4">
        <v>-11.379999999999999</v>
      </c>
      <c r="N66" s="4" t="s">
        <v>32</v>
      </c>
      <c r="O66" s="4" t="s">
        <v>71</v>
      </c>
      <c r="P66" s="4" t="s">
        <v>194</v>
      </c>
      <c r="Q66" s="4" t="s">
        <v>26</v>
      </c>
      <c r="R66" s="4">
        <v>35</v>
      </c>
      <c r="S66" s="8">
        <v>2.9166666666666665</v>
      </c>
    </row>
    <row r="67" spans="1:19" x14ac:dyDescent="0.2">
      <c r="A67" s="4">
        <v>27793</v>
      </c>
      <c r="B67" s="4">
        <v>80784</v>
      </c>
      <c r="C67" s="4" t="s">
        <v>192</v>
      </c>
      <c r="D67" s="5">
        <v>40940</v>
      </c>
      <c r="E67" s="6">
        <v>2012</v>
      </c>
      <c r="F67" s="4" t="s">
        <v>43</v>
      </c>
      <c r="G67" s="4">
        <v>41.9</v>
      </c>
      <c r="H67" s="4" t="s">
        <v>193</v>
      </c>
      <c r="I67" s="5">
        <v>42314</v>
      </c>
      <c r="J67" s="7" t="s">
        <v>53</v>
      </c>
      <c r="K67" s="4" t="s">
        <v>38</v>
      </c>
      <c r="L67" s="4">
        <v>21.5</v>
      </c>
      <c r="M67" s="4">
        <v>-20.399999999999999</v>
      </c>
      <c r="N67" s="4" t="s">
        <v>32</v>
      </c>
      <c r="O67" s="4" t="s">
        <v>71</v>
      </c>
      <c r="P67" s="4" t="s">
        <v>194</v>
      </c>
      <c r="Q67" s="4" t="s">
        <v>26</v>
      </c>
      <c r="R67" s="4">
        <v>45</v>
      </c>
      <c r="S67" s="8">
        <v>3.75</v>
      </c>
    </row>
    <row r="68" spans="1:19" x14ac:dyDescent="0.2">
      <c r="A68" s="4">
        <v>27793</v>
      </c>
      <c r="B68" s="4">
        <v>80784</v>
      </c>
      <c r="C68" s="4" t="s">
        <v>192</v>
      </c>
      <c r="D68" s="5">
        <v>40940</v>
      </c>
      <c r="E68" s="6">
        <v>2012</v>
      </c>
      <c r="F68" s="4" t="s">
        <v>43</v>
      </c>
      <c r="G68" s="4">
        <v>41.9</v>
      </c>
      <c r="H68" s="4" t="s">
        <v>193</v>
      </c>
      <c r="I68" s="5">
        <v>42517</v>
      </c>
      <c r="J68" s="7" t="s">
        <v>59</v>
      </c>
      <c r="K68" s="4" t="s">
        <v>38</v>
      </c>
      <c r="L68" s="4">
        <v>22.83</v>
      </c>
      <c r="M68" s="4">
        <v>-19.07</v>
      </c>
      <c r="N68" s="4" t="s">
        <v>32</v>
      </c>
      <c r="O68" s="4" t="s">
        <v>71</v>
      </c>
      <c r="P68" s="4" t="s">
        <v>194</v>
      </c>
      <c r="Q68" s="4" t="s">
        <v>26</v>
      </c>
      <c r="R68" s="4">
        <v>51</v>
      </c>
      <c r="S68" s="8">
        <v>4.25</v>
      </c>
    </row>
    <row r="69" spans="1:19" x14ac:dyDescent="0.2">
      <c r="A69" s="4">
        <v>27793</v>
      </c>
      <c r="B69" s="4">
        <v>80784</v>
      </c>
      <c r="C69" s="4" t="s">
        <v>192</v>
      </c>
      <c r="D69" s="5">
        <v>40940</v>
      </c>
      <c r="E69" s="6">
        <v>2012</v>
      </c>
      <c r="F69" s="4" t="s">
        <v>43</v>
      </c>
      <c r="G69" s="4">
        <v>41.9</v>
      </c>
      <c r="H69" s="4" t="s">
        <v>193</v>
      </c>
      <c r="I69" s="5">
        <v>42537</v>
      </c>
      <c r="J69" s="7" t="s">
        <v>59</v>
      </c>
      <c r="K69" s="4" t="s">
        <v>38</v>
      </c>
      <c r="L69" s="4">
        <v>32.51</v>
      </c>
      <c r="M69" s="4">
        <v>-9.39</v>
      </c>
      <c r="N69" s="4" t="s">
        <v>32</v>
      </c>
      <c r="O69" s="4" t="s">
        <v>71</v>
      </c>
      <c r="P69" s="4" t="s">
        <v>194</v>
      </c>
      <c r="Q69" s="4" t="s">
        <v>33</v>
      </c>
      <c r="R69" s="4">
        <v>52</v>
      </c>
      <c r="S69" s="8">
        <v>4.333333333333333</v>
      </c>
    </row>
    <row r="70" spans="1:19" x14ac:dyDescent="0.2">
      <c r="A70" s="4">
        <v>40050</v>
      </c>
      <c r="B70" s="4">
        <v>80784</v>
      </c>
      <c r="C70" s="4" t="s">
        <v>192</v>
      </c>
      <c r="D70" s="5">
        <v>40269</v>
      </c>
      <c r="E70" s="6">
        <v>2010</v>
      </c>
      <c r="F70" s="4" t="s">
        <v>43</v>
      </c>
      <c r="G70" s="4">
        <v>22.08</v>
      </c>
      <c r="H70" s="4" t="s">
        <v>195</v>
      </c>
      <c r="I70" s="4"/>
      <c r="J70" s="7"/>
      <c r="K70" s="4" t="s">
        <v>70</v>
      </c>
      <c r="L70" s="4">
        <v>13.21</v>
      </c>
      <c r="M70" s="4">
        <v>-8.8699999999999974</v>
      </c>
      <c r="N70" s="4" t="s">
        <v>32</v>
      </c>
      <c r="O70" s="4" t="s">
        <v>71</v>
      </c>
      <c r="P70" s="4" t="s">
        <v>194</v>
      </c>
      <c r="Q70" s="4" t="s">
        <v>26</v>
      </c>
      <c r="R70" s="4">
        <v>0</v>
      </c>
      <c r="S70" s="8">
        <v>0</v>
      </c>
    </row>
    <row r="71" spans="1:19" x14ac:dyDescent="0.2">
      <c r="A71" s="4">
        <v>40051</v>
      </c>
      <c r="B71" s="4">
        <v>80784</v>
      </c>
      <c r="C71" s="4" t="s">
        <v>192</v>
      </c>
      <c r="D71" s="5">
        <v>40422</v>
      </c>
      <c r="E71" s="6">
        <v>2010</v>
      </c>
      <c r="F71" s="4" t="s">
        <v>43</v>
      </c>
      <c r="G71" s="4">
        <v>23.19</v>
      </c>
      <c r="H71" s="4" t="s">
        <v>196</v>
      </c>
      <c r="I71" s="5">
        <v>41729</v>
      </c>
      <c r="J71" s="7" t="s">
        <v>45</v>
      </c>
      <c r="K71" s="4" t="s">
        <v>70</v>
      </c>
      <c r="L71" s="4">
        <v>13.82</v>
      </c>
      <c r="M71" s="4">
        <v>-9.370000000000001</v>
      </c>
      <c r="N71" s="4" t="s">
        <v>32</v>
      </c>
      <c r="O71" s="4" t="s">
        <v>71</v>
      </c>
      <c r="P71" s="4" t="s">
        <v>194</v>
      </c>
      <c r="Q71" s="4" t="s">
        <v>26</v>
      </c>
      <c r="R71" s="4">
        <v>42</v>
      </c>
      <c r="S71" s="8">
        <v>3.5</v>
      </c>
    </row>
    <row r="72" spans="1:19" x14ac:dyDescent="0.2">
      <c r="A72" s="4">
        <v>42640</v>
      </c>
      <c r="B72" s="4">
        <v>80784</v>
      </c>
      <c r="C72" s="4" t="s">
        <v>192</v>
      </c>
      <c r="D72" s="5">
        <v>41848</v>
      </c>
      <c r="E72" s="6">
        <v>2014</v>
      </c>
      <c r="F72" s="4" t="s">
        <v>43</v>
      </c>
      <c r="G72" s="4">
        <v>81.72</v>
      </c>
      <c r="H72" s="4" t="s">
        <v>110</v>
      </c>
      <c r="I72" s="5">
        <v>42755</v>
      </c>
      <c r="J72" s="7" t="s">
        <v>197</v>
      </c>
      <c r="K72" s="4" t="s">
        <v>38</v>
      </c>
      <c r="L72" s="4">
        <v>77.02</v>
      </c>
      <c r="M72" s="4">
        <v>-4.7000000000000028</v>
      </c>
      <c r="N72" s="4" t="s">
        <v>32</v>
      </c>
      <c r="O72" s="4" t="s">
        <v>71</v>
      </c>
      <c r="P72" s="4" t="s">
        <v>194</v>
      </c>
      <c r="Q72" s="4" t="s">
        <v>33</v>
      </c>
      <c r="R72" s="4">
        <v>30</v>
      </c>
      <c r="S72" s="8">
        <v>2.5</v>
      </c>
    </row>
    <row r="73" spans="1:19" x14ac:dyDescent="0.2">
      <c r="A73" s="4">
        <v>6224</v>
      </c>
      <c r="B73" s="4">
        <v>36349</v>
      </c>
      <c r="C73" s="4" t="s">
        <v>198</v>
      </c>
      <c r="D73" s="5">
        <v>38797</v>
      </c>
      <c r="E73" s="6">
        <v>2006</v>
      </c>
      <c r="F73" s="4" t="s">
        <v>20</v>
      </c>
      <c r="G73" s="4">
        <v>20</v>
      </c>
      <c r="H73" s="4" t="s">
        <v>199</v>
      </c>
      <c r="I73" s="5">
        <v>40532</v>
      </c>
      <c r="J73" s="7" t="s">
        <v>22</v>
      </c>
      <c r="K73" s="4" t="s">
        <v>23</v>
      </c>
      <c r="L73" s="4">
        <v>65.41</v>
      </c>
      <c r="M73" s="4">
        <v>45.41</v>
      </c>
      <c r="N73" s="4" t="s">
        <v>60</v>
      </c>
      <c r="O73" s="4" t="s">
        <v>200</v>
      </c>
      <c r="P73" s="4" t="s">
        <v>201</v>
      </c>
      <c r="Q73" s="4" t="s">
        <v>26</v>
      </c>
      <c r="R73" s="4">
        <v>57</v>
      </c>
      <c r="S73" s="8">
        <v>4.75</v>
      </c>
    </row>
    <row r="74" spans="1:19" x14ac:dyDescent="0.2">
      <c r="A74" s="4">
        <v>6224</v>
      </c>
      <c r="B74" s="4">
        <v>36349</v>
      </c>
      <c r="C74" s="4" t="s">
        <v>198</v>
      </c>
      <c r="D74" s="5">
        <v>38797</v>
      </c>
      <c r="E74" s="6">
        <v>2006</v>
      </c>
      <c r="F74" s="4" t="s">
        <v>20</v>
      </c>
      <c r="G74" s="4">
        <v>20</v>
      </c>
      <c r="H74" s="4" t="s">
        <v>199</v>
      </c>
      <c r="I74" s="5">
        <v>41114</v>
      </c>
      <c r="J74" s="7" t="s">
        <v>30</v>
      </c>
      <c r="K74" s="4" t="s">
        <v>38</v>
      </c>
      <c r="L74" s="4">
        <v>4.1100000000000003</v>
      </c>
      <c r="M74" s="4">
        <v>-15.89</v>
      </c>
      <c r="N74" s="4" t="s">
        <v>60</v>
      </c>
      <c r="O74" s="4" t="s">
        <v>200</v>
      </c>
      <c r="P74" s="4" t="s">
        <v>201</v>
      </c>
      <c r="Q74" s="4" t="s">
        <v>26</v>
      </c>
      <c r="R74" s="4">
        <v>76</v>
      </c>
      <c r="S74" s="8">
        <v>6.333333333333333</v>
      </c>
    </row>
    <row r="75" spans="1:19" x14ac:dyDescent="0.2">
      <c r="A75" s="4">
        <v>6224</v>
      </c>
      <c r="B75" s="4">
        <v>36349</v>
      </c>
      <c r="C75" s="4" t="s">
        <v>198</v>
      </c>
      <c r="D75" s="5">
        <v>38797</v>
      </c>
      <c r="E75" s="6">
        <v>2006</v>
      </c>
      <c r="F75" s="4" t="s">
        <v>20</v>
      </c>
      <c r="G75" s="4">
        <v>20</v>
      </c>
      <c r="H75" s="4" t="s">
        <v>199</v>
      </c>
      <c r="I75" s="5">
        <v>41801</v>
      </c>
      <c r="J75" s="7" t="s">
        <v>45</v>
      </c>
      <c r="K75" s="4" t="s">
        <v>145</v>
      </c>
      <c r="L75" s="4">
        <v>4.01</v>
      </c>
      <c r="M75" s="4">
        <v>-15.99</v>
      </c>
      <c r="N75" s="4" t="s">
        <v>60</v>
      </c>
      <c r="O75" s="4" t="s">
        <v>200</v>
      </c>
      <c r="P75" s="4" t="s">
        <v>201</v>
      </c>
      <c r="Q75" s="4" t="s">
        <v>26</v>
      </c>
      <c r="R75" s="4">
        <v>99</v>
      </c>
      <c r="S75" s="8">
        <v>8.25</v>
      </c>
    </row>
    <row r="76" spans="1:19" x14ac:dyDescent="0.2">
      <c r="A76" s="4">
        <v>6224</v>
      </c>
      <c r="B76" s="4">
        <v>36349</v>
      </c>
      <c r="C76" s="4" t="s">
        <v>198</v>
      </c>
      <c r="D76" s="5">
        <v>38797</v>
      </c>
      <c r="E76" s="6">
        <v>2006</v>
      </c>
      <c r="F76" s="4" t="s">
        <v>20</v>
      </c>
      <c r="G76" s="4">
        <v>20</v>
      </c>
      <c r="H76" s="4" t="s">
        <v>199</v>
      </c>
      <c r="I76" s="5">
        <v>42115</v>
      </c>
      <c r="J76" s="7" t="s">
        <v>53</v>
      </c>
      <c r="K76" s="4" t="s">
        <v>38</v>
      </c>
      <c r="L76" s="4">
        <v>26.98</v>
      </c>
      <c r="M76" s="4">
        <v>6.98</v>
      </c>
      <c r="N76" s="4" t="s">
        <v>60</v>
      </c>
      <c r="O76" s="4" t="s">
        <v>200</v>
      </c>
      <c r="P76" s="4" t="s">
        <v>201</v>
      </c>
      <c r="Q76" s="4" t="s">
        <v>33</v>
      </c>
      <c r="R76" s="4">
        <v>109</v>
      </c>
      <c r="S76" s="8">
        <v>9.0833333333333339</v>
      </c>
    </row>
    <row r="77" spans="1:19" x14ac:dyDescent="0.2">
      <c r="A77" s="4">
        <v>30075</v>
      </c>
      <c r="B77" s="4">
        <v>36349</v>
      </c>
      <c r="C77" s="4" t="s">
        <v>198</v>
      </c>
      <c r="D77" s="5">
        <v>41114</v>
      </c>
      <c r="E77" s="6">
        <v>2012</v>
      </c>
      <c r="F77" s="4" t="s">
        <v>43</v>
      </c>
      <c r="G77" s="4">
        <v>4.1100000000000003</v>
      </c>
      <c r="H77" s="4" t="s">
        <v>202</v>
      </c>
      <c r="I77" s="5">
        <v>41801</v>
      </c>
      <c r="J77" s="7" t="s">
        <v>45</v>
      </c>
      <c r="K77" s="4" t="s">
        <v>145</v>
      </c>
      <c r="L77" s="4">
        <v>0.79</v>
      </c>
      <c r="M77" s="4">
        <v>-3.3200000000000003</v>
      </c>
      <c r="N77" s="4" t="s">
        <v>60</v>
      </c>
      <c r="O77" s="4" t="s">
        <v>200</v>
      </c>
      <c r="P77" s="4" t="s">
        <v>201</v>
      </c>
      <c r="Q77" s="4" t="s">
        <v>26</v>
      </c>
      <c r="R77" s="4">
        <v>23</v>
      </c>
      <c r="S77" s="8">
        <v>1.9166666666666667</v>
      </c>
    </row>
    <row r="78" spans="1:19" x14ac:dyDescent="0.2">
      <c r="A78" s="4">
        <v>25002</v>
      </c>
      <c r="B78" s="4">
        <v>65502</v>
      </c>
      <c r="C78" s="4" t="s">
        <v>203</v>
      </c>
      <c r="D78" s="5">
        <v>40721</v>
      </c>
      <c r="E78" s="6">
        <v>2011</v>
      </c>
      <c r="F78" s="4" t="s">
        <v>28</v>
      </c>
      <c r="G78" s="4">
        <v>100</v>
      </c>
      <c r="H78" s="4" t="s">
        <v>97</v>
      </c>
      <c r="I78" s="5">
        <v>42482</v>
      </c>
      <c r="J78" s="7" t="s">
        <v>59</v>
      </c>
      <c r="K78" s="4" t="s">
        <v>145</v>
      </c>
      <c r="L78" s="4">
        <v>54.22</v>
      </c>
      <c r="M78" s="4">
        <v>-45.78</v>
      </c>
      <c r="N78" s="4" t="s">
        <v>24</v>
      </c>
      <c r="O78" s="4" t="s">
        <v>47</v>
      </c>
      <c r="P78" s="4" t="s">
        <v>204</v>
      </c>
      <c r="Q78" s="4" t="s">
        <v>33</v>
      </c>
      <c r="R78" s="4">
        <v>58</v>
      </c>
      <c r="S78" s="8">
        <v>4.833333333333333</v>
      </c>
    </row>
    <row r="79" spans="1:19" x14ac:dyDescent="0.2">
      <c r="A79" s="4">
        <v>2194</v>
      </c>
      <c r="B79" s="4">
        <v>30231</v>
      </c>
      <c r="C79" s="4" t="s">
        <v>205</v>
      </c>
      <c r="D79" s="5">
        <v>39779</v>
      </c>
      <c r="E79" s="6">
        <v>2008</v>
      </c>
      <c r="F79" s="4" t="s">
        <v>28</v>
      </c>
      <c r="G79" s="4">
        <v>65</v>
      </c>
      <c r="H79" s="4" t="s">
        <v>64</v>
      </c>
      <c r="I79" s="5">
        <v>42065</v>
      </c>
      <c r="J79" s="7" t="s">
        <v>53</v>
      </c>
      <c r="K79" s="4" t="s">
        <v>70</v>
      </c>
      <c r="L79" s="4">
        <v>318.33</v>
      </c>
      <c r="M79" s="4">
        <v>253.32999999999998</v>
      </c>
      <c r="N79" s="4" t="s">
        <v>32</v>
      </c>
      <c r="O79" s="4" t="s">
        <v>71</v>
      </c>
      <c r="P79" s="4" t="s">
        <v>206</v>
      </c>
      <c r="Q79" s="4" t="s">
        <v>33</v>
      </c>
      <c r="R79" s="4">
        <v>76</v>
      </c>
      <c r="S79" s="8">
        <v>6.333333333333333</v>
      </c>
    </row>
    <row r="80" spans="1:19" x14ac:dyDescent="0.2">
      <c r="A80" s="4">
        <v>28462</v>
      </c>
      <c r="B80" s="4">
        <v>84808</v>
      </c>
      <c r="C80" s="4" t="s">
        <v>207</v>
      </c>
      <c r="D80" s="5">
        <v>39295</v>
      </c>
      <c r="E80" s="6">
        <v>2007</v>
      </c>
      <c r="F80" s="4" t="s">
        <v>20</v>
      </c>
      <c r="G80" s="4">
        <v>7.39</v>
      </c>
      <c r="H80" s="4" t="s">
        <v>208</v>
      </c>
      <c r="I80" s="5">
        <v>40451</v>
      </c>
      <c r="J80" s="7" t="s">
        <v>22</v>
      </c>
      <c r="K80" s="4" t="s">
        <v>23</v>
      </c>
      <c r="L80" s="4">
        <v>34.46</v>
      </c>
      <c r="M80" s="4">
        <v>27.07</v>
      </c>
      <c r="N80" s="4" t="s">
        <v>24</v>
      </c>
      <c r="O80" s="4" t="s">
        <v>47</v>
      </c>
      <c r="P80" s="4" t="s">
        <v>47</v>
      </c>
      <c r="Q80" s="4" t="s">
        <v>26</v>
      </c>
      <c r="R80" s="4">
        <v>37</v>
      </c>
      <c r="S80" s="8">
        <v>3.0833333333333335</v>
      </c>
    </row>
    <row r="81" spans="1:19" x14ac:dyDescent="0.2">
      <c r="A81" s="4">
        <v>28462</v>
      </c>
      <c r="B81" s="4">
        <v>84808</v>
      </c>
      <c r="C81" s="4" t="s">
        <v>207</v>
      </c>
      <c r="D81" s="5">
        <v>39295</v>
      </c>
      <c r="E81" s="6">
        <v>2007</v>
      </c>
      <c r="F81" s="4" t="s">
        <v>20</v>
      </c>
      <c r="G81" s="4">
        <v>7.39</v>
      </c>
      <c r="H81" s="4" t="s">
        <v>208</v>
      </c>
      <c r="I81" s="5">
        <v>40452</v>
      </c>
      <c r="J81" s="7" t="s">
        <v>22</v>
      </c>
      <c r="K81" s="4" t="s">
        <v>70</v>
      </c>
      <c r="L81" s="4">
        <v>15.76</v>
      </c>
      <c r="M81" s="4">
        <v>8.370000000000001</v>
      </c>
      <c r="N81" s="4" t="s">
        <v>24</v>
      </c>
      <c r="O81" s="4" t="s">
        <v>47</v>
      </c>
      <c r="P81" s="4" t="s">
        <v>47</v>
      </c>
      <c r="Q81" s="4" t="s">
        <v>26</v>
      </c>
      <c r="R81" s="4">
        <v>38</v>
      </c>
      <c r="S81" s="8">
        <v>3.1666666666666665</v>
      </c>
    </row>
    <row r="82" spans="1:19" x14ac:dyDescent="0.2">
      <c r="A82" s="4">
        <v>28462</v>
      </c>
      <c r="B82" s="4">
        <v>84808</v>
      </c>
      <c r="C82" s="4" t="s">
        <v>207</v>
      </c>
      <c r="D82" s="5">
        <v>39295</v>
      </c>
      <c r="E82" s="6">
        <v>2007</v>
      </c>
      <c r="F82" s="4" t="s">
        <v>20</v>
      </c>
      <c r="G82" s="4">
        <v>7.39</v>
      </c>
      <c r="H82" s="4" t="s">
        <v>208</v>
      </c>
      <c r="I82" s="5">
        <v>40996</v>
      </c>
      <c r="J82" s="7" t="s">
        <v>30</v>
      </c>
      <c r="K82" s="4" t="s">
        <v>38</v>
      </c>
      <c r="L82" s="4">
        <v>1.99</v>
      </c>
      <c r="M82" s="4">
        <v>-5.3999999999999995</v>
      </c>
      <c r="N82" s="4" t="s">
        <v>24</v>
      </c>
      <c r="O82" s="4" t="s">
        <v>47</v>
      </c>
      <c r="P82" s="4" t="s">
        <v>47</v>
      </c>
      <c r="Q82" s="4" t="s">
        <v>26</v>
      </c>
      <c r="R82" s="4">
        <v>55</v>
      </c>
      <c r="S82" s="8">
        <v>4.583333333333333</v>
      </c>
    </row>
    <row r="83" spans="1:19" x14ac:dyDescent="0.2">
      <c r="A83" s="4">
        <v>28462</v>
      </c>
      <c r="B83" s="4">
        <v>84808</v>
      </c>
      <c r="C83" s="4" t="s">
        <v>207</v>
      </c>
      <c r="D83" s="5">
        <v>39295</v>
      </c>
      <c r="E83" s="6">
        <v>2007</v>
      </c>
      <c r="F83" s="4" t="s">
        <v>20</v>
      </c>
      <c r="G83" s="4">
        <v>7.39</v>
      </c>
      <c r="H83" s="4" t="s">
        <v>208</v>
      </c>
      <c r="I83" s="5">
        <v>41072</v>
      </c>
      <c r="J83" s="7" t="s">
        <v>30</v>
      </c>
      <c r="K83" s="4" t="s">
        <v>38</v>
      </c>
      <c r="L83" s="4">
        <v>1.53</v>
      </c>
      <c r="M83" s="4">
        <v>-5.8599999999999994</v>
      </c>
      <c r="N83" s="4" t="s">
        <v>24</v>
      </c>
      <c r="O83" s="4" t="s">
        <v>47</v>
      </c>
      <c r="P83" s="4" t="s">
        <v>47</v>
      </c>
      <c r="Q83" s="4" t="s">
        <v>33</v>
      </c>
      <c r="R83" s="4">
        <v>58</v>
      </c>
      <c r="S83" s="8">
        <v>4.833333333333333</v>
      </c>
    </row>
    <row r="84" spans="1:19" x14ac:dyDescent="0.2">
      <c r="A84" s="4">
        <v>24758</v>
      </c>
      <c r="B84" s="4">
        <v>61381</v>
      </c>
      <c r="C84" s="4" t="s">
        <v>209</v>
      </c>
      <c r="D84" s="5">
        <v>38820</v>
      </c>
      <c r="E84" s="6">
        <v>2006</v>
      </c>
      <c r="F84" s="4" t="s">
        <v>20</v>
      </c>
      <c r="G84" s="4">
        <v>4.7</v>
      </c>
      <c r="H84" s="4" t="s">
        <v>210</v>
      </c>
      <c r="I84" s="5">
        <v>40646</v>
      </c>
      <c r="J84" s="7" t="s">
        <v>127</v>
      </c>
      <c r="K84" s="4" t="s">
        <v>70</v>
      </c>
      <c r="L84" s="4">
        <v>100</v>
      </c>
      <c r="M84" s="4">
        <v>95.3</v>
      </c>
      <c r="N84" s="4" t="s">
        <v>24</v>
      </c>
      <c r="O84" s="4" t="s">
        <v>76</v>
      </c>
      <c r="P84" s="4" t="s">
        <v>211</v>
      </c>
      <c r="Q84" s="4" t="s">
        <v>33</v>
      </c>
      <c r="R84" s="4">
        <v>60</v>
      </c>
      <c r="S84" s="8">
        <v>5</v>
      </c>
    </row>
    <row r="85" spans="1:19" x14ac:dyDescent="0.2">
      <c r="A85" s="4">
        <v>16606</v>
      </c>
      <c r="B85" s="4">
        <v>50483</v>
      </c>
      <c r="C85" s="4" t="s">
        <v>212</v>
      </c>
      <c r="D85" s="5">
        <v>40449</v>
      </c>
      <c r="E85" s="6">
        <v>2010</v>
      </c>
      <c r="F85" s="4" t="s">
        <v>28</v>
      </c>
      <c r="G85" s="4">
        <v>15</v>
      </c>
      <c r="H85" s="4" t="s">
        <v>135</v>
      </c>
      <c r="I85" s="5">
        <v>42237</v>
      </c>
      <c r="J85" s="7" t="s">
        <v>53</v>
      </c>
      <c r="K85" s="4" t="s">
        <v>70</v>
      </c>
      <c r="L85" s="4">
        <v>68.819999999999993</v>
      </c>
      <c r="M85" s="4">
        <v>53.819999999999993</v>
      </c>
      <c r="N85" s="4" t="s">
        <v>167</v>
      </c>
      <c r="O85" s="4" t="s">
        <v>168</v>
      </c>
      <c r="P85" s="4" t="s">
        <v>168</v>
      </c>
      <c r="Q85" s="4" t="s">
        <v>33</v>
      </c>
      <c r="R85" s="4">
        <v>59</v>
      </c>
      <c r="S85" s="8">
        <v>4.916666666666667</v>
      </c>
    </row>
    <row r="86" spans="1:19" x14ac:dyDescent="0.2">
      <c r="A86" s="4">
        <v>26948</v>
      </c>
      <c r="B86" s="4">
        <v>75527</v>
      </c>
      <c r="C86" s="4" t="s">
        <v>213</v>
      </c>
      <c r="D86" s="5">
        <v>39234</v>
      </c>
      <c r="E86" s="6">
        <v>2007</v>
      </c>
      <c r="F86" s="4" t="s">
        <v>43</v>
      </c>
      <c r="G86" s="4">
        <v>39.869999999999997</v>
      </c>
      <c r="H86" s="4" t="s">
        <v>214</v>
      </c>
      <c r="I86" s="5">
        <v>40862</v>
      </c>
      <c r="J86" s="7" t="s">
        <v>127</v>
      </c>
      <c r="K86" s="4" t="s">
        <v>38</v>
      </c>
      <c r="L86" s="4">
        <v>6.3</v>
      </c>
      <c r="M86" s="4">
        <v>-33.57</v>
      </c>
      <c r="N86" s="4" t="s">
        <v>24</v>
      </c>
      <c r="O86" s="4" t="s">
        <v>215</v>
      </c>
      <c r="P86" s="4" t="s">
        <v>215</v>
      </c>
      <c r="Q86" s="4" t="s">
        <v>26</v>
      </c>
      <c r="R86" s="4">
        <v>53</v>
      </c>
      <c r="S86" s="8">
        <v>4.416666666666667</v>
      </c>
    </row>
    <row r="87" spans="1:19" x14ac:dyDescent="0.2">
      <c r="A87" s="4">
        <v>26948</v>
      </c>
      <c r="B87" s="4">
        <v>75527</v>
      </c>
      <c r="C87" s="4" t="s">
        <v>213</v>
      </c>
      <c r="D87" s="5">
        <v>39234</v>
      </c>
      <c r="E87" s="6">
        <v>2007</v>
      </c>
      <c r="F87" s="4" t="s">
        <v>43</v>
      </c>
      <c r="G87" s="4">
        <v>39.869999999999997</v>
      </c>
      <c r="H87" s="4" t="s">
        <v>214</v>
      </c>
      <c r="I87" s="5">
        <v>41135</v>
      </c>
      <c r="J87" s="7" t="s">
        <v>30</v>
      </c>
      <c r="K87" s="4" t="s">
        <v>38</v>
      </c>
      <c r="L87" s="4">
        <v>36</v>
      </c>
      <c r="M87" s="4">
        <v>-3.8699999999999974</v>
      </c>
      <c r="N87" s="4" t="s">
        <v>24</v>
      </c>
      <c r="O87" s="4" t="s">
        <v>215</v>
      </c>
      <c r="P87" s="4" t="s">
        <v>215</v>
      </c>
      <c r="Q87" s="4" t="s">
        <v>26</v>
      </c>
      <c r="R87" s="4">
        <v>62</v>
      </c>
      <c r="S87" s="8">
        <v>5.166666666666667</v>
      </c>
    </row>
    <row r="88" spans="1:19" x14ac:dyDescent="0.2">
      <c r="A88" s="4">
        <v>26948</v>
      </c>
      <c r="B88" s="4">
        <v>75527</v>
      </c>
      <c r="C88" s="4" t="s">
        <v>213</v>
      </c>
      <c r="D88" s="5">
        <v>39234</v>
      </c>
      <c r="E88" s="6">
        <v>2007</v>
      </c>
      <c r="F88" s="4" t="s">
        <v>43</v>
      </c>
      <c r="G88" s="4">
        <v>39.869999999999997</v>
      </c>
      <c r="H88" s="4" t="s">
        <v>214</v>
      </c>
      <c r="I88" s="5">
        <v>41477</v>
      </c>
      <c r="J88" s="7" t="s">
        <v>94</v>
      </c>
      <c r="K88" s="4" t="s">
        <v>38</v>
      </c>
      <c r="L88" s="4">
        <v>12.93</v>
      </c>
      <c r="M88" s="4">
        <v>-26.939999999999998</v>
      </c>
      <c r="N88" s="4" t="s">
        <v>24</v>
      </c>
      <c r="O88" s="4" t="s">
        <v>215</v>
      </c>
      <c r="P88" s="4" t="s">
        <v>215</v>
      </c>
      <c r="Q88" s="4" t="s">
        <v>26</v>
      </c>
      <c r="R88" s="4">
        <v>73</v>
      </c>
      <c r="S88" s="8">
        <v>6.083333333333333</v>
      </c>
    </row>
    <row r="89" spans="1:19" x14ac:dyDescent="0.2">
      <c r="A89" s="4">
        <v>26948</v>
      </c>
      <c r="B89" s="4">
        <v>75527</v>
      </c>
      <c r="C89" s="4" t="s">
        <v>213</v>
      </c>
      <c r="D89" s="5">
        <v>39234</v>
      </c>
      <c r="E89" s="6">
        <v>2007</v>
      </c>
      <c r="F89" s="4" t="s">
        <v>43</v>
      </c>
      <c r="G89" s="4">
        <v>39.869999999999997</v>
      </c>
      <c r="H89" s="4" t="s">
        <v>214</v>
      </c>
      <c r="I89" s="5">
        <v>41565</v>
      </c>
      <c r="J89" s="7" t="s">
        <v>94</v>
      </c>
      <c r="K89" s="4" t="s">
        <v>38</v>
      </c>
      <c r="L89" s="4">
        <v>1.2</v>
      </c>
      <c r="M89" s="4">
        <v>-38.669999999999995</v>
      </c>
      <c r="N89" s="4" t="s">
        <v>24</v>
      </c>
      <c r="O89" s="4" t="s">
        <v>215</v>
      </c>
      <c r="P89" s="4" t="s">
        <v>215</v>
      </c>
      <c r="Q89" s="4" t="s">
        <v>26</v>
      </c>
      <c r="R89" s="4">
        <v>76</v>
      </c>
      <c r="S89" s="8">
        <v>6.333333333333333</v>
      </c>
    </row>
    <row r="90" spans="1:19" x14ac:dyDescent="0.2">
      <c r="A90" s="4">
        <v>34585</v>
      </c>
      <c r="B90" s="4">
        <v>75527</v>
      </c>
      <c r="C90" s="4" t="s">
        <v>213</v>
      </c>
      <c r="D90" s="5">
        <v>41443</v>
      </c>
      <c r="E90" s="6">
        <v>2013</v>
      </c>
      <c r="F90" s="4" t="s">
        <v>43</v>
      </c>
      <c r="G90" s="4"/>
      <c r="H90" s="4" t="s">
        <v>95</v>
      </c>
      <c r="I90" s="5">
        <v>42024</v>
      </c>
      <c r="J90" s="7" t="s">
        <v>53</v>
      </c>
      <c r="K90" s="4" t="s">
        <v>38</v>
      </c>
      <c r="L90" s="4">
        <v>12.85</v>
      </c>
      <c r="M90" s="4">
        <v>12.85</v>
      </c>
      <c r="N90" s="4" t="s">
        <v>24</v>
      </c>
      <c r="O90" s="4" t="s">
        <v>215</v>
      </c>
      <c r="P90" s="4" t="s">
        <v>215</v>
      </c>
      <c r="Q90" s="4" t="s">
        <v>26</v>
      </c>
      <c r="R90" s="4">
        <v>19</v>
      </c>
      <c r="S90" s="8">
        <v>1.5833333333333333</v>
      </c>
    </row>
    <row r="91" spans="1:19" x14ac:dyDescent="0.2">
      <c r="A91" s="4">
        <v>33640</v>
      </c>
      <c r="B91" s="4">
        <v>111745</v>
      </c>
      <c r="C91" s="4" t="s">
        <v>216</v>
      </c>
      <c r="D91" s="5">
        <v>41274</v>
      </c>
      <c r="E91" s="6">
        <v>2012</v>
      </c>
      <c r="F91" s="4" t="s">
        <v>43</v>
      </c>
      <c r="G91" s="4">
        <v>44.76</v>
      </c>
      <c r="H91" s="4" t="s">
        <v>157</v>
      </c>
      <c r="I91" s="5">
        <v>42290</v>
      </c>
      <c r="J91" s="7" t="s">
        <v>53</v>
      </c>
      <c r="K91" s="4" t="s">
        <v>38</v>
      </c>
      <c r="L91" s="4">
        <v>20.059999999999999</v>
      </c>
      <c r="M91" s="4">
        <v>-24.7</v>
      </c>
      <c r="N91" s="4" t="s">
        <v>24</v>
      </c>
      <c r="O91" s="4" t="s">
        <v>47</v>
      </c>
      <c r="P91" s="4" t="s">
        <v>217</v>
      </c>
      <c r="Q91" s="4" t="s">
        <v>26</v>
      </c>
      <c r="R91" s="4">
        <v>34</v>
      </c>
      <c r="S91" s="8">
        <v>2.8333333333333335</v>
      </c>
    </row>
    <row r="92" spans="1:19" x14ac:dyDescent="0.2">
      <c r="A92" s="4">
        <v>846</v>
      </c>
      <c r="B92" s="4">
        <v>26782</v>
      </c>
      <c r="C92" s="4" t="s">
        <v>218</v>
      </c>
      <c r="D92" s="5">
        <v>38820</v>
      </c>
      <c r="E92" s="6">
        <v>2006</v>
      </c>
      <c r="F92" s="4" t="s">
        <v>20</v>
      </c>
      <c r="G92" s="4">
        <v>25</v>
      </c>
      <c r="H92" s="4" t="s">
        <v>219</v>
      </c>
      <c r="I92" s="5">
        <v>41141</v>
      </c>
      <c r="J92" s="7" t="s">
        <v>30</v>
      </c>
      <c r="K92" s="4" t="s">
        <v>46</v>
      </c>
      <c r="L92" s="4">
        <v>0.15</v>
      </c>
      <c r="M92" s="4">
        <v>-24.85</v>
      </c>
      <c r="N92" s="4" t="s">
        <v>24</v>
      </c>
      <c r="O92" s="4" t="s">
        <v>25</v>
      </c>
      <c r="P92" s="4" t="s">
        <v>220</v>
      </c>
      <c r="Q92" s="4" t="s">
        <v>33</v>
      </c>
      <c r="R92" s="4">
        <v>76</v>
      </c>
      <c r="S92" s="8">
        <v>6.333333333333333</v>
      </c>
    </row>
    <row r="93" spans="1:19" x14ac:dyDescent="0.2">
      <c r="A93" s="4">
        <v>10298</v>
      </c>
      <c r="B93" s="4">
        <v>26782</v>
      </c>
      <c r="C93" s="4" t="s">
        <v>218</v>
      </c>
      <c r="D93" s="5">
        <v>40305</v>
      </c>
      <c r="E93" s="6">
        <v>2010</v>
      </c>
      <c r="F93" s="4" t="s">
        <v>20</v>
      </c>
      <c r="G93" s="4">
        <v>165</v>
      </c>
      <c r="H93" s="4" t="s">
        <v>221</v>
      </c>
      <c r="I93" s="5">
        <v>42384</v>
      </c>
      <c r="J93" s="7" t="s">
        <v>59</v>
      </c>
      <c r="K93" s="4" t="s">
        <v>31</v>
      </c>
      <c r="L93" s="4">
        <v>89.26</v>
      </c>
      <c r="M93" s="4">
        <v>-75.739999999999995</v>
      </c>
      <c r="N93" s="4" t="s">
        <v>24</v>
      </c>
      <c r="O93" s="4" t="s">
        <v>25</v>
      </c>
      <c r="P93" s="4" t="s">
        <v>220</v>
      </c>
      <c r="Q93" s="4" t="s">
        <v>33</v>
      </c>
      <c r="R93" s="4">
        <v>68</v>
      </c>
      <c r="S93" s="8">
        <v>5.666666666666667</v>
      </c>
    </row>
    <row r="94" spans="1:19" x14ac:dyDescent="0.2">
      <c r="A94" s="4">
        <v>7416</v>
      </c>
      <c r="B94" s="4">
        <v>38160</v>
      </c>
      <c r="C94" s="4" t="s">
        <v>222</v>
      </c>
      <c r="D94" s="5">
        <v>38810</v>
      </c>
      <c r="E94" s="6">
        <v>2006</v>
      </c>
      <c r="F94" s="4" t="s">
        <v>28</v>
      </c>
      <c r="G94" s="4">
        <v>33.72</v>
      </c>
      <c r="H94" s="4" t="s">
        <v>88</v>
      </c>
      <c r="I94" s="5">
        <v>40184</v>
      </c>
      <c r="J94" s="7" t="s">
        <v>22</v>
      </c>
      <c r="K94" s="4" t="s">
        <v>23</v>
      </c>
      <c r="L94" s="4">
        <v>82.47</v>
      </c>
      <c r="M94" s="4">
        <v>48.75</v>
      </c>
      <c r="N94" s="4" t="s">
        <v>54</v>
      </c>
      <c r="O94" s="4" t="s">
        <v>85</v>
      </c>
      <c r="P94" s="4" t="s">
        <v>86</v>
      </c>
      <c r="Q94" s="4" t="s">
        <v>26</v>
      </c>
      <c r="R94" s="4">
        <v>45</v>
      </c>
      <c r="S94" s="8">
        <v>3.75</v>
      </c>
    </row>
    <row r="95" spans="1:19" x14ac:dyDescent="0.2">
      <c r="A95" s="4">
        <v>7416</v>
      </c>
      <c r="B95" s="4">
        <v>38160</v>
      </c>
      <c r="C95" s="4" t="s">
        <v>222</v>
      </c>
      <c r="D95" s="5">
        <v>38810</v>
      </c>
      <c r="E95" s="6">
        <v>2006</v>
      </c>
      <c r="F95" s="4" t="s">
        <v>28</v>
      </c>
      <c r="G95" s="4">
        <v>33.72</v>
      </c>
      <c r="H95" s="4" t="s">
        <v>88</v>
      </c>
      <c r="I95" s="5">
        <v>40767</v>
      </c>
      <c r="J95" s="7" t="s">
        <v>127</v>
      </c>
      <c r="K95" s="4" t="s">
        <v>38</v>
      </c>
      <c r="L95" s="4">
        <v>34.520000000000003</v>
      </c>
      <c r="M95" s="4">
        <v>0.80000000000000426</v>
      </c>
      <c r="N95" s="4" t="s">
        <v>54</v>
      </c>
      <c r="O95" s="4" t="s">
        <v>85</v>
      </c>
      <c r="P95" s="4" t="s">
        <v>86</v>
      </c>
      <c r="Q95" s="4" t="s">
        <v>33</v>
      </c>
      <c r="R95" s="4">
        <v>64</v>
      </c>
      <c r="S95" s="8">
        <v>5.333333333333333</v>
      </c>
    </row>
    <row r="96" spans="1:19" x14ac:dyDescent="0.2">
      <c r="A96" s="4">
        <v>28086</v>
      </c>
      <c r="B96" s="4">
        <v>82564</v>
      </c>
      <c r="C96" s="4" t="s">
        <v>223</v>
      </c>
      <c r="D96" s="5">
        <v>40963</v>
      </c>
      <c r="E96" s="6">
        <v>2012</v>
      </c>
      <c r="F96" s="4" t="s">
        <v>43</v>
      </c>
      <c r="G96" s="4">
        <v>19.760000000000002</v>
      </c>
      <c r="H96" s="4" t="s">
        <v>224</v>
      </c>
      <c r="I96" s="5">
        <v>42253</v>
      </c>
      <c r="J96" s="7" t="s">
        <v>53</v>
      </c>
      <c r="K96" s="4" t="s">
        <v>38</v>
      </c>
      <c r="L96" s="4">
        <v>12.08</v>
      </c>
      <c r="M96" s="4">
        <v>-7.6800000000000015</v>
      </c>
      <c r="N96" s="4" t="s">
        <v>32</v>
      </c>
      <c r="O96" s="4" t="s">
        <v>71</v>
      </c>
      <c r="P96" s="4" t="s">
        <v>225</v>
      </c>
      <c r="Q96" s="4" t="s">
        <v>26</v>
      </c>
      <c r="R96" s="4">
        <v>43</v>
      </c>
      <c r="S96" s="8">
        <v>3.5833333333333335</v>
      </c>
    </row>
    <row r="97" spans="1:19" x14ac:dyDescent="0.2">
      <c r="A97" s="4">
        <v>50453</v>
      </c>
      <c r="B97" s="4">
        <v>176808</v>
      </c>
      <c r="C97" s="4" t="s">
        <v>226</v>
      </c>
      <c r="D97" s="5">
        <v>38718</v>
      </c>
      <c r="E97" s="6">
        <v>2006</v>
      </c>
      <c r="F97" s="4" t="s">
        <v>28</v>
      </c>
      <c r="G97" s="4">
        <v>10.81</v>
      </c>
      <c r="H97" s="4" t="s">
        <v>227</v>
      </c>
      <c r="I97" s="5">
        <v>39934</v>
      </c>
      <c r="J97" s="7" t="s">
        <v>140</v>
      </c>
      <c r="K97" s="4" t="s">
        <v>31</v>
      </c>
      <c r="L97" s="4">
        <v>29.75</v>
      </c>
      <c r="M97" s="4">
        <v>18.939999999999998</v>
      </c>
      <c r="N97" s="4" t="s">
        <v>24</v>
      </c>
      <c r="O97" s="4" t="s">
        <v>228</v>
      </c>
      <c r="P97" s="4" t="s">
        <v>229</v>
      </c>
      <c r="Q97" s="4" t="s">
        <v>33</v>
      </c>
      <c r="R97" s="4">
        <v>40</v>
      </c>
      <c r="S97" s="8">
        <v>3.3333333333333335</v>
      </c>
    </row>
    <row r="98" spans="1:19" x14ac:dyDescent="0.2">
      <c r="A98" s="4">
        <v>39313</v>
      </c>
      <c r="B98" s="4">
        <v>133899</v>
      </c>
      <c r="C98" s="4" t="s">
        <v>230</v>
      </c>
      <c r="D98" s="5">
        <v>39661</v>
      </c>
      <c r="E98" s="6">
        <v>2008</v>
      </c>
      <c r="F98" s="4" t="s">
        <v>28</v>
      </c>
      <c r="G98" s="4">
        <v>24</v>
      </c>
      <c r="H98" s="4" t="s">
        <v>126</v>
      </c>
      <c r="I98" s="5">
        <v>42045</v>
      </c>
      <c r="J98" s="7" t="s">
        <v>53</v>
      </c>
      <c r="K98" s="4" t="s">
        <v>70</v>
      </c>
      <c r="L98" s="4">
        <v>200</v>
      </c>
      <c r="M98" s="4">
        <v>176</v>
      </c>
      <c r="N98" s="4" t="s">
        <v>32</v>
      </c>
      <c r="O98" s="4" t="s">
        <v>71</v>
      </c>
      <c r="P98" s="4" t="s">
        <v>151</v>
      </c>
      <c r="Q98" s="4" t="s">
        <v>33</v>
      </c>
      <c r="R98" s="4">
        <v>78</v>
      </c>
      <c r="S98" s="8">
        <v>6.5</v>
      </c>
    </row>
    <row r="99" spans="1:19" x14ac:dyDescent="0.2">
      <c r="A99" s="4">
        <v>49885</v>
      </c>
      <c r="B99" s="4">
        <v>174192</v>
      </c>
      <c r="C99" s="4" t="s">
        <v>231</v>
      </c>
      <c r="D99" s="5">
        <v>40391</v>
      </c>
      <c r="E99" s="6">
        <v>2010</v>
      </c>
      <c r="F99" s="4" t="s">
        <v>43</v>
      </c>
      <c r="G99" s="4">
        <v>7.27</v>
      </c>
      <c r="H99" s="4" t="s">
        <v>232</v>
      </c>
      <c r="I99" s="5">
        <v>42216</v>
      </c>
      <c r="J99" s="7" t="s">
        <v>53</v>
      </c>
      <c r="K99" s="4" t="s">
        <v>38</v>
      </c>
      <c r="L99" s="4">
        <v>5.9</v>
      </c>
      <c r="M99" s="4">
        <v>-1.3699999999999992</v>
      </c>
      <c r="N99" s="4" t="s">
        <v>175</v>
      </c>
      <c r="O99" s="4" t="s">
        <v>176</v>
      </c>
      <c r="P99" s="4" t="s">
        <v>233</v>
      </c>
      <c r="Q99" s="4" t="s">
        <v>26</v>
      </c>
      <c r="R99" s="4">
        <v>59</v>
      </c>
      <c r="S99" s="8">
        <v>4.916666666666667</v>
      </c>
    </row>
    <row r="100" spans="1:19" x14ac:dyDescent="0.2">
      <c r="A100" s="4">
        <v>49897</v>
      </c>
      <c r="B100" s="4">
        <v>40306</v>
      </c>
      <c r="C100" s="4" t="s">
        <v>234</v>
      </c>
      <c r="D100" s="5">
        <v>39234</v>
      </c>
      <c r="E100" s="6">
        <v>2007</v>
      </c>
      <c r="F100" s="4" t="s">
        <v>43</v>
      </c>
      <c r="G100" s="4">
        <v>15.52</v>
      </c>
      <c r="H100" s="4" t="s">
        <v>50</v>
      </c>
      <c r="I100" s="5">
        <v>39965</v>
      </c>
      <c r="J100" s="7" t="s">
        <v>140</v>
      </c>
      <c r="K100" s="4" t="s">
        <v>38</v>
      </c>
      <c r="L100" s="4">
        <v>3.3</v>
      </c>
      <c r="M100" s="4">
        <v>-12.219999999999999</v>
      </c>
      <c r="N100" s="4" t="s">
        <v>24</v>
      </c>
      <c r="O100" s="4" t="s">
        <v>25</v>
      </c>
      <c r="P100" s="4" t="s">
        <v>235</v>
      </c>
      <c r="Q100" s="4" t="s">
        <v>26</v>
      </c>
      <c r="R100" s="4">
        <v>24</v>
      </c>
      <c r="S100" s="8">
        <v>2</v>
      </c>
    </row>
    <row r="101" spans="1:19" x14ac:dyDescent="0.2">
      <c r="A101" s="4">
        <v>49897</v>
      </c>
      <c r="B101" s="4">
        <v>40306</v>
      </c>
      <c r="C101" s="4" t="s">
        <v>234</v>
      </c>
      <c r="D101" s="5">
        <v>39234</v>
      </c>
      <c r="E101" s="6">
        <v>2007</v>
      </c>
      <c r="F101" s="4" t="s">
        <v>43</v>
      </c>
      <c r="G101" s="4">
        <v>15.52</v>
      </c>
      <c r="H101" s="4" t="s">
        <v>50</v>
      </c>
      <c r="I101" s="5">
        <v>41793</v>
      </c>
      <c r="J101" s="7" t="s">
        <v>45</v>
      </c>
      <c r="K101" s="4" t="s">
        <v>38</v>
      </c>
      <c r="L101" s="4">
        <v>4.57</v>
      </c>
      <c r="M101" s="4">
        <v>-10.95</v>
      </c>
      <c r="N101" s="4" t="s">
        <v>24</v>
      </c>
      <c r="O101" s="4" t="s">
        <v>25</v>
      </c>
      <c r="P101" s="4" t="s">
        <v>235</v>
      </c>
      <c r="Q101" s="4" t="s">
        <v>26</v>
      </c>
      <c r="R101" s="4">
        <v>84</v>
      </c>
      <c r="S101" s="8">
        <v>7</v>
      </c>
    </row>
    <row r="102" spans="1:19" x14ac:dyDescent="0.2">
      <c r="A102" s="4">
        <v>49897</v>
      </c>
      <c r="B102" s="4">
        <v>40306</v>
      </c>
      <c r="C102" s="4" t="s">
        <v>234</v>
      </c>
      <c r="D102" s="5">
        <v>39234</v>
      </c>
      <c r="E102" s="6">
        <v>2007</v>
      </c>
      <c r="F102" s="4" t="s">
        <v>43</v>
      </c>
      <c r="G102" s="4">
        <v>15.52</v>
      </c>
      <c r="H102" s="4" t="s">
        <v>50</v>
      </c>
      <c r="I102" s="5">
        <v>42156</v>
      </c>
      <c r="J102" s="7" t="s">
        <v>53</v>
      </c>
      <c r="K102" s="4" t="s">
        <v>38</v>
      </c>
      <c r="L102" s="4">
        <v>0.61</v>
      </c>
      <c r="M102" s="4">
        <v>-14.91</v>
      </c>
      <c r="N102" s="4" t="s">
        <v>24</v>
      </c>
      <c r="O102" s="4" t="s">
        <v>25</v>
      </c>
      <c r="P102" s="4" t="s">
        <v>235</v>
      </c>
      <c r="Q102" s="4" t="s">
        <v>26</v>
      </c>
      <c r="R102" s="4">
        <v>96</v>
      </c>
      <c r="S102" s="8">
        <v>8</v>
      </c>
    </row>
    <row r="103" spans="1:19" x14ac:dyDescent="0.2">
      <c r="A103" s="4">
        <v>53266</v>
      </c>
      <c r="B103" s="4">
        <v>40306</v>
      </c>
      <c r="C103" s="4" t="s">
        <v>234</v>
      </c>
      <c r="D103" s="5">
        <v>40389</v>
      </c>
      <c r="E103" s="6">
        <v>2010</v>
      </c>
      <c r="F103" s="4" t="s">
        <v>43</v>
      </c>
      <c r="G103" s="4">
        <v>28.31</v>
      </c>
      <c r="H103" s="4" t="s">
        <v>58</v>
      </c>
      <c r="I103" s="5">
        <v>42438</v>
      </c>
      <c r="J103" s="7" t="s">
        <v>59</v>
      </c>
      <c r="K103" s="4" t="s">
        <v>38</v>
      </c>
      <c r="L103" s="4">
        <v>0.18</v>
      </c>
      <c r="M103" s="4">
        <v>-28.13</v>
      </c>
      <c r="N103" s="4" t="s">
        <v>24</v>
      </c>
      <c r="O103" s="4" t="s">
        <v>25</v>
      </c>
      <c r="P103" s="4" t="s">
        <v>235</v>
      </c>
      <c r="Q103" s="4" t="s">
        <v>26</v>
      </c>
      <c r="R103" s="4">
        <v>68</v>
      </c>
      <c r="S103" s="8">
        <v>5.666666666666667</v>
      </c>
    </row>
    <row r="104" spans="1:19" x14ac:dyDescent="0.2">
      <c r="A104" s="4">
        <v>27960</v>
      </c>
      <c r="B104" s="4">
        <v>81728</v>
      </c>
      <c r="C104" s="4" t="s">
        <v>236</v>
      </c>
      <c r="D104" s="5">
        <v>40953</v>
      </c>
      <c r="E104" s="6">
        <v>2012</v>
      </c>
      <c r="F104" s="4" t="s">
        <v>20</v>
      </c>
      <c r="G104" s="4">
        <v>14.82</v>
      </c>
      <c r="H104" s="4" t="s">
        <v>237</v>
      </c>
      <c r="I104" s="5">
        <v>42583</v>
      </c>
      <c r="J104" s="7" t="s">
        <v>59</v>
      </c>
      <c r="K104" s="4" t="s">
        <v>23</v>
      </c>
      <c r="L104" s="4">
        <v>96.81</v>
      </c>
      <c r="M104" s="4">
        <v>81.990000000000009</v>
      </c>
      <c r="N104" s="4" t="s">
        <v>24</v>
      </c>
      <c r="O104" s="4" t="s">
        <v>238</v>
      </c>
      <c r="P104" s="4" t="s">
        <v>239</v>
      </c>
      <c r="Q104" s="4" t="s">
        <v>26</v>
      </c>
      <c r="R104" s="4">
        <v>54</v>
      </c>
      <c r="S104" s="8">
        <v>4.5</v>
      </c>
    </row>
    <row r="105" spans="1:19" x14ac:dyDescent="0.2">
      <c r="A105" s="4">
        <v>25541</v>
      </c>
      <c r="B105" s="4">
        <v>68051</v>
      </c>
      <c r="C105" s="4" t="s">
        <v>240</v>
      </c>
      <c r="D105" s="5">
        <v>40140</v>
      </c>
      <c r="E105" s="6">
        <v>2009</v>
      </c>
      <c r="F105" s="4" t="s">
        <v>43</v>
      </c>
      <c r="G105" s="4">
        <v>100</v>
      </c>
      <c r="H105" s="4" t="s">
        <v>241</v>
      </c>
      <c r="I105" s="5">
        <v>42107</v>
      </c>
      <c r="J105" s="7" t="s">
        <v>53</v>
      </c>
      <c r="K105" s="4" t="s">
        <v>38</v>
      </c>
      <c r="L105" s="4">
        <v>42.08</v>
      </c>
      <c r="M105" s="4">
        <v>-57.92</v>
      </c>
      <c r="N105" s="4" t="s">
        <v>98</v>
      </c>
      <c r="O105" s="4" t="s">
        <v>122</v>
      </c>
      <c r="P105" s="4" t="s">
        <v>242</v>
      </c>
      <c r="Q105" s="4" t="s">
        <v>26</v>
      </c>
      <c r="R105" s="4">
        <v>65</v>
      </c>
      <c r="S105" s="8">
        <v>5.416666666666667</v>
      </c>
    </row>
    <row r="106" spans="1:19" x14ac:dyDescent="0.2">
      <c r="A106" s="4">
        <v>25541</v>
      </c>
      <c r="B106" s="4">
        <v>68051</v>
      </c>
      <c r="C106" s="4" t="s">
        <v>240</v>
      </c>
      <c r="D106" s="5">
        <v>40140</v>
      </c>
      <c r="E106" s="6">
        <v>2009</v>
      </c>
      <c r="F106" s="4" t="s">
        <v>43</v>
      </c>
      <c r="G106" s="4">
        <v>100</v>
      </c>
      <c r="H106" s="4" t="s">
        <v>241</v>
      </c>
      <c r="I106" s="5">
        <v>42177</v>
      </c>
      <c r="J106" s="7" t="s">
        <v>53</v>
      </c>
      <c r="K106" s="4" t="s">
        <v>38</v>
      </c>
      <c r="L106" s="4">
        <v>76.14</v>
      </c>
      <c r="M106" s="4">
        <v>-23.86</v>
      </c>
      <c r="N106" s="4" t="s">
        <v>98</v>
      </c>
      <c r="O106" s="4" t="s">
        <v>122</v>
      </c>
      <c r="P106" s="4" t="s">
        <v>242</v>
      </c>
      <c r="Q106" s="4" t="s">
        <v>26</v>
      </c>
      <c r="R106" s="4">
        <v>67</v>
      </c>
      <c r="S106" s="8">
        <v>5.583333333333333</v>
      </c>
    </row>
    <row r="107" spans="1:19" x14ac:dyDescent="0.2">
      <c r="A107" s="4">
        <v>25541</v>
      </c>
      <c r="B107" s="4">
        <v>68051</v>
      </c>
      <c r="C107" s="4" t="s">
        <v>240</v>
      </c>
      <c r="D107" s="5">
        <v>40140</v>
      </c>
      <c r="E107" s="6">
        <v>2009</v>
      </c>
      <c r="F107" s="4" t="s">
        <v>43</v>
      </c>
      <c r="G107" s="4">
        <v>100</v>
      </c>
      <c r="H107" s="4" t="s">
        <v>241</v>
      </c>
      <c r="I107" s="5">
        <v>42279</v>
      </c>
      <c r="J107" s="7" t="s">
        <v>53</v>
      </c>
      <c r="K107" s="4" t="s">
        <v>38</v>
      </c>
      <c r="L107" s="4">
        <v>60.13</v>
      </c>
      <c r="M107" s="4">
        <v>-39.869999999999997</v>
      </c>
      <c r="N107" s="4" t="s">
        <v>98</v>
      </c>
      <c r="O107" s="4" t="s">
        <v>122</v>
      </c>
      <c r="P107" s="4" t="s">
        <v>242</v>
      </c>
      <c r="Q107" s="4" t="s">
        <v>33</v>
      </c>
      <c r="R107" s="4">
        <v>71</v>
      </c>
      <c r="S107" s="8">
        <v>5.916666666666667</v>
      </c>
    </row>
    <row r="108" spans="1:19" x14ac:dyDescent="0.2">
      <c r="A108" s="4">
        <v>11947</v>
      </c>
      <c r="B108" s="4">
        <v>44169</v>
      </c>
      <c r="C108" s="4" t="s">
        <v>243</v>
      </c>
      <c r="D108" s="5">
        <v>38169</v>
      </c>
      <c r="E108" s="6">
        <v>2004</v>
      </c>
      <c r="F108" s="4" t="s">
        <v>28</v>
      </c>
      <c r="G108" s="4"/>
      <c r="H108" s="4" t="s">
        <v>132</v>
      </c>
      <c r="I108" s="5">
        <v>39434</v>
      </c>
      <c r="J108" s="7" t="s">
        <v>41</v>
      </c>
      <c r="K108" s="4" t="s">
        <v>23</v>
      </c>
      <c r="L108" s="4">
        <v>53.18</v>
      </c>
      <c r="M108" s="4">
        <v>53.18</v>
      </c>
      <c r="N108" s="4" t="s">
        <v>54</v>
      </c>
      <c r="O108" s="4" t="s">
        <v>244</v>
      </c>
      <c r="P108" s="4" t="s">
        <v>245</v>
      </c>
      <c r="Q108" s="4" t="s">
        <v>33</v>
      </c>
      <c r="R108" s="4">
        <v>41</v>
      </c>
      <c r="S108" s="8">
        <v>3.4166666666666665</v>
      </c>
    </row>
    <row r="109" spans="1:19" x14ac:dyDescent="0.2">
      <c r="A109" s="4">
        <v>32893</v>
      </c>
      <c r="B109" s="4">
        <v>48510</v>
      </c>
      <c r="C109" s="4" t="s">
        <v>246</v>
      </c>
      <c r="D109" s="5">
        <v>41330</v>
      </c>
      <c r="E109" s="6">
        <v>2013</v>
      </c>
      <c r="F109" s="4" t="s">
        <v>20</v>
      </c>
      <c r="G109" s="4">
        <v>44</v>
      </c>
      <c r="H109" s="4" t="s">
        <v>247</v>
      </c>
      <c r="I109" s="5">
        <v>42348</v>
      </c>
      <c r="J109" s="7" t="s">
        <v>53</v>
      </c>
      <c r="K109" s="4" t="s">
        <v>23</v>
      </c>
      <c r="L109" s="4">
        <v>94.59</v>
      </c>
      <c r="M109" s="4">
        <v>50.59</v>
      </c>
      <c r="N109" s="4" t="s">
        <v>60</v>
      </c>
      <c r="O109" s="4" t="s">
        <v>200</v>
      </c>
      <c r="P109" s="4" t="s">
        <v>248</v>
      </c>
      <c r="Q109" s="4" t="s">
        <v>26</v>
      </c>
      <c r="R109" s="4">
        <v>34</v>
      </c>
      <c r="S109" s="8">
        <v>2.8333333333333335</v>
      </c>
    </row>
    <row r="110" spans="1:19" x14ac:dyDescent="0.2">
      <c r="A110" s="4">
        <v>29963</v>
      </c>
      <c r="B110" s="4">
        <v>93546</v>
      </c>
      <c r="C110" s="4" t="s">
        <v>249</v>
      </c>
      <c r="D110" s="5">
        <v>41103</v>
      </c>
      <c r="E110" s="6">
        <v>2012</v>
      </c>
      <c r="F110" s="4" t="s">
        <v>20</v>
      </c>
      <c r="G110" s="4">
        <v>12.5</v>
      </c>
      <c r="H110" s="4" t="s">
        <v>250</v>
      </c>
      <c r="I110" s="5">
        <v>42400</v>
      </c>
      <c r="J110" s="7" t="s">
        <v>59</v>
      </c>
      <c r="K110" s="4" t="s">
        <v>70</v>
      </c>
      <c r="L110" s="4">
        <v>45</v>
      </c>
      <c r="M110" s="4">
        <v>32.5</v>
      </c>
      <c r="N110" s="4" t="s">
        <v>60</v>
      </c>
      <c r="O110" s="4" t="s">
        <v>60</v>
      </c>
      <c r="P110" s="4" t="s">
        <v>251</v>
      </c>
      <c r="Q110" s="4" t="s">
        <v>33</v>
      </c>
      <c r="R110" s="4">
        <v>42</v>
      </c>
      <c r="S110" s="8">
        <v>3.5</v>
      </c>
    </row>
    <row r="111" spans="1:19" x14ac:dyDescent="0.2">
      <c r="A111" s="4">
        <v>36739</v>
      </c>
      <c r="B111" s="4">
        <v>125459</v>
      </c>
      <c r="C111" s="4" t="s">
        <v>252</v>
      </c>
      <c r="D111" s="5">
        <v>39164</v>
      </c>
      <c r="E111" s="6">
        <v>2007</v>
      </c>
      <c r="F111" s="4" t="s">
        <v>20</v>
      </c>
      <c r="G111" s="4">
        <v>23.2</v>
      </c>
      <c r="H111" s="4" t="s">
        <v>58</v>
      </c>
      <c r="I111" s="5">
        <v>42320</v>
      </c>
      <c r="J111" s="7" t="s">
        <v>53</v>
      </c>
      <c r="K111" s="4" t="s">
        <v>70</v>
      </c>
      <c r="L111" s="4">
        <v>9.07</v>
      </c>
      <c r="M111" s="4">
        <v>-14.129999999999999</v>
      </c>
      <c r="N111" s="4" t="s">
        <v>24</v>
      </c>
      <c r="O111" s="4" t="s">
        <v>76</v>
      </c>
      <c r="P111" s="4" t="s">
        <v>253</v>
      </c>
      <c r="Q111" s="4" t="s">
        <v>33</v>
      </c>
      <c r="R111" s="4">
        <v>104</v>
      </c>
      <c r="S111" s="8">
        <v>8.6666666666666661</v>
      </c>
    </row>
    <row r="112" spans="1:19" x14ac:dyDescent="0.2">
      <c r="A112" s="4">
        <v>32119</v>
      </c>
      <c r="B112" s="4">
        <v>105215</v>
      </c>
      <c r="C112" s="4" t="s">
        <v>254</v>
      </c>
      <c r="D112" s="5">
        <v>38762</v>
      </c>
      <c r="E112" s="6">
        <v>2006</v>
      </c>
      <c r="F112" s="4" t="s">
        <v>28</v>
      </c>
      <c r="G112" s="4">
        <v>13.35</v>
      </c>
      <c r="H112" s="4" t="s">
        <v>255</v>
      </c>
      <c r="I112" s="5">
        <v>41464</v>
      </c>
      <c r="J112" s="7" t="s">
        <v>94</v>
      </c>
      <c r="K112" s="4" t="s">
        <v>31</v>
      </c>
      <c r="L112" s="4">
        <v>24.55</v>
      </c>
      <c r="M112" s="4">
        <v>11.200000000000001</v>
      </c>
      <c r="N112" s="4" t="s">
        <v>24</v>
      </c>
      <c r="O112" s="4" t="s">
        <v>76</v>
      </c>
      <c r="P112" s="4" t="s">
        <v>76</v>
      </c>
      <c r="Q112" s="4" t="s">
        <v>33</v>
      </c>
      <c r="R112" s="4">
        <v>89</v>
      </c>
      <c r="S112" s="8">
        <v>7.416666666666667</v>
      </c>
    </row>
    <row r="113" spans="1:19" x14ac:dyDescent="0.2">
      <c r="A113" s="4">
        <v>41041</v>
      </c>
      <c r="B113" s="4">
        <v>141011</v>
      </c>
      <c r="C113" s="4" t="s">
        <v>256</v>
      </c>
      <c r="D113" s="5">
        <v>40330</v>
      </c>
      <c r="E113" s="6">
        <v>2010</v>
      </c>
      <c r="F113" s="4" t="s">
        <v>43</v>
      </c>
      <c r="G113" s="4">
        <v>12.5</v>
      </c>
      <c r="H113" s="4" t="s">
        <v>257</v>
      </c>
      <c r="I113" s="5">
        <v>41778</v>
      </c>
      <c r="J113" s="7" t="s">
        <v>45</v>
      </c>
      <c r="K113" s="4" t="s">
        <v>46</v>
      </c>
      <c r="L113" s="4">
        <v>11.9</v>
      </c>
      <c r="M113" s="4">
        <v>-0.59999999999999964</v>
      </c>
      <c r="N113" s="4" t="s">
        <v>24</v>
      </c>
      <c r="O113" s="4" t="s">
        <v>25</v>
      </c>
      <c r="P113" s="4" t="s">
        <v>25</v>
      </c>
      <c r="Q113" s="4" t="s">
        <v>26</v>
      </c>
      <c r="R113" s="4">
        <v>47</v>
      </c>
      <c r="S113" s="8">
        <v>3.9166666666666665</v>
      </c>
    </row>
    <row r="114" spans="1:19" x14ac:dyDescent="0.2">
      <c r="A114" s="4">
        <v>21274</v>
      </c>
      <c r="B114" s="4">
        <v>56856</v>
      </c>
      <c r="C114" s="4" t="s">
        <v>258</v>
      </c>
      <c r="D114" s="5">
        <v>36951</v>
      </c>
      <c r="E114" s="6">
        <v>2001</v>
      </c>
      <c r="F114" s="4" t="s">
        <v>20</v>
      </c>
      <c r="G114" s="4"/>
      <c r="H114" s="4" t="s">
        <v>259</v>
      </c>
      <c r="I114" s="5">
        <v>38569</v>
      </c>
      <c r="J114" s="7" t="s">
        <v>36</v>
      </c>
      <c r="K114" s="4" t="s">
        <v>31</v>
      </c>
      <c r="L114" s="4">
        <v>1.72</v>
      </c>
      <c r="M114" s="4">
        <v>1.72</v>
      </c>
      <c r="N114" s="4" t="s">
        <v>103</v>
      </c>
      <c r="O114" s="4" t="s">
        <v>260</v>
      </c>
      <c r="P114" s="4" t="s">
        <v>261</v>
      </c>
      <c r="Q114" s="4" t="s">
        <v>33</v>
      </c>
      <c r="R114" s="4">
        <v>53</v>
      </c>
      <c r="S114" s="8">
        <v>4.416666666666667</v>
      </c>
    </row>
    <row r="115" spans="1:19" x14ac:dyDescent="0.2">
      <c r="A115" s="4">
        <v>17282</v>
      </c>
      <c r="B115" s="4">
        <v>51371</v>
      </c>
      <c r="C115" s="4" t="s">
        <v>262</v>
      </c>
      <c r="D115" s="5">
        <v>38688</v>
      </c>
      <c r="E115" s="6">
        <v>2005</v>
      </c>
      <c r="F115" s="4" t="s">
        <v>28</v>
      </c>
      <c r="G115" s="4">
        <v>27.7</v>
      </c>
      <c r="H115" s="4" t="s">
        <v>263</v>
      </c>
      <c r="I115" s="5">
        <v>41799</v>
      </c>
      <c r="J115" s="7" t="s">
        <v>45</v>
      </c>
      <c r="K115" s="4" t="s">
        <v>38</v>
      </c>
      <c r="L115" s="4">
        <v>11.95</v>
      </c>
      <c r="M115" s="4">
        <v>-15.75</v>
      </c>
      <c r="N115" s="4" t="s">
        <v>32</v>
      </c>
      <c r="O115" s="4" t="s">
        <v>71</v>
      </c>
      <c r="P115" s="4" t="s">
        <v>264</v>
      </c>
      <c r="Q115" s="4" t="s">
        <v>26</v>
      </c>
      <c r="R115" s="4">
        <v>102</v>
      </c>
      <c r="S115" s="8">
        <v>8.5</v>
      </c>
    </row>
    <row r="116" spans="1:19" x14ac:dyDescent="0.2">
      <c r="A116" s="4">
        <v>17282</v>
      </c>
      <c r="B116" s="4">
        <v>51371</v>
      </c>
      <c r="C116" s="4" t="s">
        <v>262</v>
      </c>
      <c r="D116" s="5">
        <v>38688</v>
      </c>
      <c r="E116" s="6">
        <v>2005</v>
      </c>
      <c r="F116" s="4" t="s">
        <v>28</v>
      </c>
      <c r="G116" s="4">
        <v>27.7</v>
      </c>
      <c r="H116" s="4" t="s">
        <v>263</v>
      </c>
      <c r="I116" s="5">
        <v>42807</v>
      </c>
      <c r="J116" s="7" t="s">
        <v>197</v>
      </c>
      <c r="K116" s="4" t="s">
        <v>38</v>
      </c>
      <c r="L116" s="4">
        <v>130</v>
      </c>
      <c r="M116" s="4">
        <v>102.3</v>
      </c>
      <c r="N116" s="4" t="s">
        <v>32</v>
      </c>
      <c r="O116" s="4" t="s">
        <v>71</v>
      </c>
      <c r="P116" s="4" t="s">
        <v>264</v>
      </c>
      <c r="Q116" s="4" t="s">
        <v>33</v>
      </c>
      <c r="R116" s="4">
        <v>135</v>
      </c>
      <c r="S116" s="8">
        <v>11.25</v>
      </c>
    </row>
    <row r="117" spans="1:19" x14ac:dyDescent="0.2">
      <c r="A117" s="4">
        <v>26765</v>
      </c>
      <c r="B117" s="4">
        <v>51371</v>
      </c>
      <c r="C117" s="4" t="s">
        <v>262</v>
      </c>
      <c r="D117" s="5">
        <v>40844</v>
      </c>
      <c r="E117" s="6">
        <v>2011</v>
      </c>
      <c r="F117" s="4" t="s">
        <v>43</v>
      </c>
      <c r="G117" s="4">
        <v>17.3</v>
      </c>
      <c r="H117" s="4" t="s">
        <v>199</v>
      </c>
      <c r="I117" s="5">
        <v>42807</v>
      </c>
      <c r="J117" s="7" t="s">
        <v>197</v>
      </c>
      <c r="K117" s="4" t="s">
        <v>38</v>
      </c>
      <c r="L117" s="4">
        <v>130</v>
      </c>
      <c r="M117" s="4">
        <v>112.7</v>
      </c>
      <c r="N117" s="4" t="s">
        <v>32</v>
      </c>
      <c r="O117" s="4" t="s">
        <v>71</v>
      </c>
      <c r="P117" s="4" t="s">
        <v>264</v>
      </c>
      <c r="Q117" s="4" t="s">
        <v>33</v>
      </c>
      <c r="R117" s="4">
        <v>65</v>
      </c>
      <c r="S117" s="8">
        <v>5.416666666666667</v>
      </c>
    </row>
    <row r="118" spans="1:19" x14ac:dyDescent="0.2">
      <c r="A118" s="4">
        <v>44062</v>
      </c>
      <c r="B118" s="4">
        <v>152307</v>
      </c>
      <c r="C118" s="4" t="s">
        <v>265</v>
      </c>
      <c r="D118" s="5">
        <v>39873</v>
      </c>
      <c r="E118" s="6">
        <v>2009</v>
      </c>
      <c r="F118" s="4" t="s">
        <v>43</v>
      </c>
      <c r="G118" s="4">
        <v>6</v>
      </c>
      <c r="H118" s="4" t="s">
        <v>257</v>
      </c>
      <c r="I118" s="5">
        <v>40616</v>
      </c>
      <c r="J118" s="7" t="s">
        <v>127</v>
      </c>
      <c r="K118" s="4" t="s">
        <v>46</v>
      </c>
      <c r="L118" s="4">
        <v>32.4</v>
      </c>
      <c r="M118" s="4">
        <v>26.4</v>
      </c>
      <c r="N118" s="4" t="s">
        <v>24</v>
      </c>
      <c r="O118" s="4" t="s">
        <v>92</v>
      </c>
      <c r="P118" s="4" t="s">
        <v>266</v>
      </c>
      <c r="Q118" s="4" t="s">
        <v>33</v>
      </c>
      <c r="R118" s="4">
        <v>24</v>
      </c>
      <c r="S118" s="8">
        <v>2</v>
      </c>
    </row>
    <row r="119" spans="1:19" x14ac:dyDescent="0.2">
      <c r="A119" s="4">
        <v>22489</v>
      </c>
      <c r="B119" s="4">
        <v>58667</v>
      </c>
      <c r="C119" s="4" t="s">
        <v>267</v>
      </c>
      <c r="D119" s="5">
        <v>39295</v>
      </c>
      <c r="E119" s="6">
        <v>2007</v>
      </c>
      <c r="F119" s="4" t="s">
        <v>43</v>
      </c>
      <c r="G119" s="4">
        <v>14.27</v>
      </c>
      <c r="H119" s="4" t="s">
        <v>268</v>
      </c>
      <c r="I119" s="5">
        <v>39783</v>
      </c>
      <c r="J119" s="7" t="s">
        <v>78</v>
      </c>
      <c r="K119" s="4" t="s">
        <v>38</v>
      </c>
      <c r="L119" s="4">
        <v>3.04</v>
      </c>
      <c r="M119" s="4">
        <v>-11.23</v>
      </c>
      <c r="N119" s="4" t="s">
        <v>54</v>
      </c>
      <c r="O119" s="4" t="s">
        <v>269</v>
      </c>
      <c r="P119" s="4" t="s">
        <v>270</v>
      </c>
      <c r="Q119" s="4" t="s">
        <v>26</v>
      </c>
      <c r="R119" s="4">
        <v>16</v>
      </c>
      <c r="S119" s="8">
        <v>1.3333333333333333</v>
      </c>
    </row>
    <row r="120" spans="1:19" x14ac:dyDescent="0.2">
      <c r="A120" s="4">
        <v>22489</v>
      </c>
      <c r="B120" s="4">
        <v>58667</v>
      </c>
      <c r="C120" s="4" t="s">
        <v>267</v>
      </c>
      <c r="D120" s="5">
        <v>39295</v>
      </c>
      <c r="E120" s="6">
        <v>2007</v>
      </c>
      <c r="F120" s="4" t="s">
        <v>43</v>
      </c>
      <c r="G120" s="4">
        <v>14.27</v>
      </c>
      <c r="H120" s="4" t="s">
        <v>268</v>
      </c>
      <c r="I120" s="5">
        <v>40785</v>
      </c>
      <c r="J120" s="7" t="s">
        <v>127</v>
      </c>
      <c r="K120" s="4" t="s">
        <v>31</v>
      </c>
      <c r="L120" s="4">
        <v>0.21</v>
      </c>
      <c r="M120" s="4">
        <v>-14.059999999999999</v>
      </c>
      <c r="N120" s="4" t="s">
        <v>54</v>
      </c>
      <c r="O120" s="4" t="s">
        <v>269</v>
      </c>
      <c r="P120" s="4" t="s">
        <v>270</v>
      </c>
      <c r="Q120" s="4" t="s">
        <v>26</v>
      </c>
      <c r="R120" s="4">
        <v>48</v>
      </c>
      <c r="S120" s="8">
        <v>4</v>
      </c>
    </row>
    <row r="121" spans="1:19" x14ac:dyDescent="0.2">
      <c r="A121" s="4">
        <v>29654</v>
      </c>
      <c r="B121" s="4">
        <v>91679</v>
      </c>
      <c r="C121" s="4" t="s">
        <v>271</v>
      </c>
      <c r="D121" s="5">
        <v>39162</v>
      </c>
      <c r="E121" s="6">
        <v>2007</v>
      </c>
      <c r="F121" s="4" t="s">
        <v>43</v>
      </c>
      <c r="G121" s="4">
        <v>19.03</v>
      </c>
      <c r="H121" s="4" t="s">
        <v>40</v>
      </c>
      <c r="I121" s="5">
        <v>42223</v>
      </c>
      <c r="J121" s="7" t="s">
        <v>53</v>
      </c>
      <c r="K121" s="4" t="s">
        <v>38</v>
      </c>
      <c r="L121" s="4">
        <v>0.66</v>
      </c>
      <c r="M121" s="4">
        <v>-18.37</v>
      </c>
      <c r="N121" s="4" t="s">
        <v>24</v>
      </c>
      <c r="O121" s="4" t="s">
        <v>47</v>
      </c>
      <c r="P121" s="4" t="s">
        <v>272</v>
      </c>
      <c r="Q121" s="4" t="s">
        <v>26</v>
      </c>
      <c r="R121" s="4">
        <v>101</v>
      </c>
      <c r="S121" s="8">
        <v>8.4166666666666661</v>
      </c>
    </row>
    <row r="122" spans="1:19" x14ac:dyDescent="0.2">
      <c r="A122" s="4">
        <v>7148</v>
      </c>
      <c r="B122" s="4">
        <v>37803</v>
      </c>
      <c r="C122" s="4" t="s">
        <v>273</v>
      </c>
      <c r="D122" s="5">
        <v>38908</v>
      </c>
      <c r="E122" s="6">
        <v>2006</v>
      </c>
      <c r="F122" s="4" t="s">
        <v>20</v>
      </c>
      <c r="G122" s="4">
        <v>50</v>
      </c>
      <c r="H122" s="4" t="s">
        <v>64</v>
      </c>
      <c r="I122" s="5">
        <v>41627</v>
      </c>
      <c r="J122" s="7" t="s">
        <v>94</v>
      </c>
      <c r="K122" s="4" t="s">
        <v>70</v>
      </c>
      <c r="L122" s="4">
        <v>114.3</v>
      </c>
      <c r="M122" s="4">
        <v>64.3</v>
      </c>
      <c r="N122" s="4" t="s">
        <v>60</v>
      </c>
      <c r="O122" s="4" t="s">
        <v>141</v>
      </c>
      <c r="P122" s="4" t="s">
        <v>141</v>
      </c>
      <c r="Q122" s="4" t="s">
        <v>33</v>
      </c>
      <c r="R122" s="4">
        <v>89</v>
      </c>
      <c r="S122" s="8">
        <v>7.416666666666667</v>
      </c>
    </row>
    <row r="123" spans="1:19" x14ac:dyDescent="0.2">
      <c r="A123" s="4">
        <v>27376</v>
      </c>
      <c r="B123" s="4">
        <v>33137</v>
      </c>
      <c r="C123" s="4" t="s">
        <v>274</v>
      </c>
      <c r="D123" s="5">
        <v>40899</v>
      </c>
      <c r="E123" s="6">
        <v>2011</v>
      </c>
      <c r="F123" s="4" t="s">
        <v>20</v>
      </c>
      <c r="G123" s="4">
        <v>71</v>
      </c>
      <c r="H123" s="4" t="s">
        <v>219</v>
      </c>
      <c r="I123" s="5">
        <v>42647</v>
      </c>
      <c r="J123" s="7" t="s">
        <v>59</v>
      </c>
      <c r="K123" s="4" t="s">
        <v>23</v>
      </c>
      <c r="L123" s="4">
        <v>52.28</v>
      </c>
      <c r="M123" s="4">
        <v>-18.72</v>
      </c>
      <c r="N123" s="4" t="s">
        <v>24</v>
      </c>
      <c r="O123" s="4" t="s">
        <v>25</v>
      </c>
      <c r="P123" s="4" t="s">
        <v>275</v>
      </c>
      <c r="Q123" s="4" t="s">
        <v>33</v>
      </c>
      <c r="R123" s="4">
        <v>58</v>
      </c>
      <c r="S123" s="8">
        <v>4.833333333333333</v>
      </c>
    </row>
    <row r="124" spans="1:19" x14ac:dyDescent="0.2">
      <c r="A124" s="4">
        <v>23029</v>
      </c>
      <c r="B124" s="4">
        <v>59510</v>
      </c>
      <c r="C124" s="4" t="s">
        <v>276</v>
      </c>
      <c r="D124" s="5">
        <v>40606</v>
      </c>
      <c r="E124" s="6">
        <v>2011</v>
      </c>
      <c r="F124" s="4" t="s">
        <v>20</v>
      </c>
      <c r="G124" s="4">
        <v>65.48</v>
      </c>
      <c r="H124" s="4" t="s">
        <v>126</v>
      </c>
      <c r="I124" s="5">
        <v>40844</v>
      </c>
      <c r="J124" s="7" t="s">
        <v>127</v>
      </c>
      <c r="K124" s="4" t="s">
        <v>31</v>
      </c>
      <c r="L124" s="4">
        <v>14.42</v>
      </c>
      <c r="M124" s="4">
        <v>-51.06</v>
      </c>
      <c r="N124" s="4" t="s">
        <v>103</v>
      </c>
      <c r="O124" s="4" t="s">
        <v>260</v>
      </c>
      <c r="P124" s="4" t="s">
        <v>277</v>
      </c>
      <c r="Q124" s="4" t="s">
        <v>33</v>
      </c>
      <c r="R124" s="4">
        <v>7</v>
      </c>
      <c r="S124" s="8">
        <v>0.58333333333333337</v>
      </c>
    </row>
    <row r="125" spans="1:19" x14ac:dyDescent="0.2">
      <c r="A125" s="4">
        <v>7000</v>
      </c>
      <c r="B125" s="4">
        <v>37610</v>
      </c>
      <c r="C125" s="4" t="s">
        <v>278</v>
      </c>
      <c r="D125" s="5">
        <v>37043</v>
      </c>
      <c r="E125" s="6">
        <v>2001</v>
      </c>
      <c r="F125" s="4" t="s">
        <v>28</v>
      </c>
      <c r="G125" s="4">
        <v>0.53</v>
      </c>
      <c r="H125" s="4" t="s">
        <v>279</v>
      </c>
      <c r="I125" s="5">
        <v>39574</v>
      </c>
      <c r="J125" s="7" t="s">
        <v>78</v>
      </c>
      <c r="K125" s="4" t="s">
        <v>31</v>
      </c>
      <c r="L125" s="4">
        <v>31.23</v>
      </c>
      <c r="M125" s="4">
        <v>30.7</v>
      </c>
      <c r="N125" s="4" t="s">
        <v>32</v>
      </c>
      <c r="O125" s="4" t="s">
        <v>32</v>
      </c>
      <c r="P125" s="4"/>
      <c r="Q125" s="4" t="s">
        <v>33</v>
      </c>
      <c r="R125" s="4">
        <v>83</v>
      </c>
      <c r="S125" s="8">
        <v>6.916666666666667</v>
      </c>
    </row>
    <row r="126" spans="1:19" x14ac:dyDescent="0.2">
      <c r="A126" s="4">
        <v>39326</v>
      </c>
      <c r="B126" s="4">
        <v>133949</v>
      </c>
      <c r="C126" s="4" t="s">
        <v>280</v>
      </c>
      <c r="D126" s="5">
        <v>40908</v>
      </c>
      <c r="E126" s="6">
        <v>2011</v>
      </c>
      <c r="F126" s="4" t="s">
        <v>43</v>
      </c>
      <c r="G126" s="4"/>
      <c r="H126" s="4" t="s">
        <v>174</v>
      </c>
      <c r="I126" s="5">
        <v>42594</v>
      </c>
      <c r="J126" s="7" t="s">
        <v>59</v>
      </c>
      <c r="K126" s="4" t="s">
        <v>38</v>
      </c>
      <c r="L126" s="4">
        <v>105.77</v>
      </c>
      <c r="M126" s="4">
        <v>105.77</v>
      </c>
      <c r="N126" s="4" t="s">
        <v>281</v>
      </c>
      <c r="O126" s="4" t="s">
        <v>281</v>
      </c>
      <c r="P126" s="4" t="s">
        <v>282</v>
      </c>
      <c r="Q126" s="4" t="s">
        <v>26</v>
      </c>
      <c r="R126" s="4">
        <v>56</v>
      </c>
      <c r="S126" s="8">
        <v>4.666666666666667</v>
      </c>
    </row>
    <row r="127" spans="1:19" x14ac:dyDescent="0.2">
      <c r="A127" s="4">
        <v>27966</v>
      </c>
      <c r="B127" s="4">
        <v>42865</v>
      </c>
      <c r="C127" s="4" t="s">
        <v>283</v>
      </c>
      <c r="D127" s="5">
        <v>40954</v>
      </c>
      <c r="E127" s="6">
        <v>2012</v>
      </c>
      <c r="F127" s="4" t="s">
        <v>28</v>
      </c>
      <c r="G127" s="4"/>
      <c r="H127" s="4" t="s">
        <v>284</v>
      </c>
      <c r="I127" s="5">
        <v>42412</v>
      </c>
      <c r="J127" s="7" t="s">
        <v>59</v>
      </c>
      <c r="K127" s="4" t="s">
        <v>70</v>
      </c>
      <c r="L127" s="4">
        <v>52.53</v>
      </c>
      <c r="M127" s="4">
        <v>52.53</v>
      </c>
      <c r="N127" s="4" t="s">
        <v>54</v>
      </c>
      <c r="O127" s="4" t="s">
        <v>81</v>
      </c>
      <c r="P127" s="4" t="s">
        <v>285</v>
      </c>
      <c r="Q127" s="4" t="s">
        <v>26</v>
      </c>
      <c r="R127" s="4">
        <v>48</v>
      </c>
      <c r="S127" s="8">
        <v>4</v>
      </c>
    </row>
    <row r="128" spans="1:19" x14ac:dyDescent="0.2">
      <c r="A128" s="4">
        <v>27966</v>
      </c>
      <c r="B128" s="4">
        <v>42865</v>
      </c>
      <c r="C128" s="4" t="s">
        <v>283</v>
      </c>
      <c r="D128" s="5">
        <v>40954</v>
      </c>
      <c r="E128" s="6">
        <v>2012</v>
      </c>
      <c r="F128" s="4" t="s">
        <v>28</v>
      </c>
      <c r="G128" s="4"/>
      <c r="H128" s="4" t="s">
        <v>284</v>
      </c>
      <c r="I128" s="5">
        <v>42677</v>
      </c>
      <c r="J128" s="7" t="s">
        <v>59</v>
      </c>
      <c r="K128" s="4" t="s">
        <v>70</v>
      </c>
      <c r="L128" s="4">
        <v>109.42</v>
      </c>
      <c r="M128" s="4">
        <v>109.42</v>
      </c>
      <c r="N128" s="4" t="s">
        <v>54</v>
      </c>
      <c r="O128" s="4" t="s">
        <v>81</v>
      </c>
      <c r="P128" s="4" t="s">
        <v>285</v>
      </c>
      <c r="Q128" s="4" t="s">
        <v>33</v>
      </c>
      <c r="R128" s="4">
        <v>57</v>
      </c>
      <c r="S128" s="8">
        <v>4.75</v>
      </c>
    </row>
    <row r="129" spans="1:19" x14ac:dyDescent="0.2">
      <c r="A129" s="4">
        <v>9453</v>
      </c>
      <c r="B129" s="4">
        <v>37691</v>
      </c>
      <c r="C129" s="4" t="s">
        <v>286</v>
      </c>
      <c r="D129" s="5">
        <v>40283</v>
      </c>
      <c r="E129" s="6">
        <v>2010</v>
      </c>
      <c r="F129" s="4" t="s">
        <v>20</v>
      </c>
      <c r="G129" s="4">
        <v>40</v>
      </c>
      <c r="H129" s="4" t="s">
        <v>287</v>
      </c>
      <c r="I129" s="5">
        <v>42037</v>
      </c>
      <c r="J129" s="7" t="s">
        <v>53</v>
      </c>
      <c r="K129" s="4" t="s">
        <v>31</v>
      </c>
      <c r="L129" s="4">
        <v>750</v>
      </c>
      <c r="M129" s="4">
        <v>710</v>
      </c>
      <c r="N129" s="4" t="s">
        <v>60</v>
      </c>
      <c r="O129" s="4" t="s">
        <v>141</v>
      </c>
      <c r="P129" s="4" t="s">
        <v>288</v>
      </c>
      <c r="Q129" s="4" t="s">
        <v>26</v>
      </c>
      <c r="R129" s="4">
        <v>58</v>
      </c>
      <c r="S129" s="8">
        <v>4.833333333333333</v>
      </c>
    </row>
    <row r="130" spans="1:19" x14ac:dyDescent="0.2">
      <c r="A130" s="4">
        <v>30702</v>
      </c>
      <c r="B130" s="4">
        <v>98184</v>
      </c>
      <c r="C130" s="4" t="s">
        <v>289</v>
      </c>
      <c r="D130" s="5">
        <v>41166</v>
      </c>
      <c r="E130" s="6">
        <v>2012</v>
      </c>
      <c r="F130" s="4" t="s">
        <v>43</v>
      </c>
      <c r="G130" s="4">
        <v>8.6199999999999992</v>
      </c>
      <c r="H130" s="4" t="s">
        <v>64</v>
      </c>
      <c r="I130" s="5">
        <v>41715</v>
      </c>
      <c r="J130" s="7" t="s">
        <v>45</v>
      </c>
      <c r="K130" s="4" t="s">
        <v>70</v>
      </c>
      <c r="L130" s="4">
        <v>39.39</v>
      </c>
      <c r="M130" s="4">
        <v>30.770000000000003</v>
      </c>
      <c r="N130" s="4" t="s">
        <v>32</v>
      </c>
      <c r="O130" s="4" t="s">
        <v>71</v>
      </c>
      <c r="P130" s="4" t="s">
        <v>71</v>
      </c>
      <c r="Q130" s="4" t="s">
        <v>26</v>
      </c>
      <c r="R130" s="4">
        <v>18</v>
      </c>
      <c r="S130" s="8">
        <v>1.5</v>
      </c>
    </row>
    <row r="131" spans="1:19" x14ac:dyDescent="0.2">
      <c r="A131" s="4">
        <v>25827</v>
      </c>
      <c r="B131" s="4">
        <v>69672</v>
      </c>
      <c r="C131" s="4" t="s">
        <v>290</v>
      </c>
      <c r="D131" s="5">
        <v>40163</v>
      </c>
      <c r="E131" s="6">
        <v>2009</v>
      </c>
      <c r="F131" s="4" t="s">
        <v>20</v>
      </c>
      <c r="G131" s="4">
        <v>32.200000000000003</v>
      </c>
      <c r="H131" s="4" t="s">
        <v>139</v>
      </c>
      <c r="I131" s="5">
        <v>41040</v>
      </c>
      <c r="J131" s="7" t="s">
        <v>30</v>
      </c>
      <c r="K131" s="4" t="s">
        <v>31</v>
      </c>
      <c r="L131" s="4">
        <v>200</v>
      </c>
      <c r="M131" s="4">
        <v>167.8</v>
      </c>
      <c r="N131" s="4" t="s">
        <v>103</v>
      </c>
      <c r="O131" s="4" t="s">
        <v>291</v>
      </c>
      <c r="P131" s="4" t="s">
        <v>291</v>
      </c>
      <c r="Q131" s="4" t="s">
        <v>26</v>
      </c>
      <c r="R131" s="4">
        <v>29</v>
      </c>
      <c r="S131" s="8">
        <v>2.4166666666666665</v>
      </c>
    </row>
    <row r="132" spans="1:19" x14ac:dyDescent="0.2">
      <c r="A132" s="4">
        <v>33204</v>
      </c>
      <c r="B132" s="4">
        <v>109726</v>
      </c>
      <c r="C132" s="4" t="s">
        <v>292</v>
      </c>
      <c r="D132" s="5">
        <v>39234</v>
      </c>
      <c r="E132" s="6">
        <v>2007</v>
      </c>
      <c r="F132" s="4" t="s">
        <v>28</v>
      </c>
      <c r="G132" s="4">
        <v>11.34</v>
      </c>
      <c r="H132" s="4" t="s">
        <v>50</v>
      </c>
      <c r="I132" s="5">
        <v>40817</v>
      </c>
      <c r="J132" s="7" t="s">
        <v>127</v>
      </c>
      <c r="K132" s="4" t="s">
        <v>23</v>
      </c>
      <c r="L132" s="4">
        <v>6.04</v>
      </c>
      <c r="M132" s="4">
        <v>-5.3</v>
      </c>
      <c r="N132" s="4" t="s">
        <v>24</v>
      </c>
      <c r="O132" s="4" t="s">
        <v>47</v>
      </c>
      <c r="P132" s="4" t="s">
        <v>47</v>
      </c>
      <c r="Q132" s="4" t="s">
        <v>26</v>
      </c>
      <c r="R132" s="4">
        <v>52</v>
      </c>
      <c r="S132" s="8">
        <v>4.333333333333333</v>
      </c>
    </row>
    <row r="133" spans="1:19" x14ac:dyDescent="0.2">
      <c r="A133" s="4">
        <v>33204</v>
      </c>
      <c r="B133" s="4">
        <v>109726</v>
      </c>
      <c r="C133" s="4" t="s">
        <v>292</v>
      </c>
      <c r="D133" s="5">
        <v>39234</v>
      </c>
      <c r="E133" s="6">
        <v>2007</v>
      </c>
      <c r="F133" s="4" t="s">
        <v>28</v>
      </c>
      <c r="G133" s="4">
        <v>11.34</v>
      </c>
      <c r="H133" s="4" t="s">
        <v>50</v>
      </c>
      <c r="I133" s="5">
        <v>41351</v>
      </c>
      <c r="J133" s="7" t="s">
        <v>94</v>
      </c>
      <c r="K133" s="4" t="s">
        <v>70</v>
      </c>
      <c r="L133" s="4">
        <v>4.96</v>
      </c>
      <c r="M133" s="4">
        <v>-6.38</v>
      </c>
      <c r="N133" s="4" t="s">
        <v>24</v>
      </c>
      <c r="O133" s="4" t="s">
        <v>47</v>
      </c>
      <c r="P133" s="4" t="s">
        <v>47</v>
      </c>
      <c r="Q133" s="4" t="s">
        <v>26</v>
      </c>
      <c r="R133" s="4">
        <v>69</v>
      </c>
      <c r="S133" s="8">
        <v>5.75</v>
      </c>
    </row>
    <row r="134" spans="1:19" x14ac:dyDescent="0.2">
      <c r="A134" s="4">
        <v>35043</v>
      </c>
      <c r="B134" s="4">
        <v>38587</v>
      </c>
      <c r="C134" s="4" t="s">
        <v>293</v>
      </c>
      <c r="D134" s="5">
        <v>41395</v>
      </c>
      <c r="E134" s="6">
        <v>2013</v>
      </c>
      <c r="F134" s="4" t="s">
        <v>43</v>
      </c>
      <c r="G134" s="4">
        <v>6.75</v>
      </c>
      <c r="H134" s="4" t="s">
        <v>294</v>
      </c>
      <c r="I134" s="5">
        <v>41456</v>
      </c>
      <c r="J134" s="7" t="s">
        <v>94</v>
      </c>
      <c r="K134" s="4" t="s">
        <v>38</v>
      </c>
      <c r="L134" s="4">
        <v>2.62</v>
      </c>
      <c r="M134" s="4">
        <v>-4.13</v>
      </c>
      <c r="N134" s="4" t="s">
        <v>60</v>
      </c>
      <c r="O134" s="4" t="s">
        <v>60</v>
      </c>
      <c r="P134" s="4" t="s">
        <v>295</v>
      </c>
      <c r="Q134" s="4" t="s">
        <v>26</v>
      </c>
      <c r="R134" s="4">
        <v>2</v>
      </c>
      <c r="S134" s="8">
        <v>0.16666666666666666</v>
      </c>
    </row>
    <row r="135" spans="1:19" x14ac:dyDescent="0.2">
      <c r="A135" s="4">
        <v>35043</v>
      </c>
      <c r="B135" s="4">
        <v>38587</v>
      </c>
      <c r="C135" s="4" t="s">
        <v>293</v>
      </c>
      <c r="D135" s="5">
        <v>41395</v>
      </c>
      <c r="E135" s="6">
        <v>2013</v>
      </c>
      <c r="F135" s="4" t="s">
        <v>43</v>
      </c>
      <c r="G135" s="4">
        <v>6.75</v>
      </c>
      <c r="H135" s="4" t="s">
        <v>294</v>
      </c>
      <c r="I135" s="5">
        <v>41507</v>
      </c>
      <c r="J135" s="7" t="s">
        <v>94</v>
      </c>
      <c r="K135" s="4" t="s">
        <v>31</v>
      </c>
      <c r="L135" s="4">
        <v>80</v>
      </c>
      <c r="M135" s="4">
        <v>73.25</v>
      </c>
      <c r="N135" s="4" t="s">
        <v>60</v>
      </c>
      <c r="O135" s="4" t="s">
        <v>60</v>
      </c>
      <c r="P135" s="4" t="s">
        <v>295</v>
      </c>
      <c r="Q135" s="4" t="s">
        <v>26</v>
      </c>
      <c r="R135" s="4">
        <v>3</v>
      </c>
      <c r="S135" s="8">
        <v>0.25</v>
      </c>
    </row>
    <row r="136" spans="1:19" x14ac:dyDescent="0.2">
      <c r="A136" s="4">
        <v>35043</v>
      </c>
      <c r="B136" s="4">
        <v>38587</v>
      </c>
      <c r="C136" s="4" t="s">
        <v>293</v>
      </c>
      <c r="D136" s="5">
        <v>41395</v>
      </c>
      <c r="E136" s="6">
        <v>2013</v>
      </c>
      <c r="F136" s="4" t="s">
        <v>43</v>
      </c>
      <c r="G136" s="4">
        <v>6.75</v>
      </c>
      <c r="H136" s="4" t="s">
        <v>294</v>
      </c>
      <c r="I136" s="5">
        <v>42125</v>
      </c>
      <c r="J136" s="7" t="s">
        <v>53</v>
      </c>
      <c r="K136" s="4" t="s">
        <v>31</v>
      </c>
      <c r="L136" s="4">
        <v>83.87</v>
      </c>
      <c r="M136" s="4">
        <v>77.12</v>
      </c>
      <c r="N136" s="4" t="s">
        <v>60</v>
      </c>
      <c r="O136" s="4" t="s">
        <v>60</v>
      </c>
      <c r="P136" s="4" t="s">
        <v>295</v>
      </c>
      <c r="Q136" s="4" t="s">
        <v>26</v>
      </c>
      <c r="R136" s="4">
        <v>24</v>
      </c>
      <c r="S136" s="8">
        <v>2</v>
      </c>
    </row>
    <row r="137" spans="1:19" x14ac:dyDescent="0.2">
      <c r="A137" s="4">
        <v>29038</v>
      </c>
      <c r="B137" s="4">
        <v>69937</v>
      </c>
      <c r="C137" s="4" t="s">
        <v>296</v>
      </c>
      <c r="D137" s="5">
        <v>41033</v>
      </c>
      <c r="E137" s="6">
        <v>2012</v>
      </c>
      <c r="F137" s="4" t="s">
        <v>43</v>
      </c>
      <c r="G137" s="4">
        <v>148.38</v>
      </c>
      <c r="H137" s="4" t="s">
        <v>88</v>
      </c>
      <c r="I137" s="5">
        <v>42688</v>
      </c>
      <c r="J137" s="7" t="s">
        <v>59</v>
      </c>
      <c r="K137" s="4" t="s">
        <v>70</v>
      </c>
      <c r="L137" s="4">
        <v>51</v>
      </c>
      <c r="M137" s="4">
        <v>-97.38</v>
      </c>
      <c r="N137" s="4" t="s">
        <v>32</v>
      </c>
      <c r="O137" s="4" t="s">
        <v>71</v>
      </c>
      <c r="P137" s="4" t="s">
        <v>297</v>
      </c>
      <c r="Q137" s="4" t="s">
        <v>26</v>
      </c>
      <c r="R137" s="4">
        <v>54</v>
      </c>
      <c r="S137" s="8">
        <v>4.5</v>
      </c>
    </row>
    <row r="138" spans="1:19" x14ac:dyDescent="0.2">
      <c r="A138" s="4">
        <v>35012</v>
      </c>
      <c r="B138" s="4">
        <v>50850</v>
      </c>
      <c r="C138" s="4" t="s">
        <v>298</v>
      </c>
      <c r="D138" s="5">
        <v>41478</v>
      </c>
      <c r="E138" s="6">
        <v>2013</v>
      </c>
      <c r="F138" s="4" t="s">
        <v>28</v>
      </c>
      <c r="G138" s="4"/>
      <c r="H138" s="4" t="s">
        <v>219</v>
      </c>
      <c r="I138" s="5">
        <v>42131</v>
      </c>
      <c r="J138" s="7" t="s">
        <v>53</v>
      </c>
      <c r="K138" s="4" t="s">
        <v>31</v>
      </c>
      <c r="L138" s="4">
        <v>19.899999999999999</v>
      </c>
      <c r="M138" s="4">
        <v>19.899999999999999</v>
      </c>
      <c r="N138" s="4" t="s">
        <v>103</v>
      </c>
      <c r="O138" s="4" t="s">
        <v>260</v>
      </c>
      <c r="P138" s="4" t="s">
        <v>299</v>
      </c>
      <c r="Q138" s="4" t="s">
        <v>33</v>
      </c>
      <c r="R138" s="4">
        <v>22</v>
      </c>
      <c r="S138" s="8">
        <v>1.8333333333333333</v>
      </c>
    </row>
    <row r="139" spans="1:19" x14ac:dyDescent="0.2">
      <c r="A139" s="4">
        <v>35679</v>
      </c>
      <c r="B139" s="4">
        <v>113958</v>
      </c>
      <c r="C139" s="4" t="s">
        <v>300</v>
      </c>
      <c r="D139" s="5">
        <v>41605</v>
      </c>
      <c r="E139" s="6">
        <v>2013</v>
      </c>
      <c r="F139" s="4" t="s">
        <v>20</v>
      </c>
      <c r="G139" s="4">
        <v>193.7</v>
      </c>
      <c r="H139" s="4" t="s">
        <v>221</v>
      </c>
      <c r="I139" s="5">
        <v>42579</v>
      </c>
      <c r="J139" s="7" t="s">
        <v>59</v>
      </c>
      <c r="K139" s="4" t="s">
        <v>31</v>
      </c>
      <c r="L139" s="4">
        <v>1260</v>
      </c>
      <c r="M139" s="4">
        <v>1066.3</v>
      </c>
      <c r="N139" s="4" t="s">
        <v>60</v>
      </c>
      <c r="O139" s="4" t="s">
        <v>141</v>
      </c>
      <c r="P139" s="4" t="s">
        <v>301</v>
      </c>
      <c r="Q139" s="4" t="s">
        <v>33</v>
      </c>
      <c r="R139" s="4">
        <v>32</v>
      </c>
      <c r="S139" s="8">
        <v>2.6666666666666665</v>
      </c>
    </row>
    <row r="140" spans="1:19" x14ac:dyDescent="0.2">
      <c r="A140" s="4">
        <v>49824</v>
      </c>
      <c r="B140" s="4">
        <v>113958</v>
      </c>
      <c r="C140" s="4" t="s">
        <v>300</v>
      </c>
      <c r="D140" s="5">
        <v>39459</v>
      </c>
      <c r="E140" s="6">
        <v>2008</v>
      </c>
      <c r="F140" s="4" t="s">
        <v>20</v>
      </c>
      <c r="G140" s="4">
        <v>30.55</v>
      </c>
      <c r="H140" s="4" t="s">
        <v>250</v>
      </c>
      <c r="I140" s="5">
        <v>41605</v>
      </c>
      <c r="J140" s="7" t="s">
        <v>94</v>
      </c>
      <c r="K140" s="4" t="s">
        <v>70</v>
      </c>
      <c r="L140" s="4">
        <v>200</v>
      </c>
      <c r="M140" s="4">
        <v>169.45</v>
      </c>
      <c r="N140" s="4" t="s">
        <v>60</v>
      </c>
      <c r="O140" s="4" t="s">
        <v>141</v>
      </c>
      <c r="P140" s="4" t="s">
        <v>301</v>
      </c>
      <c r="Q140" s="4" t="s">
        <v>33</v>
      </c>
      <c r="R140" s="4">
        <v>70</v>
      </c>
      <c r="S140" s="8">
        <v>5.833333333333333</v>
      </c>
    </row>
    <row r="141" spans="1:19" x14ac:dyDescent="0.2">
      <c r="A141" s="4">
        <v>7053</v>
      </c>
      <c r="B141" s="4">
        <v>37657</v>
      </c>
      <c r="C141" s="4" t="s">
        <v>302</v>
      </c>
      <c r="D141" s="5">
        <v>37444</v>
      </c>
      <c r="E141" s="6">
        <v>2002</v>
      </c>
      <c r="F141" s="4" t="s">
        <v>43</v>
      </c>
      <c r="G141" s="4">
        <v>10.199999999999999</v>
      </c>
      <c r="H141" s="4" t="s">
        <v>219</v>
      </c>
      <c r="I141" s="5">
        <v>38534</v>
      </c>
      <c r="J141" s="7" t="s">
        <v>36</v>
      </c>
      <c r="K141" s="4" t="s">
        <v>38</v>
      </c>
      <c r="L141" s="4">
        <v>24.89</v>
      </c>
      <c r="M141" s="4">
        <v>14.690000000000001</v>
      </c>
      <c r="N141" s="4" t="s">
        <v>60</v>
      </c>
      <c r="O141" s="4" t="s">
        <v>141</v>
      </c>
      <c r="P141" s="4" t="s">
        <v>303</v>
      </c>
      <c r="Q141" s="4" t="s">
        <v>26</v>
      </c>
      <c r="R141" s="4">
        <v>36</v>
      </c>
      <c r="S141" s="8">
        <v>3</v>
      </c>
    </row>
    <row r="142" spans="1:19" x14ac:dyDescent="0.2">
      <c r="A142" s="4">
        <v>7053</v>
      </c>
      <c r="B142" s="4">
        <v>37657</v>
      </c>
      <c r="C142" s="4" t="s">
        <v>302</v>
      </c>
      <c r="D142" s="5">
        <v>37444</v>
      </c>
      <c r="E142" s="6">
        <v>2002</v>
      </c>
      <c r="F142" s="4" t="s">
        <v>43</v>
      </c>
      <c r="G142" s="4">
        <v>10.199999999999999</v>
      </c>
      <c r="H142" s="4" t="s">
        <v>219</v>
      </c>
      <c r="I142" s="5">
        <v>39021</v>
      </c>
      <c r="J142" s="7" t="s">
        <v>75</v>
      </c>
      <c r="K142" s="4" t="s">
        <v>38</v>
      </c>
      <c r="L142" s="4">
        <v>66.16</v>
      </c>
      <c r="M142" s="4">
        <v>55.959999999999994</v>
      </c>
      <c r="N142" s="4" t="s">
        <v>60</v>
      </c>
      <c r="O142" s="4" t="s">
        <v>141</v>
      </c>
      <c r="P142" s="4" t="s">
        <v>303</v>
      </c>
      <c r="Q142" s="4" t="s">
        <v>33</v>
      </c>
      <c r="R142" s="4">
        <v>51</v>
      </c>
      <c r="S142" s="8">
        <v>4.25</v>
      </c>
    </row>
    <row r="143" spans="1:19" x14ac:dyDescent="0.2">
      <c r="A143" s="4">
        <v>33698</v>
      </c>
      <c r="B143" s="4">
        <v>96294</v>
      </c>
      <c r="C143" s="4" t="s">
        <v>304</v>
      </c>
      <c r="D143" s="5">
        <v>39310</v>
      </c>
      <c r="E143" s="6">
        <v>2007</v>
      </c>
      <c r="F143" s="4" t="s">
        <v>20</v>
      </c>
      <c r="G143" s="4">
        <v>46.04</v>
      </c>
      <c r="H143" s="4" t="s">
        <v>188</v>
      </c>
      <c r="I143" s="5">
        <v>42244</v>
      </c>
      <c r="J143" s="7" t="s">
        <v>53</v>
      </c>
      <c r="K143" s="4" t="s">
        <v>31</v>
      </c>
      <c r="L143" s="4">
        <v>194.25</v>
      </c>
      <c r="M143" s="4">
        <v>148.21</v>
      </c>
      <c r="N143" s="4" t="s">
        <v>60</v>
      </c>
      <c r="O143" s="4" t="s">
        <v>60</v>
      </c>
      <c r="P143" s="4" t="s">
        <v>305</v>
      </c>
      <c r="Q143" s="4" t="s">
        <v>33</v>
      </c>
      <c r="R143" s="4">
        <v>96</v>
      </c>
      <c r="S143" s="8">
        <v>8</v>
      </c>
    </row>
    <row r="144" spans="1:19" x14ac:dyDescent="0.2">
      <c r="A144" s="4">
        <v>36717</v>
      </c>
      <c r="B144" s="4">
        <v>125364</v>
      </c>
      <c r="C144" s="4" t="s">
        <v>306</v>
      </c>
      <c r="D144" s="5">
        <v>37356</v>
      </c>
      <c r="E144" s="6">
        <v>2002</v>
      </c>
      <c r="F144" s="4" t="s">
        <v>20</v>
      </c>
      <c r="G144" s="4">
        <v>8</v>
      </c>
      <c r="H144" s="4" t="s">
        <v>95</v>
      </c>
      <c r="I144" s="5">
        <v>39125</v>
      </c>
      <c r="J144" s="7" t="s">
        <v>41</v>
      </c>
      <c r="K144" s="4" t="s">
        <v>31</v>
      </c>
      <c r="L144" s="4">
        <v>22.67</v>
      </c>
      <c r="M144" s="4">
        <v>14.670000000000002</v>
      </c>
      <c r="N144" s="4" t="s">
        <v>32</v>
      </c>
      <c r="O144" s="4" t="s">
        <v>158</v>
      </c>
      <c r="P144" s="4" t="s">
        <v>307</v>
      </c>
      <c r="Q144" s="4" t="s">
        <v>33</v>
      </c>
      <c r="R144" s="4">
        <v>58</v>
      </c>
      <c r="S144" s="8">
        <v>4.833333333333333</v>
      </c>
    </row>
    <row r="145" spans="1:19" x14ac:dyDescent="0.2">
      <c r="A145" s="4">
        <v>36737</v>
      </c>
      <c r="B145" s="4">
        <v>125456</v>
      </c>
      <c r="C145" s="4" t="s">
        <v>308</v>
      </c>
      <c r="D145" s="5">
        <v>38869</v>
      </c>
      <c r="E145" s="6">
        <v>2006</v>
      </c>
      <c r="F145" s="4" t="s">
        <v>28</v>
      </c>
      <c r="G145" s="4">
        <v>16.7</v>
      </c>
      <c r="H145" s="4" t="s">
        <v>210</v>
      </c>
      <c r="I145" s="5">
        <v>39203</v>
      </c>
      <c r="J145" s="7" t="s">
        <v>41</v>
      </c>
      <c r="K145" s="4" t="s">
        <v>31</v>
      </c>
      <c r="L145" s="4">
        <v>28.3</v>
      </c>
      <c r="M145" s="4">
        <v>11.600000000000001</v>
      </c>
      <c r="N145" s="4" t="s">
        <v>167</v>
      </c>
      <c r="O145" s="4" t="s">
        <v>168</v>
      </c>
      <c r="P145" s="4" t="s">
        <v>309</v>
      </c>
      <c r="Q145" s="4" t="s">
        <v>33</v>
      </c>
      <c r="R145" s="4">
        <v>11</v>
      </c>
      <c r="S145" s="8">
        <v>0.91666666666666663</v>
      </c>
    </row>
    <row r="146" spans="1:19" x14ac:dyDescent="0.2">
      <c r="A146" s="4">
        <v>6801</v>
      </c>
      <c r="B146" s="4">
        <v>37309</v>
      </c>
      <c r="C146" s="4" t="s">
        <v>310</v>
      </c>
      <c r="D146" s="5">
        <v>39314</v>
      </c>
      <c r="E146" s="6">
        <v>2007</v>
      </c>
      <c r="F146" s="4" t="s">
        <v>28</v>
      </c>
      <c r="G146" s="4">
        <v>116</v>
      </c>
      <c r="H146" s="4" t="s">
        <v>64</v>
      </c>
      <c r="I146" s="5">
        <v>41791</v>
      </c>
      <c r="J146" s="7" t="s">
        <v>45</v>
      </c>
      <c r="K146" s="4" t="s">
        <v>38</v>
      </c>
      <c r="L146" s="4">
        <v>2.73</v>
      </c>
      <c r="M146" s="4">
        <v>-113.27</v>
      </c>
      <c r="N146" s="4" t="s">
        <v>24</v>
      </c>
      <c r="O146" s="4" t="s">
        <v>47</v>
      </c>
      <c r="P146" s="4" t="s">
        <v>311</v>
      </c>
      <c r="Q146" s="4" t="s">
        <v>26</v>
      </c>
      <c r="R146" s="4">
        <v>82</v>
      </c>
      <c r="S146" s="8">
        <v>6.833333333333333</v>
      </c>
    </row>
    <row r="147" spans="1:19" x14ac:dyDescent="0.2">
      <c r="A147" s="4">
        <v>6801</v>
      </c>
      <c r="B147" s="4">
        <v>37309</v>
      </c>
      <c r="C147" s="4" t="s">
        <v>310</v>
      </c>
      <c r="D147" s="5">
        <v>39314</v>
      </c>
      <c r="E147" s="6">
        <v>2007</v>
      </c>
      <c r="F147" s="4" t="s">
        <v>28</v>
      </c>
      <c r="G147" s="4">
        <v>116</v>
      </c>
      <c r="H147" s="4" t="s">
        <v>64</v>
      </c>
      <c r="I147" s="5">
        <v>41975</v>
      </c>
      <c r="J147" s="7" t="s">
        <v>45</v>
      </c>
      <c r="K147" s="4" t="s">
        <v>38</v>
      </c>
      <c r="L147" s="4">
        <v>1.68</v>
      </c>
      <c r="M147" s="4">
        <v>-114.32</v>
      </c>
      <c r="N147" s="4" t="s">
        <v>24</v>
      </c>
      <c r="O147" s="4" t="s">
        <v>47</v>
      </c>
      <c r="P147" s="4" t="s">
        <v>311</v>
      </c>
      <c r="Q147" s="4" t="s">
        <v>26</v>
      </c>
      <c r="R147" s="4">
        <v>88</v>
      </c>
      <c r="S147" s="8">
        <v>7.333333333333333</v>
      </c>
    </row>
    <row r="148" spans="1:19" x14ac:dyDescent="0.2">
      <c r="A148" s="4">
        <v>6801</v>
      </c>
      <c r="B148" s="4">
        <v>37309</v>
      </c>
      <c r="C148" s="4" t="s">
        <v>310</v>
      </c>
      <c r="D148" s="5">
        <v>39314</v>
      </c>
      <c r="E148" s="6">
        <v>2007</v>
      </c>
      <c r="F148" s="4" t="s">
        <v>28</v>
      </c>
      <c r="G148" s="4">
        <v>116</v>
      </c>
      <c r="H148" s="4" t="s">
        <v>64</v>
      </c>
      <c r="I148" s="5">
        <v>42522</v>
      </c>
      <c r="J148" s="7" t="s">
        <v>59</v>
      </c>
      <c r="K148" s="4" t="s">
        <v>38</v>
      </c>
      <c r="L148" s="4">
        <v>6.45</v>
      </c>
      <c r="M148" s="4">
        <v>-109.55</v>
      </c>
      <c r="N148" s="4" t="s">
        <v>24</v>
      </c>
      <c r="O148" s="4" t="s">
        <v>47</v>
      </c>
      <c r="P148" s="4" t="s">
        <v>311</v>
      </c>
      <c r="Q148" s="4" t="s">
        <v>26</v>
      </c>
      <c r="R148" s="4">
        <v>106</v>
      </c>
      <c r="S148" s="8">
        <v>8.8333333333333339</v>
      </c>
    </row>
    <row r="149" spans="1:19" x14ac:dyDescent="0.2">
      <c r="A149" s="4">
        <v>6801</v>
      </c>
      <c r="B149" s="4">
        <v>37309</v>
      </c>
      <c r="C149" s="4" t="s">
        <v>310</v>
      </c>
      <c r="D149" s="5">
        <v>39314</v>
      </c>
      <c r="E149" s="6">
        <v>2007</v>
      </c>
      <c r="F149" s="4" t="s">
        <v>28</v>
      </c>
      <c r="G149" s="4">
        <v>116</v>
      </c>
      <c r="H149" s="4" t="s">
        <v>64</v>
      </c>
      <c r="I149" s="5">
        <v>42571</v>
      </c>
      <c r="J149" s="7" t="s">
        <v>59</v>
      </c>
      <c r="K149" s="4" t="s">
        <v>38</v>
      </c>
      <c r="L149" s="4">
        <v>4.34</v>
      </c>
      <c r="M149" s="4">
        <v>-111.66</v>
      </c>
      <c r="N149" s="4" t="s">
        <v>24</v>
      </c>
      <c r="O149" s="4" t="s">
        <v>47</v>
      </c>
      <c r="P149" s="4" t="s">
        <v>311</v>
      </c>
      <c r="Q149" s="4" t="s">
        <v>26</v>
      </c>
      <c r="R149" s="4">
        <v>107</v>
      </c>
      <c r="S149" s="8">
        <v>8.9166666666666661</v>
      </c>
    </row>
    <row r="150" spans="1:19" x14ac:dyDescent="0.2">
      <c r="A150" s="4">
        <v>50436</v>
      </c>
      <c r="B150" s="4">
        <v>32052</v>
      </c>
      <c r="C150" s="4" t="s">
        <v>312</v>
      </c>
      <c r="D150" s="5">
        <v>39539</v>
      </c>
      <c r="E150" s="6">
        <v>2008</v>
      </c>
      <c r="F150" s="4" t="s">
        <v>20</v>
      </c>
      <c r="G150" s="4">
        <v>89.96</v>
      </c>
      <c r="H150" s="4" t="s">
        <v>113</v>
      </c>
      <c r="I150" s="5">
        <v>42046</v>
      </c>
      <c r="J150" s="7" t="s">
        <v>53</v>
      </c>
      <c r="K150" s="4" t="s">
        <v>31</v>
      </c>
      <c r="L150" s="4">
        <v>169.08</v>
      </c>
      <c r="M150" s="4">
        <v>79.120000000000019</v>
      </c>
      <c r="N150" s="4" t="s">
        <v>281</v>
      </c>
      <c r="O150" s="4" t="s">
        <v>313</v>
      </c>
      <c r="P150" s="4" t="s">
        <v>314</v>
      </c>
      <c r="Q150" s="4" t="s">
        <v>26</v>
      </c>
      <c r="R150" s="4">
        <v>82</v>
      </c>
      <c r="S150" s="8">
        <v>6.833333333333333</v>
      </c>
    </row>
    <row r="151" spans="1:19" x14ac:dyDescent="0.2">
      <c r="A151" s="4">
        <v>50452</v>
      </c>
      <c r="B151" s="4">
        <v>176807</v>
      </c>
      <c r="C151" s="4" t="s">
        <v>315</v>
      </c>
      <c r="D151" s="5">
        <v>38295</v>
      </c>
      <c r="E151" s="6">
        <v>2004</v>
      </c>
      <c r="F151" s="4" t="s">
        <v>20</v>
      </c>
      <c r="G151" s="4">
        <v>19.600000000000001</v>
      </c>
      <c r="H151" s="4" t="s">
        <v>113</v>
      </c>
      <c r="I151" s="5">
        <v>38741</v>
      </c>
      <c r="J151" s="7" t="s">
        <v>75</v>
      </c>
      <c r="K151" s="4" t="s">
        <v>23</v>
      </c>
      <c r="L151" s="4">
        <v>82.89</v>
      </c>
      <c r="M151" s="4">
        <v>63.29</v>
      </c>
      <c r="N151" s="4" t="s">
        <v>65</v>
      </c>
      <c r="O151" s="4" t="s">
        <v>118</v>
      </c>
      <c r="P151" s="4" t="s">
        <v>316</v>
      </c>
      <c r="Q151" s="4" t="s">
        <v>26</v>
      </c>
      <c r="R151" s="4">
        <v>14</v>
      </c>
      <c r="S151" s="8">
        <v>1.1666666666666667</v>
      </c>
    </row>
    <row r="152" spans="1:19" x14ac:dyDescent="0.2">
      <c r="A152" s="4">
        <v>50452</v>
      </c>
      <c r="B152" s="4">
        <v>176807</v>
      </c>
      <c r="C152" s="4" t="s">
        <v>315</v>
      </c>
      <c r="D152" s="5">
        <v>38295</v>
      </c>
      <c r="E152" s="6">
        <v>2004</v>
      </c>
      <c r="F152" s="4" t="s">
        <v>20</v>
      </c>
      <c r="G152" s="4">
        <v>19.600000000000001</v>
      </c>
      <c r="H152" s="4" t="s">
        <v>113</v>
      </c>
      <c r="I152" s="5">
        <v>39945</v>
      </c>
      <c r="J152" s="7" t="s">
        <v>140</v>
      </c>
      <c r="K152" s="4" t="s">
        <v>38</v>
      </c>
      <c r="L152" s="4">
        <v>7.99</v>
      </c>
      <c r="M152" s="4">
        <v>-11.610000000000001</v>
      </c>
      <c r="N152" s="4" t="s">
        <v>65</v>
      </c>
      <c r="O152" s="4" t="s">
        <v>118</v>
      </c>
      <c r="P152" s="4" t="s">
        <v>316</v>
      </c>
      <c r="Q152" s="4" t="s">
        <v>33</v>
      </c>
      <c r="R152" s="4">
        <v>54</v>
      </c>
      <c r="S152" s="8">
        <v>4.5</v>
      </c>
    </row>
    <row r="153" spans="1:19" x14ac:dyDescent="0.2">
      <c r="A153" s="4">
        <v>916</v>
      </c>
      <c r="B153" s="4">
        <v>26893</v>
      </c>
      <c r="C153" s="4" t="s">
        <v>317</v>
      </c>
      <c r="D153" s="5">
        <v>38858</v>
      </c>
      <c r="E153" s="6">
        <v>2006</v>
      </c>
      <c r="F153" s="4" t="s">
        <v>43</v>
      </c>
      <c r="G153" s="4">
        <v>9.3699999999999992</v>
      </c>
      <c r="H153" s="4" t="s">
        <v>219</v>
      </c>
      <c r="I153" s="5">
        <v>42286</v>
      </c>
      <c r="J153" s="7" t="s">
        <v>53</v>
      </c>
      <c r="K153" s="4" t="s">
        <v>31</v>
      </c>
      <c r="L153" s="4">
        <v>4.17</v>
      </c>
      <c r="M153" s="4">
        <v>-5.1999999999999993</v>
      </c>
      <c r="N153" s="4" t="s">
        <v>103</v>
      </c>
      <c r="O153" s="4" t="s">
        <v>260</v>
      </c>
      <c r="P153" s="4" t="s">
        <v>318</v>
      </c>
      <c r="Q153" s="4" t="s">
        <v>33</v>
      </c>
      <c r="R153" s="4">
        <v>113</v>
      </c>
      <c r="S153" s="8">
        <v>9.4166666666666661</v>
      </c>
    </row>
    <row r="154" spans="1:19" x14ac:dyDescent="0.2">
      <c r="A154" s="4">
        <v>28291</v>
      </c>
      <c r="B154" s="4">
        <v>83699</v>
      </c>
      <c r="C154" s="4" t="s">
        <v>319</v>
      </c>
      <c r="D154" s="5">
        <v>40981</v>
      </c>
      <c r="E154" s="6">
        <v>2012</v>
      </c>
      <c r="F154" s="4" t="s">
        <v>43</v>
      </c>
      <c r="G154" s="4">
        <v>71.12</v>
      </c>
      <c r="H154" s="4" t="s">
        <v>320</v>
      </c>
      <c r="I154" s="5">
        <v>42322</v>
      </c>
      <c r="J154" s="7" t="s">
        <v>53</v>
      </c>
      <c r="K154" s="4" t="s">
        <v>70</v>
      </c>
      <c r="L154" s="4">
        <v>36.450000000000003</v>
      </c>
      <c r="M154" s="4">
        <v>-34.67</v>
      </c>
      <c r="N154" s="4" t="s">
        <v>98</v>
      </c>
      <c r="O154" s="4" t="s">
        <v>122</v>
      </c>
      <c r="P154" s="4" t="s">
        <v>321</v>
      </c>
      <c r="Q154" s="4" t="s">
        <v>26</v>
      </c>
      <c r="R154" s="4">
        <v>44</v>
      </c>
      <c r="S154" s="8">
        <v>3.6666666666666665</v>
      </c>
    </row>
    <row r="155" spans="1:19" x14ac:dyDescent="0.2">
      <c r="A155" s="4">
        <v>7480</v>
      </c>
      <c r="B155" s="4">
        <v>38240</v>
      </c>
      <c r="C155" s="4" t="s">
        <v>322</v>
      </c>
      <c r="D155" s="5">
        <v>39376</v>
      </c>
      <c r="E155" s="6">
        <v>2007</v>
      </c>
      <c r="F155" s="4" t="s">
        <v>43</v>
      </c>
      <c r="G155" s="4">
        <v>110</v>
      </c>
      <c r="H155" s="4" t="s">
        <v>88</v>
      </c>
      <c r="I155" s="5">
        <v>41310</v>
      </c>
      <c r="J155" s="7" t="s">
        <v>94</v>
      </c>
      <c r="K155" s="4" t="s">
        <v>38</v>
      </c>
      <c r="L155" s="4">
        <v>84.43</v>
      </c>
      <c r="M155" s="4">
        <v>-25.569999999999993</v>
      </c>
      <c r="N155" s="4" t="s">
        <v>24</v>
      </c>
      <c r="O155" s="4" t="s">
        <v>323</v>
      </c>
      <c r="P155" s="4" t="s">
        <v>324</v>
      </c>
      <c r="Q155" s="4" t="s">
        <v>33</v>
      </c>
      <c r="R155" s="4">
        <v>64</v>
      </c>
      <c r="S155" s="8">
        <v>5.333333333333333</v>
      </c>
    </row>
    <row r="156" spans="1:19" x14ac:dyDescent="0.2">
      <c r="A156" s="4">
        <v>7480</v>
      </c>
      <c r="B156" s="4">
        <v>38240</v>
      </c>
      <c r="C156" s="4" t="s">
        <v>322</v>
      </c>
      <c r="D156" s="5">
        <v>39376</v>
      </c>
      <c r="E156" s="6">
        <v>2007</v>
      </c>
      <c r="F156" s="4" t="s">
        <v>43</v>
      </c>
      <c r="G156" s="4">
        <v>110</v>
      </c>
      <c r="H156" s="4" t="s">
        <v>88</v>
      </c>
      <c r="I156" s="5">
        <v>41425</v>
      </c>
      <c r="J156" s="7" t="s">
        <v>94</v>
      </c>
      <c r="K156" s="4" t="s">
        <v>38</v>
      </c>
      <c r="L156" s="4">
        <v>124.08</v>
      </c>
      <c r="M156" s="4">
        <v>14.079999999999998</v>
      </c>
      <c r="N156" s="4" t="s">
        <v>24</v>
      </c>
      <c r="O156" s="4" t="s">
        <v>323</v>
      </c>
      <c r="P156" s="4" t="s">
        <v>324</v>
      </c>
      <c r="Q156" s="4" t="s">
        <v>26</v>
      </c>
      <c r="R156" s="4">
        <v>67</v>
      </c>
      <c r="S156" s="8">
        <v>5.583333333333333</v>
      </c>
    </row>
    <row r="157" spans="1:19" x14ac:dyDescent="0.2">
      <c r="A157" s="4">
        <v>24441</v>
      </c>
      <c r="B157" s="4">
        <v>38240</v>
      </c>
      <c r="C157" s="4" t="s">
        <v>322</v>
      </c>
      <c r="D157" s="5">
        <v>39873</v>
      </c>
      <c r="E157" s="6">
        <v>2009</v>
      </c>
      <c r="F157" s="4" t="s">
        <v>43</v>
      </c>
      <c r="G157" s="4">
        <v>17.260000000000002</v>
      </c>
      <c r="H157" s="4" t="s">
        <v>325</v>
      </c>
      <c r="I157" s="5">
        <v>40664</v>
      </c>
      <c r="J157" s="7" t="s">
        <v>127</v>
      </c>
      <c r="K157" s="4" t="s">
        <v>38</v>
      </c>
      <c r="L157" s="4">
        <v>13.82</v>
      </c>
      <c r="M157" s="4">
        <v>-3.4400000000000013</v>
      </c>
      <c r="N157" s="4" t="s">
        <v>24</v>
      </c>
      <c r="O157" s="4" t="s">
        <v>323</v>
      </c>
      <c r="P157" s="4" t="s">
        <v>324</v>
      </c>
      <c r="Q157" s="4" t="s">
        <v>26</v>
      </c>
      <c r="R157" s="4">
        <v>26</v>
      </c>
      <c r="S157" s="8">
        <v>2.1666666666666665</v>
      </c>
    </row>
    <row r="158" spans="1:19" x14ac:dyDescent="0.2">
      <c r="A158" s="4">
        <v>50879</v>
      </c>
      <c r="B158" s="4">
        <v>97563</v>
      </c>
      <c r="C158" s="4" t="s">
        <v>326</v>
      </c>
      <c r="D158" s="5">
        <v>39417</v>
      </c>
      <c r="E158" s="6">
        <v>2007</v>
      </c>
      <c r="F158" s="4" t="s">
        <v>43</v>
      </c>
      <c r="G158" s="4">
        <v>182.69</v>
      </c>
      <c r="H158" s="4" t="s">
        <v>95</v>
      </c>
      <c r="I158" s="5">
        <v>41660</v>
      </c>
      <c r="J158" s="7" t="s">
        <v>45</v>
      </c>
      <c r="K158" s="4" t="s">
        <v>38</v>
      </c>
      <c r="L158" s="4">
        <v>244.86</v>
      </c>
      <c r="M158" s="4">
        <v>62.170000000000016</v>
      </c>
      <c r="N158" s="4" t="s">
        <v>103</v>
      </c>
      <c r="O158" s="4" t="s">
        <v>327</v>
      </c>
      <c r="P158" s="4" t="s">
        <v>327</v>
      </c>
      <c r="Q158" s="4" t="s">
        <v>26</v>
      </c>
      <c r="R158" s="4">
        <v>73</v>
      </c>
      <c r="S158" s="8">
        <v>6.083333333333333</v>
      </c>
    </row>
    <row r="159" spans="1:19" x14ac:dyDescent="0.2">
      <c r="A159" s="4">
        <v>50879</v>
      </c>
      <c r="B159" s="4">
        <v>97563</v>
      </c>
      <c r="C159" s="4" t="s">
        <v>326</v>
      </c>
      <c r="D159" s="5">
        <v>39417</v>
      </c>
      <c r="E159" s="6">
        <v>2007</v>
      </c>
      <c r="F159" s="4" t="s">
        <v>43</v>
      </c>
      <c r="G159" s="4">
        <v>182.69</v>
      </c>
      <c r="H159" s="4" t="s">
        <v>95</v>
      </c>
      <c r="I159" s="5">
        <v>41864</v>
      </c>
      <c r="J159" s="7" t="s">
        <v>45</v>
      </c>
      <c r="K159" s="4" t="s">
        <v>38</v>
      </c>
      <c r="L159" s="4">
        <v>98.06</v>
      </c>
      <c r="M159" s="4">
        <v>-84.63</v>
      </c>
      <c r="N159" s="4" t="s">
        <v>103</v>
      </c>
      <c r="O159" s="4" t="s">
        <v>327</v>
      </c>
      <c r="P159" s="4" t="s">
        <v>327</v>
      </c>
      <c r="Q159" s="4" t="s">
        <v>26</v>
      </c>
      <c r="R159" s="4">
        <v>80</v>
      </c>
      <c r="S159" s="8">
        <v>6.666666666666667</v>
      </c>
    </row>
    <row r="160" spans="1:19" x14ac:dyDescent="0.2">
      <c r="A160" s="4">
        <v>12493</v>
      </c>
      <c r="B160" s="4">
        <v>42435</v>
      </c>
      <c r="C160" s="4" t="s">
        <v>328</v>
      </c>
      <c r="D160" s="5">
        <v>39227</v>
      </c>
      <c r="E160" s="6">
        <v>2007</v>
      </c>
      <c r="F160" s="4" t="s">
        <v>43</v>
      </c>
      <c r="G160" s="4">
        <v>650.07000000000005</v>
      </c>
      <c r="H160" s="4" t="s">
        <v>199</v>
      </c>
      <c r="I160" s="5">
        <v>40940</v>
      </c>
      <c r="J160" s="7" t="s">
        <v>30</v>
      </c>
      <c r="K160" s="4" t="s">
        <v>38</v>
      </c>
      <c r="L160" s="4">
        <v>265.82</v>
      </c>
      <c r="M160" s="4">
        <v>-384.25000000000006</v>
      </c>
      <c r="N160" s="4" t="s">
        <v>32</v>
      </c>
      <c r="O160" s="4" t="s">
        <v>71</v>
      </c>
      <c r="P160" s="4" t="s">
        <v>194</v>
      </c>
      <c r="Q160" s="4" t="s">
        <v>26</v>
      </c>
      <c r="R160" s="4">
        <v>57</v>
      </c>
      <c r="S160" s="8">
        <v>4.75</v>
      </c>
    </row>
    <row r="161" spans="1:19" x14ac:dyDescent="0.2">
      <c r="A161" s="4">
        <v>12493</v>
      </c>
      <c r="B161" s="4">
        <v>42435</v>
      </c>
      <c r="C161" s="4" t="s">
        <v>328</v>
      </c>
      <c r="D161" s="5">
        <v>39227</v>
      </c>
      <c r="E161" s="6">
        <v>2007</v>
      </c>
      <c r="F161" s="4" t="s">
        <v>43</v>
      </c>
      <c r="G161" s="4">
        <v>650.07000000000005</v>
      </c>
      <c r="H161" s="4" t="s">
        <v>199</v>
      </c>
      <c r="I161" s="5">
        <v>41187</v>
      </c>
      <c r="J161" s="7" t="s">
        <v>30</v>
      </c>
      <c r="K161" s="4" t="s">
        <v>38</v>
      </c>
      <c r="L161" s="4">
        <v>841</v>
      </c>
      <c r="M161" s="4">
        <v>190.92999999999995</v>
      </c>
      <c r="N161" s="4" t="s">
        <v>32</v>
      </c>
      <c r="O161" s="4" t="s">
        <v>71</v>
      </c>
      <c r="P161" s="4" t="s">
        <v>194</v>
      </c>
      <c r="Q161" s="4" t="s">
        <v>33</v>
      </c>
      <c r="R161" s="4">
        <v>65</v>
      </c>
      <c r="S161" s="8">
        <v>5.416666666666667</v>
      </c>
    </row>
    <row r="162" spans="1:19" x14ac:dyDescent="0.2">
      <c r="A162" s="4">
        <v>21595</v>
      </c>
      <c r="B162" s="4">
        <v>49846</v>
      </c>
      <c r="C162" s="4" t="s">
        <v>329</v>
      </c>
      <c r="D162" s="5">
        <v>41066</v>
      </c>
      <c r="E162" s="6">
        <v>2012</v>
      </c>
      <c r="F162" s="4" t="s">
        <v>128</v>
      </c>
      <c r="G162" s="4"/>
      <c r="H162" s="4" t="s">
        <v>330</v>
      </c>
      <c r="I162" s="5">
        <v>41806</v>
      </c>
      <c r="J162" s="7" t="s">
        <v>45</v>
      </c>
      <c r="K162" s="4" t="s">
        <v>38</v>
      </c>
      <c r="L162" s="4">
        <v>249.52</v>
      </c>
      <c r="M162" s="4">
        <v>249.52</v>
      </c>
      <c r="N162" s="4" t="s">
        <v>24</v>
      </c>
      <c r="O162" s="4" t="s">
        <v>92</v>
      </c>
      <c r="P162" s="4" t="s">
        <v>266</v>
      </c>
      <c r="Q162" s="4" t="s">
        <v>26</v>
      </c>
      <c r="R162" s="4">
        <v>24</v>
      </c>
      <c r="S162" s="8">
        <v>2</v>
      </c>
    </row>
    <row r="163" spans="1:19" x14ac:dyDescent="0.2">
      <c r="A163" s="4">
        <v>21595</v>
      </c>
      <c r="B163" s="4">
        <v>49846</v>
      </c>
      <c r="C163" s="4" t="s">
        <v>329</v>
      </c>
      <c r="D163" s="5">
        <v>41066</v>
      </c>
      <c r="E163" s="6">
        <v>2012</v>
      </c>
      <c r="F163" s="4" t="s">
        <v>128</v>
      </c>
      <c r="G163" s="4"/>
      <c r="H163" s="4" t="s">
        <v>330</v>
      </c>
      <c r="I163" s="5">
        <v>41950</v>
      </c>
      <c r="J163" s="7" t="s">
        <v>45</v>
      </c>
      <c r="K163" s="4" t="s">
        <v>38</v>
      </c>
      <c r="L163" s="4">
        <v>400</v>
      </c>
      <c r="M163" s="4">
        <v>400</v>
      </c>
      <c r="N163" s="4" t="s">
        <v>24</v>
      </c>
      <c r="O163" s="4" t="s">
        <v>92</v>
      </c>
      <c r="P163" s="4" t="s">
        <v>266</v>
      </c>
      <c r="Q163" s="4" t="s">
        <v>26</v>
      </c>
      <c r="R163" s="4">
        <v>29</v>
      </c>
      <c r="S163" s="8">
        <v>2.4166666666666665</v>
      </c>
    </row>
    <row r="164" spans="1:19" x14ac:dyDescent="0.2">
      <c r="A164" s="4">
        <v>21595</v>
      </c>
      <c r="B164" s="4">
        <v>49846</v>
      </c>
      <c r="C164" s="4" t="s">
        <v>329</v>
      </c>
      <c r="D164" s="5">
        <v>41066</v>
      </c>
      <c r="E164" s="6">
        <v>2012</v>
      </c>
      <c r="F164" s="4" t="s">
        <v>128</v>
      </c>
      <c r="G164" s="4"/>
      <c r="H164" s="4" t="s">
        <v>330</v>
      </c>
      <c r="I164" s="5">
        <v>42335</v>
      </c>
      <c r="J164" s="7" t="s">
        <v>53</v>
      </c>
      <c r="K164" s="4" t="s">
        <v>38</v>
      </c>
      <c r="L164" s="4">
        <v>115.69</v>
      </c>
      <c r="M164" s="4">
        <v>115.69</v>
      </c>
      <c r="N164" s="4" t="s">
        <v>24</v>
      </c>
      <c r="O164" s="4" t="s">
        <v>92</v>
      </c>
      <c r="P164" s="4" t="s">
        <v>266</v>
      </c>
      <c r="Q164" s="4" t="s">
        <v>26</v>
      </c>
      <c r="R164" s="4">
        <v>41</v>
      </c>
      <c r="S164" s="8">
        <v>3.4166666666666665</v>
      </c>
    </row>
    <row r="165" spans="1:19" x14ac:dyDescent="0.2">
      <c r="A165" s="4">
        <v>35638</v>
      </c>
      <c r="B165" s="4">
        <v>50635</v>
      </c>
      <c r="C165" s="4" t="s">
        <v>331</v>
      </c>
      <c r="D165" s="5">
        <v>39600</v>
      </c>
      <c r="E165" s="6">
        <v>2008</v>
      </c>
      <c r="F165" s="4" t="s">
        <v>43</v>
      </c>
      <c r="G165" s="4"/>
      <c r="H165" s="4" t="s">
        <v>95</v>
      </c>
      <c r="I165" s="5">
        <v>41523</v>
      </c>
      <c r="J165" s="7" t="s">
        <v>94</v>
      </c>
      <c r="K165" s="4" t="s">
        <v>38</v>
      </c>
      <c r="L165" s="4">
        <v>9.66</v>
      </c>
      <c r="M165" s="4">
        <v>9.66</v>
      </c>
      <c r="N165" s="4" t="s">
        <v>32</v>
      </c>
      <c r="O165" s="4" t="s">
        <v>158</v>
      </c>
      <c r="P165" s="4" t="s">
        <v>332</v>
      </c>
      <c r="Q165" s="4" t="s">
        <v>26</v>
      </c>
      <c r="R165" s="4">
        <v>63</v>
      </c>
      <c r="S165" s="8">
        <v>5.25</v>
      </c>
    </row>
    <row r="166" spans="1:19" x14ac:dyDescent="0.2">
      <c r="A166" s="4">
        <v>22515</v>
      </c>
      <c r="B166" s="4">
        <v>58715</v>
      </c>
      <c r="C166" s="4" t="s">
        <v>333</v>
      </c>
      <c r="D166" s="5">
        <v>38534</v>
      </c>
      <c r="E166" s="6">
        <v>2005</v>
      </c>
      <c r="F166" s="4" t="s">
        <v>43</v>
      </c>
      <c r="G166" s="4">
        <v>11.95</v>
      </c>
      <c r="H166" s="4" t="s">
        <v>334</v>
      </c>
      <c r="I166" s="5">
        <v>40486</v>
      </c>
      <c r="J166" s="7" t="s">
        <v>22</v>
      </c>
      <c r="K166" s="4" t="s">
        <v>38</v>
      </c>
      <c r="L166" s="4">
        <v>6.97</v>
      </c>
      <c r="M166" s="4">
        <v>-4.9799999999999995</v>
      </c>
      <c r="N166" s="4" t="s">
        <v>54</v>
      </c>
      <c r="O166" s="4" t="s">
        <v>154</v>
      </c>
      <c r="P166" s="4" t="s">
        <v>335</v>
      </c>
      <c r="Q166" s="4" t="s">
        <v>26</v>
      </c>
      <c r="R166" s="4">
        <v>64</v>
      </c>
      <c r="S166" s="8">
        <v>5.333333333333333</v>
      </c>
    </row>
    <row r="167" spans="1:19" x14ac:dyDescent="0.2">
      <c r="A167" s="4">
        <v>22515</v>
      </c>
      <c r="B167" s="4">
        <v>58715</v>
      </c>
      <c r="C167" s="4" t="s">
        <v>333</v>
      </c>
      <c r="D167" s="5">
        <v>38534</v>
      </c>
      <c r="E167" s="6">
        <v>2005</v>
      </c>
      <c r="F167" s="4" t="s">
        <v>43</v>
      </c>
      <c r="G167" s="4">
        <v>11.95</v>
      </c>
      <c r="H167" s="4" t="s">
        <v>334</v>
      </c>
      <c r="I167" s="5">
        <v>41282</v>
      </c>
      <c r="J167" s="7" t="s">
        <v>94</v>
      </c>
      <c r="K167" s="4" t="s">
        <v>38</v>
      </c>
      <c r="L167" s="4">
        <v>12.34</v>
      </c>
      <c r="M167" s="4">
        <v>0.39000000000000057</v>
      </c>
      <c r="N167" s="4" t="s">
        <v>54</v>
      </c>
      <c r="O167" s="4" t="s">
        <v>154</v>
      </c>
      <c r="P167" s="4" t="s">
        <v>335</v>
      </c>
      <c r="Q167" s="4" t="s">
        <v>33</v>
      </c>
      <c r="R167" s="4">
        <v>90</v>
      </c>
      <c r="S167" s="8">
        <v>7.5</v>
      </c>
    </row>
    <row r="168" spans="1:19" x14ac:dyDescent="0.2">
      <c r="A168" s="4">
        <v>3796</v>
      </c>
      <c r="B168" s="4">
        <v>32686</v>
      </c>
      <c r="C168" s="4" t="s">
        <v>336</v>
      </c>
      <c r="D168" s="5">
        <v>38718</v>
      </c>
      <c r="E168" s="6">
        <v>2006</v>
      </c>
      <c r="F168" s="4" t="s">
        <v>20</v>
      </c>
      <c r="G168" s="4">
        <v>8.1</v>
      </c>
      <c r="H168" s="4" t="s">
        <v>210</v>
      </c>
      <c r="I168" s="5">
        <v>39695</v>
      </c>
      <c r="J168" s="7" t="s">
        <v>78</v>
      </c>
      <c r="K168" s="4" t="s">
        <v>38</v>
      </c>
      <c r="L168" s="4">
        <v>90</v>
      </c>
      <c r="M168" s="4">
        <v>81.900000000000006</v>
      </c>
      <c r="N168" s="4" t="s">
        <v>98</v>
      </c>
      <c r="O168" s="4" t="s">
        <v>122</v>
      </c>
      <c r="P168" s="4" t="s">
        <v>337</v>
      </c>
      <c r="Q168" s="4" t="s">
        <v>33</v>
      </c>
      <c r="R168" s="4">
        <v>32</v>
      </c>
      <c r="S168" s="8">
        <v>2.6666666666666665</v>
      </c>
    </row>
    <row r="169" spans="1:19" x14ac:dyDescent="0.2">
      <c r="A169" s="4">
        <v>11034</v>
      </c>
      <c r="B169" s="4">
        <v>42942</v>
      </c>
      <c r="C169" s="4" t="s">
        <v>338</v>
      </c>
      <c r="D169" s="5">
        <v>39288</v>
      </c>
      <c r="E169" s="6">
        <v>2007</v>
      </c>
      <c r="F169" s="4" t="s">
        <v>28</v>
      </c>
      <c r="G169" s="4">
        <v>60</v>
      </c>
      <c r="H169" s="4" t="s">
        <v>214</v>
      </c>
      <c r="I169" s="5">
        <v>42354</v>
      </c>
      <c r="J169" s="7" t="s">
        <v>53</v>
      </c>
      <c r="K169" s="4" t="s">
        <v>70</v>
      </c>
      <c r="L169" s="4">
        <v>170</v>
      </c>
      <c r="M169" s="4">
        <v>110</v>
      </c>
      <c r="N169" s="4" t="s">
        <v>103</v>
      </c>
      <c r="O169" s="4" t="s">
        <v>339</v>
      </c>
      <c r="P169" s="4" t="s">
        <v>340</v>
      </c>
      <c r="Q169" s="4" t="s">
        <v>33</v>
      </c>
      <c r="R169" s="4">
        <v>101</v>
      </c>
      <c r="S169" s="8">
        <v>8.4166666666666661</v>
      </c>
    </row>
    <row r="170" spans="1:19" x14ac:dyDescent="0.2">
      <c r="A170" s="4">
        <v>1639</v>
      </c>
      <c r="B170" s="4">
        <v>29271</v>
      </c>
      <c r="C170" s="4" t="s">
        <v>341</v>
      </c>
      <c r="D170" s="5">
        <v>39016</v>
      </c>
      <c r="E170" s="6">
        <v>2006</v>
      </c>
      <c r="F170" s="4" t="s">
        <v>43</v>
      </c>
      <c r="G170" s="4"/>
      <c r="H170" s="4" t="s">
        <v>342</v>
      </c>
      <c r="I170" s="5">
        <v>41802</v>
      </c>
      <c r="J170" s="7" t="s">
        <v>45</v>
      </c>
      <c r="K170" s="4" t="s">
        <v>38</v>
      </c>
      <c r="L170" s="4">
        <v>126.45</v>
      </c>
      <c r="M170" s="4">
        <v>126.45</v>
      </c>
      <c r="N170" s="4" t="s">
        <v>103</v>
      </c>
      <c r="O170" s="4" t="s">
        <v>343</v>
      </c>
      <c r="P170" s="4" t="s">
        <v>344</v>
      </c>
      <c r="Q170" s="4" t="s">
        <v>26</v>
      </c>
      <c r="R170" s="4">
        <v>92</v>
      </c>
      <c r="S170" s="8">
        <v>7.666666666666667</v>
      </c>
    </row>
    <row r="171" spans="1:19" x14ac:dyDescent="0.2">
      <c r="A171" s="4">
        <v>1639</v>
      </c>
      <c r="B171" s="4">
        <v>29271</v>
      </c>
      <c r="C171" s="4" t="s">
        <v>341</v>
      </c>
      <c r="D171" s="5">
        <v>39016</v>
      </c>
      <c r="E171" s="6">
        <v>2006</v>
      </c>
      <c r="F171" s="4" t="s">
        <v>43</v>
      </c>
      <c r="G171" s="4"/>
      <c r="H171" s="4" t="s">
        <v>342</v>
      </c>
      <c r="I171" s="5">
        <v>41886</v>
      </c>
      <c r="J171" s="7" t="s">
        <v>45</v>
      </c>
      <c r="K171" s="4" t="s">
        <v>38</v>
      </c>
      <c r="L171" s="4">
        <v>250</v>
      </c>
      <c r="M171" s="4">
        <v>250</v>
      </c>
      <c r="N171" s="4" t="s">
        <v>103</v>
      </c>
      <c r="O171" s="4" t="s">
        <v>343</v>
      </c>
      <c r="P171" s="4" t="s">
        <v>344</v>
      </c>
      <c r="Q171" s="4" t="s">
        <v>26</v>
      </c>
      <c r="R171" s="4">
        <v>95</v>
      </c>
      <c r="S171" s="8">
        <v>7.916666666666667</v>
      </c>
    </row>
    <row r="172" spans="1:19" x14ac:dyDescent="0.2">
      <c r="A172" s="4">
        <v>1639</v>
      </c>
      <c r="B172" s="4">
        <v>29271</v>
      </c>
      <c r="C172" s="4" t="s">
        <v>341</v>
      </c>
      <c r="D172" s="5">
        <v>39016</v>
      </c>
      <c r="E172" s="6">
        <v>2006</v>
      </c>
      <c r="F172" s="4" t="s">
        <v>43</v>
      </c>
      <c r="G172" s="4"/>
      <c r="H172" s="4" t="s">
        <v>342</v>
      </c>
      <c r="I172" s="5">
        <v>42527</v>
      </c>
      <c r="J172" s="7" t="s">
        <v>59</v>
      </c>
      <c r="K172" s="4" t="s">
        <v>38</v>
      </c>
      <c r="L172" s="4">
        <v>204.65</v>
      </c>
      <c r="M172" s="4">
        <v>204.65</v>
      </c>
      <c r="N172" s="4" t="s">
        <v>103</v>
      </c>
      <c r="O172" s="4" t="s">
        <v>343</v>
      </c>
      <c r="P172" s="4" t="s">
        <v>344</v>
      </c>
      <c r="Q172" s="4" t="s">
        <v>26</v>
      </c>
      <c r="R172" s="4">
        <v>116</v>
      </c>
      <c r="S172" s="8">
        <v>9.6666666666666661</v>
      </c>
    </row>
    <row r="173" spans="1:19" x14ac:dyDescent="0.2">
      <c r="A173" s="4">
        <v>1639</v>
      </c>
      <c r="B173" s="4">
        <v>29271</v>
      </c>
      <c r="C173" s="4" t="s">
        <v>341</v>
      </c>
      <c r="D173" s="5">
        <v>39016</v>
      </c>
      <c r="E173" s="6">
        <v>2006</v>
      </c>
      <c r="F173" s="4" t="s">
        <v>43</v>
      </c>
      <c r="G173" s="4">
        <v>43.8</v>
      </c>
      <c r="H173" s="4" t="s">
        <v>342</v>
      </c>
      <c r="I173" s="5">
        <v>42793</v>
      </c>
      <c r="J173" s="7" t="s">
        <v>197</v>
      </c>
      <c r="K173" s="4" t="s">
        <v>38</v>
      </c>
      <c r="L173" s="4">
        <v>190</v>
      </c>
      <c r="M173" s="4">
        <v>146.19999999999999</v>
      </c>
      <c r="N173" s="4" t="s">
        <v>103</v>
      </c>
      <c r="O173" s="4" t="s">
        <v>343</v>
      </c>
      <c r="P173" s="4" t="s">
        <v>344</v>
      </c>
      <c r="Q173" s="4" t="s">
        <v>26</v>
      </c>
      <c r="R173" s="4">
        <v>124</v>
      </c>
      <c r="S173" s="8">
        <v>10.333333333333334</v>
      </c>
    </row>
    <row r="174" spans="1:19" x14ac:dyDescent="0.2">
      <c r="A174" s="4">
        <v>32136</v>
      </c>
      <c r="B174" s="4">
        <v>105254</v>
      </c>
      <c r="C174" s="4" t="s">
        <v>345</v>
      </c>
      <c r="D174" s="5">
        <v>40391</v>
      </c>
      <c r="E174" s="6">
        <v>2010</v>
      </c>
      <c r="F174" s="4" t="s">
        <v>20</v>
      </c>
      <c r="G174" s="4">
        <v>179</v>
      </c>
      <c r="H174" s="4" t="s">
        <v>346</v>
      </c>
      <c r="I174" s="5">
        <v>42809</v>
      </c>
      <c r="J174" s="7" t="s">
        <v>197</v>
      </c>
      <c r="K174" s="4" t="s">
        <v>38</v>
      </c>
      <c r="L174" s="4">
        <v>16.77</v>
      </c>
      <c r="M174" s="4">
        <v>-162.22999999999999</v>
      </c>
      <c r="N174" s="4" t="s">
        <v>32</v>
      </c>
      <c r="O174" s="4" t="s">
        <v>71</v>
      </c>
      <c r="P174" s="4" t="s">
        <v>71</v>
      </c>
      <c r="Q174" s="4" t="s">
        <v>26</v>
      </c>
      <c r="R174" s="4">
        <v>79</v>
      </c>
      <c r="S174" s="8">
        <v>6.583333333333333</v>
      </c>
    </row>
    <row r="175" spans="1:19" x14ac:dyDescent="0.2">
      <c r="A175" s="4">
        <v>40058</v>
      </c>
      <c r="B175" s="4">
        <v>137230</v>
      </c>
      <c r="C175" s="4" t="s">
        <v>347</v>
      </c>
      <c r="D175" s="5">
        <v>41729</v>
      </c>
      <c r="E175" s="6">
        <v>2014</v>
      </c>
      <c r="F175" s="4" t="s">
        <v>28</v>
      </c>
      <c r="G175" s="4">
        <v>29</v>
      </c>
      <c r="H175" s="4" t="s">
        <v>348</v>
      </c>
      <c r="I175" s="5">
        <v>42685</v>
      </c>
      <c r="J175" s="7" t="s">
        <v>59</v>
      </c>
      <c r="K175" s="4" t="s">
        <v>70</v>
      </c>
      <c r="L175" s="4">
        <v>25</v>
      </c>
      <c r="M175" s="4">
        <v>-4</v>
      </c>
      <c r="N175" s="4" t="s">
        <v>32</v>
      </c>
      <c r="O175" s="4" t="s">
        <v>71</v>
      </c>
      <c r="P175" s="4" t="s">
        <v>349</v>
      </c>
      <c r="Q175" s="4" t="s">
        <v>26</v>
      </c>
      <c r="R175" s="4">
        <v>32</v>
      </c>
      <c r="S175" s="8">
        <v>2.6666666666666665</v>
      </c>
    </row>
    <row r="176" spans="1:19" x14ac:dyDescent="0.2">
      <c r="A176" s="4">
        <v>40058</v>
      </c>
      <c r="B176" s="4">
        <v>137230</v>
      </c>
      <c r="C176" s="4" t="s">
        <v>347</v>
      </c>
      <c r="D176" s="5">
        <v>41729</v>
      </c>
      <c r="E176" s="6">
        <v>2014</v>
      </c>
      <c r="F176" s="4" t="s">
        <v>28</v>
      </c>
      <c r="G176" s="4">
        <v>29</v>
      </c>
      <c r="H176" s="4" t="s">
        <v>348</v>
      </c>
      <c r="I176" s="5">
        <v>42724</v>
      </c>
      <c r="J176" s="7" t="s">
        <v>59</v>
      </c>
      <c r="K176" s="4" t="s">
        <v>70</v>
      </c>
      <c r="L176" s="4">
        <v>50</v>
      </c>
      <c r="M176" s="4">
        <v>21</v>
      </c>
      <c r="N176" s="4" t="s">
        <v>32</v>
      </c>
      <c r="O176" s="4" t="s">
        <v>71</v>
      </c>
      <c r="P176" s="4" t="s">
        <v>349</v>
      </c>
      <c r="Q176" s="4" t="s">
        <v>26</v>
      </c>
      <c r="R176" s="4">
        <v>33</v>
      </c>
      <c r="S176" s="8">
        <v>2.75</v>
      </c>
    </row>
    <row r="177" spans="1:19" x14ac:dyDescent="0.2">
      <c r="A177" s="4">
        <v>10223</v>
      </c>
      <c r="B177" s="4">
        <v>41875</v>
      </c>
      <c r="C177" s="4" t="s">
        <v>350</v>
      </c>
      <c r="D177" s="5">
        <v>37512</v>
      </c>
      <c r="E177" s="6">
        <v>2002</v>
      </c>
      <c r="F177" s="4" t="s">
        <v>28</v>
      </c>
      <c r="G177" s="4">
        <v>100</v>
      </c>
      <c r="H177" s="4" t="s">
        <v>214</v>
      </c>
      <c r="I177" s="5">
        <v>38694</v>
      </c>
      <c r="J177" s="7" t="s">
        <v>36</v>
      </c>
      <c r="K177" s="4" t="s">
        <v>23</v>
      </c>
      <c r="L177" s="4">
        <v>140</v>
      </c>
      <c r="M177" s="4">
        <v>40</v>
      </c>
      <c r="N177" s="4" t="s">
        <v>103</v>
      </c>
      <c r="O177" s="4" t="s">
        <v>327</v>
      </c>
      <c r="P177" s="4" t="s">
        <v>351</v>
      </c>
      <c r="Q177" s="4" t="s">
        <v>26</v>
      </c>
      <c r="R177" s="4">
        <v>39</v>
      </c>
      <c r="S177" s="8">
        <v>3.25</v>
      </c>
    </row>
    <row r="178" spans="1:19" x14ac:dyDescent="0.2">
      <c r="A178" s="4">
        <v>18764</v>
      </c>
      <c r="B178" s="4">
        <v>41875</v>
      </c>
      <c r="C178" s="4" t="s">
        <v>350</v>
      </c>
      <c r="D178" s="5">
        <v>40553</v>
      </c>
      <c r="E178" s="6">
        <v>2011</v>
      </c>
      <c r="F178" s="4" t="s">
        <v>128</v>
      </c>
      <c r="G178" s="4">
        <v>1220</v>
      </c>
      <c r="H178" s="4" t="s">
        <v>352</v>
      </c>
      <c r="I178" s="5">
        <v>42121</v>
      </c>
      <c r="J178" s="7" t="s">
        <v>53</v>
      </c>
      <c r="K178" s="4" t="s">
        <v>31</v>
      </c>
      <c r="L178" s="4">
        <v>4040</v>
      </c>
      <c r="M178" s="4">
        <v>2820</v>
      </c>
      <c r="N178" s="4" t="s">
        <v>103</v>
      </c>
      <c r="O178" s="4" t="s">
        <v>327</v>
      </c>
      <c r="P178" s="4" t="s">
        <v>351</v>
      </c>
      <c r="Q178" s="4" t="s">
        <v>33</v>
      </c>
      <c r="R178" s="4">
        <v>51</v>
      </c>
      <c r="S178" s="8">
        <v>4.25</v>
      </c>
    </row>
    <row r="179" spans="1:19" x14ac:dyDescent="0.2">
      <c r="A179" s="4">
        <v>32621</v>
      </c>
      <c r="B179" s="4">
        <v>107014</v>
      </c>
      <c r="C179" s="4" t="s">
        <v>353</v>
      </c>
      <c r="D179" s="5">
        <v>41310</v>
      </c>
      <c r="E179" s="6">
        <v>2013</v>
      </c>
      <c r="F179" s="4" t="s">
        <v>354</v>
      </c>
      <c r="G179" s="4">
        <v>47.5</v>
      </c>
      <c r="H179" s="4" t="s">
        <v>355</v>
      </c>
      <c r="I179" s="5">
        <v>42553</v>
      </c>
      <c r="J179" s="7" t="s">
        <v>59</v>
      </c>
      <c r="K179" s="4" t="s">
        <v>23</v>
      </c>
      <c r="L179" s="4">
        <v>60.17</v>
      </c>
      <c r="M179" s="4">
        <v>12.670000000000002</v>
      </c>
      <c r="N179" s="4" t="s">
        <v>32</v>
      </c>
      <c r="O179" s="4" t="s">
        <v>32</v>
      </c>
      <c r="P179" s="4" t="s">
        <v>32</v>
      </c>
      <c r="Q179" s="4" t="s">
        <v>26</v>
      </c>
      <c r="R179" s="4">
        <v>41</v>
      </c>
      <c r="S179" s="8">
        <v>3.4166666666666665</v>
      </c>
    </row>
    <row r="180" spans="1:19" x14ac:dyDescent="0.2">
      <c r="A180" s="4">
        <v>26436</v>
      </c>
      <c r="B180" s="4">
        <v>72694</v>
      </c>
      <c r="C180" s="4" t="s">
        <v>356</v>
      </c>
      <c r="D180" s="5">
        <v>40821</v>
      </c>
      <c r="E180" s="6">
        <v>2011</v>
      </c>
      <c r="F180" s="4" t="s">
        <v>43</v>
      </c>
      <c r="G180" s="4">
        <v>40</v>
      </c>
      <c r="H180" s="4" t="s">
        <v>199</v>
      </c>
      <c r="I180" s="5">
        <v>42347</v>
      </c>
      <c r="J180" s="7" t="s">
        <v>53</v>
      </c>
      <c r="K180" s="4" t="s">
        <v>31</v>
      </c>
      <c r="L180" s="4">
        <v>200</v>
      </c>
      <c r="M180" s="4">
        <v>160</v>
      </c>
      <c r="N180" s="4" t="s">
        <v>32</v>
      </c>
      <c r="O180" s="4" t="s">
        <v>71</v>
      </c>
      <c r="P180" s="4" t="s">
        <v>71</v>
      </c>
      <c r="Q180" s="4" t="s">
        <v>33</v>
      </c>
      <c r="R180" s="4">
        <v>50</v>
      </c>
      <c r="S180" s="8">
        <v>4.166666666666667</v>
      </c>
    </row>
    <row r="181" spans="1:19" x14ac:dyDescent="0.2">
      <c r="A181" s="4">
        <v>34693</v>
      </c>
      <c r="B181" s="4">
        <v>116690</v>
      </c>
      <c r="C181" s="4" t="s">
        <v>357</v>
      </c>
      <c r="D181" s="5">
        <v>41458</v>
      </c>
      <c r="E181" s="6">
        <v>2013</v>
      </c>
      <c r="F181" s="4" t="s">
        <v>43</v>
      </c>
      <c r="G181" s="4">
        <v>1.62</v>
      </c>
      <c r="H181" s="4" t="s">
        <v>157</v>
      </c>
      <c r="I181" s="5">
        <v>42304</v>
      </c>
      <c r="J181" s="7" t="s">
        <v>53</v>
      </c>
      <c r="K181" s="4" t="s">
        <v>38</v>
      </c>
      <c r="L181" s="4">
        <v>11.05</v>
      </c>
      <c r="M181" s="4">
        <v>9.43</v>
      </c>
      <c r="N181" s="4" t="s">
        <v>60</v>
      </c>
      <c r="O181" s="4" t="s">
        <v>141</v>
      </c>
      <c r="P181" s="4" t="s">
        <v>303</v>
      </c>
      <c r="Q181" s="4" t="s">
        <v>33</v>
      </c>
      <c r="R181" s="4">
        <v>27</v>
      </c>
      <c r="S181" s="8">
        <v>2.25</v>
      </c>
    </row>
    <row r="182" spans="1:19" x14ac:dyDescent="0.2">
      <c r="A182" s="4">
        <v>25157</v>
      </c>
      <c r="B182" s="4">
        <v>66113</v>
      </c>
      <c r="C182" s="4" t="s">
        <v>358</v>
      </c>
      <c r="D182" s="5">
        <v>37866</v>
      </c>
      <c r="E182" s="6">
        <v>2003</v>
      </c>
      <c r="F182" s="4" t="s">
        <v>43</v>
      </c>
      <c r="G182" s="4">
        <v>22</v>
      </c>
      <c r="H182" s="4" t="s">
        <v>40</v>
      </c>
      <c r="I182" s="5">
        <v>39234</v>
      </c>
      <c r="J182" s="7" t="s">
        <v>41</v>
      </c>
      <c r="K182" s="4" t="s">
        <v>31</v>
      </c>
      <c r="L182" s="4">
        <v>43.86</v>
      </c>
      <c r="M182" s="4">
        <v>21.86</v>
      </c>
      <c r="N182" s="4" t="s">
        <v>54</v>
      </c>
      <c r="O182" s="4" t="s">
        <v>85</v>
      </c>
      <c r="P182" s="4" t="s">
        <v>359</v>
      </c>
      <c r="Q182" s="4" t="s">
        <v>26</v>
      </c>
      <c r="R182" s="4">
        <v>45</v>
      </c>
      <c r="S182" s="8">
        <v>3.75</v>
      </c>
    </row>
    <row r="183" spans="1:19" x14ac:dyDescent="0.2">
      <c r="A183" s="4">
        <v>25157</v>
      </c>
      <c r="B183" s="4">
        <v>66113</v>
      </c>
      <c r="C183" s="4" t="s">
        <v>358</v>
      </c>
      <c r="D183" s="5">
        <v>37866</v>
      </c>
      <c r="E183" s="6">
        <v>2003</v>
      </c>
      <c r="F183" s="4" t="s">
        <v>43</v>
      </c>
      <c r="G183" s="4">
        <v>22</v>
      </c>
      <c r="H183" s="4" t="s">
        <v>40</v>
      </c>
      <c r="I183" s="5">
        <v>40730</v>
      </c>
      <c r="J183" s="7" t="s">
        <v>127</v>
      </c>
      <c r="K183" s="4" t="s">
        <v>38</v>
      </c>
      <c r="L183" s="4">
        <v>1.19</v>
      </c>
      <c r="M183" s="4">
        <v>-20.81</v>
      </c>
      <c r="N183" s="4" t="s">
        <v>54</v>
      </c>
      <c r="O183" s="4" t="s">
        <v>85</v>
      </c>
      <c r="P183" s="4" t="s">
        <v>359</v>
      </c>
      <c r="Q183" s="4" t="s">
        <v>26</v>
      </c>
      <c r="R183" s="4">
        <v>94</v>
      </c>
      <c r="S183" s="8">
        <v>7.833333333333333</v>
      </c>
    </row>
    <row r="184" spans="1:19" x14ac:dyDescent="0.2">
      <c r="A184" s="4">
        <v>25992</v>
      </c>
      <c r="B184" s="4">
        <v>70454</v>
      </c>
      <c r="C184" s="4" t="s">
        <v>360</v>
      </c>
      <c r="D184" s="5">
        <v>39639</v>
      </c>
      <c r="E184" s="6">
        <v>2008</v>
      </c>
      <c r="F184" s="4" t="s">
        <v>43</v>
      </c>
      <c r="G184" s="4">
        <v>200</v>
      </c>
      <c r="H184" s="4" t="s">
        <v>95</v>
      </c>
      <c r="I184" s="5">
        <v>40503</v>
      </c>
      <c r="J184" s="7" t="s">
        <v>22</v>
      </c>
      <c r="K184" s="4" t="s">
        <v>38</v>
      </c>
      <c r="L184" s="4">
        <v>400</v>
      </c>
      <c r="M184" s="4">
        <v>200</v>
      </c>
      <c r="N184" s="4" t="s">
        <v>103</v>
      </c>
      <c r="O184" s="4" t="s">
        <v>361</v>
      </c>
      <c r="P184" s="4" t="s">
        <v>362</v>
      </c>
      <c r="Q184" s="4" t="s">
        <v>33</v>
      </c>
      <c r="R184" s="4">
        <v>28</v>
      </c>
      <c r="S184" s="8">
        <v>2.3333333333333335</v>
      </c>
    </row>
    <row r="185" spans="1:19" x14ac:dyDescent="0.2">
      <c r="A185" s="4">
        <v>24990</v>
      </c>
      <c r="B185" s="4">
        <v>65445</v>
      </c>
      <c r="C185" s="4" t="s">
        <v>363</v>
      </c>
      <c r="D185" s="5">
        <v>40721</v>
      </c>
      <c r="E185" s="6">
        <v>2011</v>
      </c>
      <c r="F185" s="4" t="s">
        <v>43</v>
      </c>
      <c r="G185" s="4">
        <v>66.010000000000005</v>
      </c>
      <c r="H185" s="4" t="s">
        <v>364</v>
      </c>
      <c r="I185" s="5">
        <v>42018</v>
      </c>
      <c r="J185" s="7" t="s">
        <v>53</v>
      </c>
      <c r="K185" s="4" t="s">
        <v>38</v>
      </c>
      <c r="L185" s="4">
        <v>108</v>
      </c>
      <c r="M185" s="4">
        <v>41.989999999999995</v>
      </c>
      <c r="N185" s="4" t="s">
        <v>32</v>
      </c>
      <c r="O185" s="4" t="s">
        <v>71</v>
      </c>
      <c r="P185" s="4" t="s">
        <v>365</v>
      </c>
      <c r="Q185" s="4" t="s">
        <v>26</v>
      </c>
      <c r="R185" s="4">
        <v>43</v>
      </c>
      <c r="S185" s="8">
        <v>3.5833333333333335</v>
      </c>
    </row>
    <row r="186" spans="1:19" x14ac:dyDescent="0.2">
      <c r="A186" s="4">
        <v>24990</v>
      </c>
      <c r="B186" s="4">
        <v>65445</v>
      </c>
      <c r="C186" s="4" t="s">
        <v>363</v>
      </c>
      <c r="D186" s="5">
        <v>40721</v>
      </c>
      <c r="E186" s="6">
        <v>2011</v>
      </c>
      <c r="F186" s="4" t="s">
        <v>43</v>
      </c>
      <c r="G186" s="4">
        <v>66.010000000000005</v>
      </c>
      <c r="H186" s="4" t="s">
        <v>364</v>
      </c>
      <c r="I186" s="5">
        <v>42064</v>
      </c>
      <c r="J186" s="7" t="s">
        <v>53</v>
      </c>
      <c r="K186" s="4" t="s">
        <v>38</v>
      </c>
      <c r="L186" s="4">
        <v>34.26</v>
      </c>
      <c r="M186" s="4">
        <v>-31.750000000000007</v>
      </c>
      <c r="N186" s="4" t="s">
        <v>32</v>
      </c>
      <c r="O186" s="4" t="s">
        <v>71</v>
      </c>
      <c r="P186" s="4" t="s">
        <v>365</v>
      </c>
      <c r="Q186" s="4" t="s">
        <v>26</v>
      </c>
      <c r="R186" s="4">
        <v>45</v>
      </c>
      <c r="S186" s="8">
        <v>3.75</v>
      </c>
    </row>
    <row r="187" spans="1:19" x14ac:dyDescent="0.2">
      <c r="A187" s="4">
        <v>22660</v>
      </c>
      <c r="B187" s="4">
        <v>58958</v>
      </c>
      <c r="C187" s="4" t="s">
        <v>366</v>
      </c>
      <c r="D187" s="5">
        <v>40597</v>
      </c>
      <c r="E187" s="6">
        <v>2011</v>
      </c>
      <c r="F187" s="4" t="s">
        <v>28</v>
      </c>
      <c r="G187" s="4">
        <v>10.039999999999999</v>
      </c>
      <c r="H187" s="4" t="s">
        <v>139</v>
      </c>
      <c r="I187" s="5">
        <v>40662</v>
      </c>
      <c r="J187" s="7" t="s">
        <v>127</v>
      </c>
      <c r="K187" s="4" t="s">
        <v>23</v>
      </c>
      <c r="L187" s="4">
        <v>48.8</v>
      </c>
      <c r="M187" s="4">
        <v>38.76</v>
      </c>
      <c r="N187" s="4" t="s">
        <v>24</v>
      </c>
      <c r="O187" s="4" t="s">
        <v>47</v>
      </c>
      <c r="P187" s="4" t="s">
        <v>367</v>
      </c>
      <c r="Q187" s="4" t="s">
        <v>26</v>
      </c>
      <c r="R187" s="4">
        <v>2</v>
      </c>
      <c r="S187" s="8">
        <v>0.16666666666666666</v>
      </c>
    </row>
    <row r="188" spans="1:19" x14ac:dyDescent="0.2">
      <c r="A188" s="4">
        <v>21534</v>
      </c>
      <c r="B188" s="4">
        <v>57259</v>
      </c>
      <c r="C188" s="4" t="s">
        <v>368</v>
      </c>
      <c r="D188" s="5">
        <v>35065</v>
      </c>
      <c r="E188" s="6">
        <v>1996</v>
      </c>
      <c r="F188" s="4" t="s">
        <v>20</v>
      </c>
      <c r="G188" s="4"/>
      <c r="H188" s="4" t="s">
        <v>40</v>
      </c>
      <c r="I188" s="5">
        <v>38723</v>
      </c>
      <c r="J188" s="7" t="s">
        <v>75</v>
      </c>
      <c r="K188" s="4" t="s">
        <v>70</v>
      </c>
      <c r="L188" s="4">
        <v>11.49</v>
      </c>
      <c r="M188" s="4">
        <v>11.49</v>
      </c>
      <c r="N188" s="4" t="s">
        <v>60</v>
      </c>
      <c r="O188" s="4" t="s">
        <v>141</v>
      </c>
      <c r="P188" s="4" t="s">
        <v>369</v>
      </c>
      <c r="Q188" s="4" t="s">
        <v>33</v>
      </c>
      <c r="R188" s="4">
        <v>120</v>
      </c>
      <c r="S188" s="8">
        <v>10</v>
      </c>
    </row>
    <row r="189" spans="1:19" x14ac:dyDescent="0.2">
      <c r="A189" s="4">
        <v>7032</v>
      </c>
      <c r="B189" s="4">
        <v>37637</v>
      </c>
      <c r="C189" s="4" t="s">
        <v>370</v>
      </c>
      <c r="D189" s="5">
        <v>39251</v>
      </c>
      <c r="E189" s="6">
        <v>2007</v>
      </c>
      <c r="F189" s="4" t="s">
        <v>28</v>
      </c>
      <c r="G189" s="4">
        <v>200</v>
      </c>
      <c r="H189" s="4" t="s">
        <v>64</v>
      </c>
      <c r="I189" s="5">
        <v>40694</v>
      </c>
      <c r="J189" s="7" t="s">
        <v>127</v>
      </c>
      <c r="K189" s="4" t="s">
        <v>31</v>
      </c>
      <c r="L189" s="4">
        <v>631.04</v>
      </c>
      <c r="M189" s="4">
        <v>431.03999999999996</v>
      </c>
      <c r="N189" s="4" t="s">
        <v>32</v>
      </c>
      <c r="O189" s="4" t="s">
        <v>32</v>
      </c>
      <c r="P189" s="4" t="s">
        <v>371</v>
      </c>
      <c r="Q189" s="4" t="s">
        <v>33</v>
      </c>
      <c r="R189" s="4">
        <v>47</v>
      </c>
      <c r="S189" s="8">
        <v>3.9166666666666665</v>
      </c>
    </row>
    <row r="190" spans="1:19" x14ac:dyDescent="0.2">
      <c r="A190" s="4">
        <v>30947</v>
      </c>
      <c r="B190" s="4">
        <v>29593</v>
      </c>
      <c r="C190" s="4" t="s">
        <v>372</v>
      </c>
      <c r="D190" s="5">
        <v>41190</v>
      </c>
      <c r="E190" s="6">
        <v>2012</v>
      </c>
      <c r="F190" s="4" t="s">
        <v>20</v>
      </c>
      <c r="G190" s="4">
        <v>98.14</v>
      </c>
      <c r="H190" s="4" t="s">
        <v>64</v>
      </c>
      <c r="I190" s="5">
        <v>42727</v>
      </c>
      <c r="J190" s="7" t="s">
        <v>59</v>
      </c>
      <c r="K190" s="4" t="s">
        <v>31</v>
      </c>
      <c r="L190" s="4">
        <v>250.52</v>
      </c>
      <c r="M190" s="4">
        <v>152.38</v>
      </c>
      <c r="N190" s="4" t="s">
        <v>24</v>
      </c>
      <c r="O190" s="4" t="s">
        <v>47</v>
      </c>
      <c r="P190" s="4" t="s">
        <v>373</v>
      </c>
      <c r="Q190" s="4" t="s">
        <v>33</v>
      </c>
      <c r="R190" s="4">
        <v>50</v>
      </c>
      <c r="S190" s="8">
        <v>4.166666666666667</v>
      </c>
    </row>
    <row r="191" spans="1:19" x14ac:dyDescent="0.2">
      <c r="A191" s="4">
        <v>36184</v>
      </c>
      <c r="B191" s="4">
        <v>29593</v>
      </c>
      <c r="C191" s="4" t="s">
        <v>372</v>
      </c>
      <c r="D191" s="5">
        <v>39119</v>
      </c>
      <c r="E191" s="6">
        <v>2007</v>
      </c>
      <c r="F191" s="4" t="s">
        <v>20</v>
      </c>
      <c r="G191" s="4">
        <v>28.34</v>
      </c>
      <c r="H191" s="4" t="s">
        <v>374</v>
      </c>
      <c r="I191" s="5">
        <v>41190</v>
      </c>
      <c r="J191" s="7" t="s">
        <v>30</v>
      </c>
      <c r="K191" s="4" t="s">
        <v>70</v>
      </c>
      <c r="L191" s="4">
        <v>100</v>
      </c>
      <c r="M191" s="4">
        <v>71.66</v>
      </c>
      <c r="N191" s="4" t="s">
        <v>24</v>
      </c>
      <c r="O191" s="4" t="s">
        <v>47</v>
      </c>
      <c r="P191" s="4" t="s">
        <v>373</v>
      </c>
      <c r="Q191" s="4" t="s">
        <v>33</v>
      </c>
      <c r="R191" s="4">
        <v>68</v>
      </c>
      <c r="S191" s="8">
        <v>5.666666666666667</v>
      </c>
    </row>
    <row r="192" spans="1:19" x14ac:dyDescent="0.2">
      <c r="A192" s="4">
        <v>16475</v>
      </c>
      <c r="B192" s="4">
        <v>50244</v>
      </c>
      <c r="C192" s="4" t="s">
        <v>375</v>
      </c>
      <c r="D192" s="5">
        <v>38946</v>
      </c>
      <c r="E192" s="6">
        <v>2006</v>
      </c>
      <c r="F192" s="4" t="s">
        <v>28</v>
      </c>
      <c r="G192" s="4"/>
      <c r="H192" s="4" t="s">
        <v>376</v>
      </c>
      <c r="I192" s="5">
        <v>39791</v>
      </c>
      <c r="J192" s="7" t="s">
        <v>78</v>
      </c>
      <c r="K192" s="4" t="s">
        <v>31</v>
      </c>
      <c r="L192" s="4">
        <v>20.11</v>
      </c>
      <c r="M192" s="4">
        <v>20.11</v>
      </c>
      <c r="N192" s="4" t="s">
        <v>103</v>
      </c>
      <c r="O192" s="4" t="s">
        <v>361</v>
      </c>
      <c r="P192" s="4" t="s">
        <v>377</v>
      </c>
      <c r="Q192" s="4" t="s">
        <v>33</v>
      </c>
      <c r="R192" s="4">
        <v>28</v>
      </c>
      <c r="S192" s="8">
        <v>2.3333333333333335</v>
      </c>
    </row>
    <row r="193" spans="1:19" x14ac:dyDescent="0.2">
      <c r="A193" s="4">
        <v>15224</v>
      </c>
      <c r="B193" s="4">
        <v>48509</v>
      </c>
      <c r="C193" s="4" t="s">
        <v>378</v>
      </c>
      <c r="D193" s="5">
        <v>39268</v>
      </c>
      <c r="E193" s="6">
        <v>2007</v>
      </c>
      <c r="F193" s="4" t="s">
        <v>43</v>
      </c>
      <c r="G193" s="4"/>
      <c r="H193" s="4" t="s">
        <v>50</v>
      </c>
      <c r="I193" s="5">
        <v>42345</v>
      </c>
      <c r="J193" s="7" t="s">
        <v>53</v>
      </c>
      <c r="K193" s="4" t="s">
        <v>38</v>
      </c>
      <c r="L193" s="4">
        <v>11.48</v>
      </c>
      <c r="M193" s="4">
        <v>11.48</v>
      </c>
      <c r="N193" s="4" t="s">
        <v>24</v>
      </c>
      <c r="O193" s="4" t="s">
        <v>47</v>
      </c>
      <c r="P193" s="4" t="s">
        <v>379</v>
      </c>
      <c r="Q193" s="4" t="s">
        <v>26</v>
      </c>
      <c r="R193" s="4">
        <v>101</v>
      </c>
      <c r="S193" s="8">
        <v>8.4166666666666661</v>
      </c>
    </row>
    <row r="194" spans="1:19" x14ac:dyDescent="0.2">
      <c r="A194" s="4">
        <v>36608</v>
      </c>
      <c r="B194" s="4">
        <v>35154</v>
      </c>
      <c r="C194" s="4" t="s">
        <v>380</v>
      </c>
      <c r="D194" s="5">
        <v>38504</v>
      </c>
      <c r="E194" s="6">
        <v>2005</v>
      </c>
      <c r="F194" s="4" t="s">
        <v>43</v>
      </c>
      <c r="G194" s="4">
        <v>10</v>
      </c>
      <c r="H194" s="4" t="s">
        <v>381</v>
      </c>
      <c r="I194" s="5">
        <v>40302</v>
      </c>
      <c r="J194" s="7" t="s">
        <v>22</v>
      </c>
      <c r="K194" s="4" t="s">
        <v>145</v>
      </c>
      <c r="L194" s="4">
        <v>60</v>
      </c>
      <c r="M194" s="4">
        <v>50</v>
      </c>
      <c r="N194" s="4" t="s">
        <v>24</v>
      </c>
      <c r="O194" s="4" t="s">
        <v>47</v>
      </c>
      <c r="P194" s="4" t="s">
        <v>382</v>
      </c>
      <c r="Q194" s="4" t="s">
        <v>26</v>
      </c>
      <c r="R194" s="4">
        <v>59</v>
      </c>
      <c r="S194" s="8">
        <v>4.916666666666667</v>
      </c>
    </row>
    <row r="195" spans="1:19" x14ac:dyDescent="0.2">
      <c r="A195" s="4">
        <v>36608</v>
      </c>
      <c r="B195" s="4">
        <v>35154</v>
      </c>
      <c r="C195" s="4" t="s">
        <v>380</v>
      </c>
      <c r="D195" s="5">
        <v>38504</v>
      </c>
      <c r="E195" s="6">
        <v>2005</v>
      </c>
      <c r="F195" s="4" t="s">
        <v>43</v>
      </c>
      <c r="G195" s="4">
        <v>10</v>
      </c>
      <c r="H195" s="4" t="s">
        <v>381</v>
      </c>
      <c r="I195" s="5">
        <v>40695</v>
      </c>
      <c r="J195" s="7" t="s">
        <v>127</v>
      </c>
      <c r="K195" s="4" t="s">
        <v>46</v>
      </c>
      <c r="L195" s="4">
        <v>20.9</v>
      </c>
      <c r="M195" s="4">
        <v>10.899999999999999</v>
      </c>
      <c r="N195" s="4" t="s">
        <v>24</v>
      </c>
      <c r="O195" s="4" t="s">
        <v>47</v>
      </c>
      <c r="P195" s="4" t="s">
        <v>382</v>
      </c>
      <c r="Q195" s="4" t="s">
        <v>33</v>
      </c>
      <c r="R195" s="4">
        <v>72</v>
      </c>
      <c r="S195" s="8">
        <v>6</v>
      </c>
    </row>
    <row r="196" spans="1:19" x14ac:dyDescent="0.2">
      <c r="A196" s="4">
        <v>12349</v>
      </c>
      <c r="B196" s="4">
        <v>44661</v>
      </c>
      <c r="C196" s="4" t="s">
        <v>383</v>
      </c>
      <c r="D196" s="5">
        <v>39321</v>
      </c>
      <c r="E196" s="6">
        <v>2007</v>
      </c>
      <c r="F196" s="4" t="s">
        <v>20</v>
      </c>
      <c r="G196" s="4">
        <v>35</v>
      </c>
      <c r="H196" s="4" t="s">
        <v>157</v>
      </c>
      <c r="I196" s="5">
        <v>42248</v>
      </c>
      <c r="J196" s="7" t="s">
        <v>53</v>
      </c>
      <c r="K196" s="4" t="s">
        <v>31</v>
      </c>
      <c r="L196" s="4">
        <v>15.1</v>
      </c>
      <c r="M196" s="4">
        <v>-19.899999999999999</v>
      </c>
      <c r="N196" s="4" t="s">
        <v>32</v>
      </c>
      <c r="O196" s="4" t="s">
        <v>71</v>
      </c>
      <c r="P196" s="4" t="s">
        <v>384</v>
      </c>
      <c r="Q196" s="4" t="s">
        <v>33</v>
      </c>
      <c r="R196" s="4">
        <v>97</v>
      </c>
      <c r="S196" s="8">
        <v>8.0833333333333339</v>
      </c>
    </row>
    <row r="197" spans="1:19" x14ac:dyDescent="0.2">
      <c r="A197" s="4">
        <v>53810</v>
      </c>
      <c r="B197" s="4">
        <v>26916</v>
      </c>
      <c r="C197" s="4" t="s">
        <v>385</v>
      </c>
      <c r="D197" s="5">
        <v>36312</v>
      </c>
      <c r="E197" s="6">
        <v>1999</v>
      </c>
      <c r="F197" s="4" t="s">
        <v>20</v>
      </c>
      <c r="G197" s="4">
        <v>4</v>
      </c>
      <c r="H197" s="4" t="s">
        <v>157</v>
      </c>
      <c r="I197" s="5">
        <v>37043</v>
      </c>
      <c r="J197" s="7" t="s">
        <v>386</v>
      </c>
      <c r="K197" s="4" t="s">
        <v>46</v>
      </c>
      <c r="L197" s="4">
        <v>8</v>
      </c>
      <c r="M197" s="4">
        <v>4</v>
      </c>
      <c r="N197" s="4" t="s">
        <v>24</v>
      </c>
      <c r="O197" s="4" t="s">
        <v>47</v>
      </c>
      <c r="P197" s="4" t="s">
        <v>387</v>
      </c>
      <c r="Q197" s="4" t="s">
        <v>33</v>
      </c>
      <c r="R197" s="4">
        <v>24</v>
      </c>
      <c r="S197" s="8">
        <v>2</v>
      </c>
    </row>
    <row r="198" spans="1:19" x14ac:dyDescent="0.2">
      <c r="A198" s="4">
        <v>39257</v>
      </c>
      <c r="B198" s="4">
        <v>32209</v>
      </c>
      <c r="C198" s="4" t="s">
        <v>388</v>
      </c>
      <c r="D198" s="5">
        <v>39040</v>
      </c>
      <c r="E198" s="6">
        <v>2006</v>
      </c>
      <c r="F198" s="4" t="s">
        <v>43</v>
      </c>
      <c r="G198" s="4">
        <v>20.399999999999999</v>
      </c>
      <c r="H198" s="4" t="s">
        <v>376</v>
      </c>
      <c r="I198" s="5">
        <v>39961</v>
      </c>
      <c r="J198" s="7" t="s">
        <v>140</v>
      </c>
      <c r="K198" s="4" t="s">
        <v>38</v>
      </c>
      <c r="L198" s="4">
        <v>8.68</v>
      </c>
      <c r="M198" s="4">
        <v>-11.719999999999999</v>
      </c>
      <c r="N198" s="4" t="s">
        <v>167</v>
      </c>
      <c r="O198" s="4" t="s">
        <v>168</v>
      </c>
      <c r="P198" s="4" t="s">
        <v>389</v>
      </c>
      <c r="Q198" s="4" t="s">
        <v>26</v>
      </c>
      <c r="R198" s="4">
        <v>30</v>
      </c>
      <c r="S198" s="8">
        <v>2.5</v>
      </c>
    </row>
    <row r="199" spans="1:19" x14ac:dyDescent="0.2">
      <c r="A199" s="4">
        <v>39257</v>
      </c>
      <c r="B199" s="4">
        <v>32209</v>
      </c>
      <c r="C199" s="4" t="s">
        <v>388</v>
      </c>
      <c r="D199" s="5">
        <v>39040</v>
      </c>
      <c r="E199" s="6">
        <v>2006</v>
      </c>
      <c r="F199" s="4" t="s">
        <v>43</v>
      </c>
      <c r="G199" s="4">
        <v>20.399999999999999</v>
      </c>
      <c r="H199" s="4" t="s">
        <v>376</v>
      </c>
      <c r="I199" s="5">
        <v>39967</v>
      </c>
      <c r="J199" s="7" t="s">
        <v>140</v>
      </c>
      <c r="K199" s="4" t="s">
        <v>38</v>
      </c>
      <c r="L199" s="4">
        <v>3.98</v>
      </c>
      <c r="M199" s="4">
        <v>-16.419999999999998</v>
      </c>
      <c r="N199" s="4" t="s">
        <v>167</v>
      </c>
      <c r="O199" s="4" t="s">
        <v>168</v>
      </c>
      <c r="P199" s="4" t="s">
        <v>389</v>
      </c>
      <c r="Q199" s="4" t="s">
        <v>26</v>
      </c>
      <c r="R199" s="4">
        <v>31</v>
      </c>
      <c r="S199" s="8">
        <v>2.5833333333333335</v>
      </c>
    </row>
    <row r="200" spans="1:19" x14ac:dyDescent="0.2">
      <c r="A200" s="4">
        <v>39257</v>
      </c>
      <c r="B200" s="4">
        <v>32209</v>
      </c>
      <c r="C200" s="4" t="s">
        <v>388</v>
      </c>
      <c r="D200" s="5">
        <v>39040</v>
      </c>
      <c r="E200" s="6">
        <v>2006</v>
      </c>
      <c r="F200" s="4" t="s">
        <v>43</v>
      </c>
      <c r="G200" s="4">
        <v>20.399999999999999</v>
      </c>
      <c r="H200" s="4" t="s">
        <v>376</v>
      </c>
      <c r="I200" s="5">
        <v>39968</v>
      </c>
      <c r="J200" s="7" t="s">
        <v>140</v>
      </c>
      <c r="K200" s="4" t="s">
        <v>38</v>
      </c>
      <c r="L200" s="4">
        <v>3.85</v>
      </c>
      <c r="M200" s="4">
        <v>-16.549999999999997</v>
      </c>
      <c r="N200" s="4" t="s">
        <v>167</v>
      </c>
      <c r="O200" s="4" t="s">
        <v>168</v>
      </c>
      <c r="P200" s="4" t="s">
        <v>389</v>
      </c>
      <c r="Q200" s="4" t="s">
        <v>26</v>
      </c>
      <c r="R200" s="4">
        <v>31</v>
      </c>
      <c r="S200" s="8">
        <v>2.5833333333333335</v>
      </c>
    </row>
    <row r="201" spans="1:19" x14ac:dyDescent="0.2">
      <c r="A201" s="4">
        <v>39257</v>
      </c>
      <c r="B201" s="4">
        <v>32209</v>
      </c>
      <c r="C201" s="4" t="s">
        <v>388</v>
      </c>
      <c r="D201" s="5">
        <v>39040</v>
      </c>
      <c r="E201" s="6">
        <v>2006</v>
      </c>
      <c r="F201" s="4" t="s">
        <v>43</v>
      </c>
      <c r="G201" s="4">
        <v>20.399999999999999</v>
      </c>
      <c r="H201" s="4" t="s">
        <v>376</v>
      </c>
      <c r="I201" s="5">
        <v>40388</v>
      </c>
      <c r="J201" s="7" t="s">
        <v>22</v>
      </c>
      <c r="K201" s="4" t="s">
        <v>38</v>
      </c>
      <c r="L201" s="4">
        <v>19.95</v>
      </c>
      <c r="M201" s="4">
        <v>-0.44999999999999929</v>
      </c>
      <c r="N201" s="4" t="s">
        <v>167</v>
      </c>
      <c r="O201" s="4" t="s">
        <v>168</v>
      </c>
      <c r="P201" s="4" t="s">
        <v>389</v>
      </c>
      <c r="Q201" s="4" t="s">
        <v>26</v>
      </c>
      <c r="R201" s="4">
        <v>44</v>
      </c>
      <c r="S201" s="8">
        <v>3.6666666666666665</v>
      </c>
    </row>
    <row r="202" spans="1:19" x14ac:dyDescent="0.2">
      <c r="A202" s="4">
        <v>49870</v>
      </c>
      <c r="B202" s="4">
        <v>174146</v>
      </c>
      <c r="C202" s="4" t="s">
        <v>390</v>
      </c>
      <c r="D202" s="5">
        <v>38961</v>
      </c>
      <c r="E202" s="6">
        <v>2006</v>
      </c>
      <c r="F202" s="4" t="s">
        <v>43</v>
      </c>
      <c r="G202" s="4">
        <v>24.16</v>
      </c>
      <c r="H202" s="4" t="s">
        <v>40</v>
      </c>
      <c r="I202" s="5">
        <v>42222</v>
      </c>
      <c r="J202" s="7" t="s">
        <v>53</v>
      </c>
      <c r="K202" s="4" t="s">
        <v>38</v>
      </c>
      <c r="L202" s="4">
        <v>9.25</v>
      </c>
      <c r="M202" s="4">
        <v>-14.91</v>
      </c>
      <c r="N202" s="4" t="s">
        <v>24</v>
      </c>
      <c r="O202" s="4" t="s">
        <v>215</v>
      </c>
      <c r="P202" s="4" t="s">
        <v>391</v>
      </c>
      <c r="Q202" s="4" t="s">
        <v>26</v>
      </c>
      <c r="R202" s="4">
        <v>107</v>
      </c>
      <c r="S202" s="8">
        <v>8.9166666666666661</v>
      </c>
    </row>
    <row r="203" spans="1:19" x14ac:dyDescent="0.2">
      <c r="A203" s="4">
        <v>31772</v>
      </c>
      <c r="B203" s="4">
        <v>104065</v>
      </c>
      <c r="C203" s="4" t="s">
        <v>392</v>
      </c>
      <c r="D203" s="5">
        <v>39234</v>
      </c>
      <c r="E203" s="6">
        <v>2007</v>
      </c>
      <c r="F203" s="4" t="s">
        <v>20</v>
      </c>
      <c r="G203" s="4">
        <v>20</v>
      </c>
      <c r="H203" s="4" t="s">
        <v>195</v>
      </c>
      <c r="I203" s="5">
        <v>41260</v>
      </c>
      <c r="J203" s="7" t="s">
        <v>30</v>
      </c>
      <c r="K203" s="4" t="s">
        <v>38</v>
      </c>
      <c r="L203" s="4">
        <v>4.49</v>
      </c>
      <c r="M203" s="4">
        <v>-15.51</v>
      </c>
      <c r="N203" s="4" t="s">
        <v>175</v>
      </c>
      <c r="O203" s="4" t="s">
        <v>176</v>
      </c>
      <c r="P203" s="4" t="s">
        <v>393</v>
      </c>
      <c r="Q203" s="4" t="s">
        <v>33</v>
      </c>
      <c r="R203" s="4">
        <v>66</v>
      </c>
      <c r="S203" s="8">
        <v>5.5</v>
      </c>
    </row>
    <row r="204" spans="1:19" x14ac:dyDescent="0.2">
      <c r="A204" s="4">
        <v>28336</v>
      </c>
      <c r="B204" s="4">
        <v>84024</v>
      </c>
      <c r="C204" s="4" t="s">
        <v>394</v>
      </c>
      <c r="D204" s="5">
        <v>40984</v>
      </c>
      <c r="E204" s="6">
        <v>2012</v>
      </c>
      <c r="F204" s="4" t="s">
        <v>43</v>
      </c>
      <c r="G204" s="4">
        <v>31.79</v>
      </c>
      <c r="H204" s="4" t="s">
        <v>95</v>
      </c>
      <c r="I204" s="5">
        <v>42783</v>
      </c>
      <c r="J204" s="7" t="s">
        <v>197</v>
      </c>
      <c r="K204" s="4" t="s">
        <v>46</v>
      </c>
      <c r="L204" s="4">
        <v>0</v>
      </c>
      <c r="M204" s="4">
        <v>-31.79</v>
      </c>
      <c r="N204" s="4" t="s">
        <v>32</v>
      </c>
      <c r="O204" s="4" t="s">
        <v>71</v>
      </c>
      <c r="P204" s="4" t="s">
        <v>225</v>
      </c>
      <c r="Q204" s="4" t="s">
        <v>26</v>
      </c>
      <c r="R204" s="4">
        <v>59</v>
      </c>
      <c r="S204" s="8">
        <v>4.916666666666667</v>
      </c>
    </row>
    <row r="205" spans="1:19" x14ac:dyDescent="0.2">
      <c r="A205" s="4">
        <v>36768</v>
      </c>
      <c r="B205" s="4">
        <v>125508</v>
      </c>
      <c r="C205" s="4" t="s">
        <v>395</v>
      </c>
      <c r="D205" s="5">
        <v>39090</v>
      </c>
      <c r="E205" s="6">
        <v>2007</v>
      </c>
      <c r="F205" s="4" t="s">
        <v>20</v>
      </c>
      <c r="G205" s="4">
        <v>20.399999999999999</v>
      </c>
      <c r="H205" s="4" t="s">
        <v>50</v>
      </c>
      <c r="I205" s="5">
        <v>41694</v>
      </c>
      <c r="J205" s="7" t="s">
        <v>45</v>
      </c>
      <c r="K205" s="4" t="s">
        <v>70</v>
      </c>
      <c r="L205" s="4">
        <v>17.649999999999999</v>
      </c>
      <c r="M205" s="4">
        <v>-2.75</v>
      </c>
      <c r="N205" s="4" t="s">
        <v>24</v>
      </c>
      <c r="O205" s="4" t="s">
        <v>92</v>
      </c>
      <c r="P205" s="4" t="s">
        <v>396</v>
      </c>
      <c r="Q205" s="4" t="s">
        <v>26</v>
      </c>
      <c r="R205" s="4">
        <v>85</v>
      </c>
      <c r="S205" s="8">
        <v>7.083333333333333</v>
      </c>
    </row>
    <row r="206" spans="1:19" x14ac:dyDescent="0.2">
      <c r="A206" s="4">
        <v>7633</v>
      </c>
      <c r="B206" s="4">
        <v>38442</v>
      </c>
      <c r="C206" s="4" t="s">
        <v>397</v>
      </c>
      <c r="D206" s="5">
        <v>38321</v>
      </c>
      <c r="E206" s="6">
        <v>2004</v>
      </c>
      <c r="F206" s="4" t="s">
        <v>43</v>
      </c>
      <c r="G206" s="4">
        <v>17.54</v>
      </c>
      <c r="H206" s="4" t="s">
        <v>88</v>
      </c>
      <c r="I206" s="5">
        <v>40745</v>
      </c>
      <c r="J206" s="7" t="s">
        <v>127</v>
      </c>
      <c r="K206" s="4" t="s">
        <v>38</v>
      </c>
      <c r="L206" s="4">
        <v>170.97</v>
      </c>
      <c r="M206" s="4">
        <v>153.43</v>
      </c>
      <c r="N206" s="4" t="s">
        <v>32</v>
      </c>
      <c r="O206" s="4" t="s">
        <v>32</v>
      </c>
      <c r="P206" s="4" t="s">
        <v>398</v>
      </c>
      <c r="Q206" s="4" t="s">
        <v>26</v>
      </c>
      <c r="R206" s="4">
        <v>80</v>
      </c>
      <c r="S206" s="8">
        <v>6.666666666666667</v>
      </c>
    </row>
    <row r="207" spans="1:19" x14ac:dyDescent="0.2">
      <c r="A207" s="4">
        <v>7633</v>
      </c>
      <c r="B207" s="4">
        <v>38442</v>
      </c>
      <c r="C207" s="4" t="s">
        <v>397</v>
      </c>
      <c r="D207" s="5">
        <v>38321</v>
      </c>
      <c r="E207" s="6">
        <v>2004</v>
      </c>
      <c r="F207" s="4" t="s">
        <v>43</v>
      </c>
      <c r="G207" s="4">
        <v>17.54</v>
      </c>
      <c r="H207" s="4" t="s">
        <v>88</v>
      </c>
      <c r="I207" s="5">
        <v>40837</v>
      </c>
      <c r="J207" s="7" t="s">
        <v>127</v>
      </c>
      <c r="K207" s="4" t="s">
        <v>38</v>
      </c>
      <c r="L207" s="4">
        <v>71.77</v>
      </c>
      <c r="M207" s="4">
        <v>54.23</v>
      </c>
      <c r="N207" s="4" t="s">
        <v>32</v>
      </c>
      <c r="O207" s="4" t="s">
        <v>32</v>
      </c>
      <c r="P207" s="4" t="s">
        <v>398</v>
      </c>
      <c r="Q207" s="4" t="s">
        <v>26</v>
      </c>
      <c r="R207" s="4">
        <v>83</v>
      </c>
      <c r="S207" s="8">
        <v>6.916666666666667</v>
      </c>
    </row>
    <row r="208" spans="1:19" x14ac:dyDescent="0.2">
      <c r="A208" s="4">
        <v>7633</v>
      </c>
      <c r="B208" s="4">
        <v>38442</v>
      </c>
      <c r="C208" s="4" t="s">
        <v>397</v>
      </c>
      <c r="D208" s="5">
        <v>38321</v>
      </c>
      <c r="E208" s="6">
        <v>2004</v>
      </c>
      <c r="F208" s="4" t="s">
        <v>43</v>
      </c>
      <c r="G208" s="4">
        <v>17.54</v>
      </c>
      <c r="H208" s="4" t="s">
        <v>88</v>
      </c>
      <c r="I208" s="5">
        <v>40940</v>
      </c>
      <c r="J208" s="7" t="s">
        <v>30</v>
      </c>
      <c r="K208" s="4" t="s">
        <v>38</v>
      </c>
      <c r="L208" s="4">
        <v>169.37</v>
      </c>
      <c r="M208" s="4">
        <v>151.83000000000001</v>
      </c>
      <c r="N208" s="4" t="s">
        <v>32</v>
      </c>
      <c r="O208" s="4" t="s">
        <v>32</v>
      </c>
      <c r="P208" s="4" t="s">
        <v>398</v>
      </c>
      <c r="Q208" s="4" t="s">
        <v>26</v>
      </c>
      <c r="R208" s="4">
        <v>87</v>
      </c>
      <c r="S208" s="8">
        <v>7.25</v>
      </c>
    </row>
    <row r="209" spans="1:19" x14ac:dyDescent="0.2">
      <c r="A209" s="4">
        <v>7633</v>
      </c>
      <c r="B209" s="4">
        <v>38442</v>
      </c>
      <c r="C209" s="4" t="s">
        <v>397</v>
      </c>
      <c r="D209" s="5">
        <v>38321</v>
      </c>
      <c r="E209" s="6">
        <v>2004</v>
      </c>
      <c r="F209" s="4" t="s">
        <v>43</v>
      </c>
      <c r="G209" s="4">
        <v>17.54</v>
      </c>
      <c r="H209" s="4" t="s">
        <v>88</v>
      </c>
      <c r="I209" s="5">
        <v>40994</v>
      </c>
      <c r="J209" s="7" t="s">
        <v>30</v>
      </c>
      <c r="K209" s="4" t="s">
        <v>38</v>
      </c>
      <c r="L209" s="4">
        <v>278.93</v>
      </c>
      <c r="M209" s="4">
        <v>261.39</v>
      </c>
      <c r="N209" s="4" t="s">
        <v>32</v>
      </c>
      <c r="O209" s="4" t="s">
        <v>32</v>
      </c>
      <c r="P209" s="4" t="s">
        <v>398</v>
      </c>
      <c r="Q209" s="4" t="s">
        <v>33</v>
      </c>
      <c r="R209" s="4">
        <v>88</v>
      </c>
      <c r="S209" s="8">
        <v>7.333333333333333</v>
      </c>
    </row>
    <row r="210" spans="1:19" x14ac:dyDescent="0.2">
      <c r="A210" s="4">
        <v>49887</v>
      </c>
      <c r="B210" s="4">
        <v>125370</v>
      </c>
      <c r="C210" s="4" t="s">
        <v>399</v>
      </c>
      <c r="D210" s="5">
        <v>39022</v>
      </c>
      <c r="E210" s="6">
        <v>2006</v>
      </c>
      <c r="F210" s="4" t="s">
        <v>20</v>
      </c>
      <c r="G210" s="4">
        <v>22.85</v>
      </c>
      <c r="H210" s="4" t="s">
        <v>400</v>
      </c>
      <c r="I210" s="5">
        <v>42032</v>
      </c>
      <c r="J210" s="7" t="s">
        <v>53</v>
      </c>
      <c r="K210" s="4" t="s">
        <v>38</v>
      </c>
      <c r="L210" s="4">
        <v>8.0299999999999994</v>
      </c>
      <c r="M210" s="4">
        <v>-14.820000000000002</v>
      </c>
      <c r="N210" s="4" t="s">
        <v>24</v>
      </c>
      <c r="O210" s="4" t="s">
        <v>47</v>
      </c>
      <c r="P210" s="4" t="s">
        <v>401</v>
      </c>
      <c r="Q210" s="4" t="s">
        <v>26</v>
      </c>
      <c r="R210" s="4">
        <v>98</v>
      </c>
      <c r="S210" s="8">
        <v>8.1666666666666661</v>
      </c>
    </row>
    <row r="211" spans="1:19" x14ac:dyDescent="0.2">
      <c r="A211" s="4">
        <v>49887</v>
      </c>
      <c r="B211" s="4">
        <v>125370</v>
      </c>
      <c r="C211" s="4" t="s">
        <v>399</v>
      </c>
      <c r="D211" s="5">
        <v>39022</v>
      </c>
      <c r="E211" s="6">
        <v>2006</v>
      </c>
      <c r="F211" s="4" t="s">
        <v>20</v>
      </c>
      <c r="G211" s="4">
        <v>22.85</v>
      </c>
      <c r="H211" s="4" t="s">
        <v>400</v>
      </c>
      <c r="I211" s="5">
        <v>42216</v>
      </c>
      <c r="J211" s="7" t="s">
        <v>53</v>
      </c>
      <c r="K211" s="4" t="s">
        <v>38</v>
      </c>
      <c r="L211" s="4">
        <v>2.06</v>
      </c>
      <c r="M211" s="4">
        <v>-20.790000000000003</v>
      </c>
      <c r="N211" s="4" t="s">
        <v>24</v>
      </c>
      <c r="O211" s="4" t="s">
        <v>47</v>
      </c>
      <c r="P211" s="4" t="s">
        <v>401</v>
      </c>
      <c r="Q211" s="4" t="s">
        <v>26</v>
      </c>
      <c r="R211" s="4">
        <v>104</v>
      </c>
      <c r="S211" s="8">
        <v>8.6666666666666661</v>
      </c>
    </row>
    <row r="212" spans="1:19" x14ac:dyDescent="0.2">
      <c r="A212" s="4">
        <v>25184</v>
      </c>
      <c r="B212" s="4">
        <v>66196</v>
      </c>
      <c r="C212" s="4" t="s">
        <v>402</v>
      </c>
      <c r="D212" s="5">
        <v>40731</v>
      </c>
      <c r="E212" s="6">
        <v>2011</v>
      </c>
      <c r="F212" s="4" t="s">
        <v>20</v>
      </c>
      <c r="G212" s="4">
        <v>73.459999999999994</v>
      </c>
      <c r="H212" s="4" t="s">
        <v>403</v>
      </c>
      <c r="I212" s="5">
        <v>40767</v>
      </c>
      <c r="J212" s="7" t="s">
        <v>127</v>
      </c>
      <c r="K212" s="4" t="s">
        <v>23</v>
      </c>
      <c r="L212" s="4">
        <v>245.14</v>
      </c>
      <c r="M212" s="4">
        <v>171.68</v>
      </c>
      <c r="N212" s="4" t="s">
        <v>32</v>
      </c>
      <c r="O212" s="4" t="s">
        <v>71</v>
      </c>
      <c r="P212" s="4" t="s">
        <v>404</v>
      </c>
      <c r="Q212" s="4" t="s">
        <v>26</v>
      </c>
      <c r="R212" s="4">
        <v>1</v>
      </c>
      <c r="S212" s="8">
        <v>8.3333333333333329E-2</v>
      </c>
    </row>
    <row r="213" spans="1:19" x14ac:dyDescent="0.2">
      <c r="A213" s="4">
        <v>50456</v>
      </c>
      <c r="B213" s="4">
        <v>176812</v>
      </c>
      <c r="C213" s="4" t="s">
        <v>405</v>
      </c>
      <c r="D213" s="5">
        <v>38828</v>
      </c>
      <c r="E213" s="6">
        <v>2006</v>
      </c>
      <c r="F213" s="4" t="s">
        <v>20</v>
      </c>
      <c r="G213" s="4">
        <v>123.65</v>
      </c>
      <c r="H213" s="4" t="s">
        <v>406</v>
      </c>
      <c r="I213" s="5">
        <v>40452</v>
      </c>
      <c r="J213" s="7" t="s">
        <v>22</v>
      </c>
      <c r="K213" s="4" t="s">
        <v>31</v>
      </c>
      <c r="L213" s="4">
        <v>166.65</v>
      </c>
      <c r="M213" s="4">
        <v>43</v>
      </c>
      <c r="N213" s="4" t="s">
        <v>24</v>
      </c>
      <c r="O213" s="4" t="s">
        <v>238</v>
      </c>
      <c r="P213" s="4" t="s">
        <v>407</v>
      </c>
      <c r="Q213" s="4" t="s">
        <v>33</v>
      </c>
      <c r="R213" s="4">
        <v>54</v>
      </c>
      <c r="S213" s="8">
        <v>4.5</v>
      </c>
    </row>
    <row r="214" spans="1:19" x14ac:dyDescent="0.2">
      <c r="A214" s="4">
        <v>33803</v>
      </c>
      <c r="B214" s="4">
        <v>104319</v>
      </c>
      <c r="C214" s="4" t="s">
        <v>408</v>
      </c>
      <c r="D214" s="5">
        <v>41409</v>
      </c>
      <c r="E214" s="6">
        <v>2013</v>
      </c>
      <c r="F214" s="4" t="s">
        <v>20</v>
      </c>
      <c r="G214" s="4">
        <v>259.70999999999998</v>
      </c>
      <c r="H214" s="4" t="s">
        <v>409</v>
      </c>
      <c r="I214" s="5">
        <v>42171</v>
      </c>
      <c r="J214" s="7" t="s">
        <v>53</v>
      </c>
      <c r="K214" s="4" t="s">
        <v>31</v>
      </c>
      <c r="L214" s="4">
        <v>307.10000000000002</v>
      </c>
      <c r="M214" s="4">
        <v>47.390000000000043</v>
      </c>
      <c r="N214" s="4" t="s">
        <v>175</v>
      </c>
      <c r="O214" s="4" t="s">
        <v>175</v>
      </c>
      <c r="P214" s="4" t="s">
        <v>410</v>
      </c>
      <c r="Q214" s="4" t="s">
        <v>33</v>
      </c>
      <c r="R214" s="4">
        <v>25</v>
      </c>
      <c r="S214" s="8">
        <v>2.0833333333333335</v>
      </c>
    </row>
    <row r="215" spans="1:19" x14ac:dyDescent="0.2">
      <c r="A215" s="4">
        <v>29657</v>
      </c>
      <c r="B215" s="4">
        <v>91688</v>
      </c>
      <c r="C215" s="4" t="s">
        <v>411</v>
      </c>
      <c r="D215" s="5">
        <v>40121</v>
      </c>
      <c r="E215" s="6">
        <v>2009</v>
      </c>
      <c r="F215" s="4" t="s">
        <v>20</v>
      </c>
      <c r="G215" s="4">
        <v>14.06</v>
      </c>
      <c r="H215" s="4" t="s">
        <v>412</v>
      </c>
      <c r="I215" s="5">
        <v>41323</v>
      </c>
      <c r="J215" s="7" t="s">
        <v>94</v>
      </c>
      <c r="K215" s="4" t="s">
        <v>31</v>
      </c>
      <c r="L215" s="4">
        <v>15.77</v>
      </c>
      <c r="M215" s="4">
        <v>1.7099999999999991</v>
      </c>
      <c r="N215" s="4" t="s">
        <v>54</v>
      </c>
      <c r="O215" s="4" t="s">
        <v>81</v>
      </c>
      <c r="P215" s="4" t="s">
        <v>413</v>
      </c>
      <c r="Q215" s="4" t="s">
        <v>33</v>
      </c>
      <c r="R215" s="4">
        <v>39</v>
      </c>
      <c r="S215" s="8">
        <v>3.25</v>
      </c>
    </row>
    <row r="216" spans="1:19" x14ac:dyDescent="0.2">
      <c r="A216" s="4">
        <v>54034</v>
      </c>
      <c r="B216" s="4">
        <v>191219</v>
      </c>
      <c r="C216" s="4" t="s">
        <v>414</v>
      </c>
      <c r="D216" s="5">
        <v>40953</v>
      </c>
      <c r="E216" s="6">
        <v>2012</v>
      </c>
      <c r="F216" s="4" t="s">
        <v>20</v>
      </c>
      <c r="G216" s="4">
        <v>39.53</v>
      </c>
      <c r="H216" s="4" t="s">
        <v>415</v>
      </c>
      <c r="I216" s="5">
        <v>41785</v>
      </c>
      <c r="J216" s="7" t="s">
        <v>45</v>
      </c>
      <c r="K216" s="4" t="s">
        <v>70</v>
      </c>
      <c r="L216" s="4">
        <v>91.89</v>
      </c>
      <c r="M216" s="4">
        <v>52.36</v>
      </c>
      <c r="N216" s="4" t="s">
        <v>60</v>
      </c>
      <c r="O216" s="4" t="s">
        <v>141</v>
      </c>
      <c r="P216" s="4" t="s">
        <v>303</v>
      </c>
      <c r="Q216" s="4" t="s">
        <v>26</v>
      </c>
      <c r="R216" s="4">
        <v>27</v>
      </c>
      <c r="S216" s="8">
        <v>2.25</v>
      </c>
    </row>
    <row r="217" spans="1:19" x14ac:dyDescent="0.2">
      <c r="A217" s="4">
        <v>41380</v>
      </c>
      <c r="B217" s="4">
        <v>142458</v>
      </c>
      <c r="C217" s="4" t="s">
        <v>416</v>
      </c>
      <c r="D217" s="5">
        <v>41794</v>
      </c>
      <c r="E217" s="6">
        <v>2014</v>
      </c>
      <c r="F217" s="4" t="s">
        <v>354</v>
      </c>
      <c r="G217" s="4">
        <v>0.13</v>
      </c>
      <c r="H217" s="4" t="s">
        <v>417</v>
      </c>
      <c r="I217" s="5">
        <v>42123</v>
      </c>
      <c r="J217" s="7" t="s">
        <v>53</v>
      </c>
      <c r="K217" s="4" t="s">
        <v>145</v>
      </c>
      <c r="L217" s="4">
        <v>0.09</v>
      </c>
      <c r="M217" s="4">
        <v>-4.0000000000000008E-2</v>
      </c>
      <c r="N217" s="4" t="s">
        <v>167</v>
      </c>
      <c r="O217" s="4" t="s">
        <v>168</v>
      </c>
      <c r="P217" s="4" t="s">
        <v>418</v>
      </c>
      <c r="Q217" s="4" t="s">
        <v>33</v>
      </c>
      <c r="R217" s="4">
        <v>10</v>
      </c>
      <c r="S217" s="8">
        <v>0.83333333333333337</v>
      </c>
    </row>
    <row r="218" spans="1:19" x14ac:dyDescent="0.2">
      <c r="A218" s="4">
        <v>35712</v>
      </c>
      <c r="B218" s="4">
        <v>121562</v>
      </c>
      <c r="C218" s="4" t="s">
        <v>419</v>
      </c>
      <c r="D218" s="5">
        <v>40094</v>
      </c>
      <c r="E218" s="6">
        <v>2009</v>
      </c>
      <c r="F218" s="4" t="s">
        <v>43</v>
      </c>
      <c r="G218" s="4">
        <v>5.5</v>
      </c>
      <c r="H218" s="4" t="s">
        <v>420</v>
      </c>
      <c r="I218" s="5">
        <v>42562</v>
      </c>
      <c r="J218" s="7" t="s">
        <v>59</v>
      </c>
      <c r="K218" s="4" t="s">
        <v>46</v>
      </c>
      <c r="L218" s="4">
        <v>1.1000000000000001</v>
      </c>
      <c r="M218" s="4">
        <v>-4.4000000000000004</v>
      </c>
      <c r="N218" s="4" t="s">
        <v>167</v>
      </c>
      <c r="O218" s="4" t="s">
        <v>168</v>
      </c>
      <c r="P218" s="4" t="s">
        <v>421</v>
      </c>
      <c r="Q218" s="4" t="s">
        <v>26</v>
      </c>
      <c r="R218" s="4">
        <v>81</v>
      </c>
      <c r="S218" s="8">
        <v>6.75</v>
      </c>
    </row>
    <row r="219" spans="1:19" x14ac:dyDescent="0.2">
      <c r="A219" s="4">
        <v>43694</v>
      </c>
      <c r="B219" s="4">
        <v>150872</v>
      </c>
      <c r="C219" s="4" t="s">
        <v>422</v>
      </c>
      <c r="D219" s="5">
        <v>38504</v>
      </c>
      <c r="E219" s="6">
        <v>2005</v>
      </c>
      <c r="F219" s="4" t="s">
        <v>43</v>
      </c>
      <c r="G219" s="4"/>
      <c r="H219" s="4" t="s">
        <v>50</v>
      </c>
      <c r="I219" s="5">
        <v>41893</v>
      </c>
      <c r="J219" s="7" t="s">
        <v>45</v>
      </c>
      <c r="K219" s="4" t="s">
        <v>38</v>
      </c>
      <c r="L219" s="4">
        <v>0.16</v>
      </c>
      <c r="M219" s="4">
        <v>0.16</v>
      </c>
      <c r="N219" s="4" t="s">
        <v>60</v>
      </c>
      <c r="O219" s="4" t="s">
        <v>141</v>
      </c>
      <c r="P219" s="4" t="s">
        <v>423</v>
      </c>
      <c r="Q219" s="4" t="s">
        <v>26</v>
      </c>
      <c r="R219" s="4">
        <v>111</v>
      </c>
      <c r="S219" s="8">
        <v>9.25</v>
      </c>
    </row>
    <row r="220" spans="1:19" x14ac:dyDescent="0.2">
      <c r="A220" s="4">
        <v>43694</v>
      </c>
      <c r="B220" s="4">
        <v>150872</v>
      </c>
      <c r="C220" s="4" t="s">
        <v>422</v>
      </c>
      <c r="D220" s="5">
        <v>38504</v>
      </c>
      <c r="E220" s="6">
        <v>2005</v>
      </c>
      <c r="F220" s="4" t="s">
        <v>43</v>
      </c>
      <c r="G220" s="4"/>
      <c r="H220" s="4" t="s">
        <v>50</v>
      </c>
      <c r="I220" s="5">
        <v>41913</v>
      </c>
      <c r="J220" s="7" t="s">
        <v>45</v>
      </c>
      <c r="K220" s="4" t="s">
        <v>31</v>
      </c>
      <c r="L220" s="4">
        <v>6.3</v>
      </c>
      <c r="M220" s="4">
        <v>6.3</v>
      </c>
      <c r="N220" s="4" t="s">
        <v>60</v>
      </c>
      <c r="O220" s="4" t="s">
        <v>141</v>
      </c>
      <c r="P220" s="4" t="s">
        <v>423</v>
      </c>
      <c r="Q220" s="4" t="s">
        <v>26</v>
      </c>
      <c r="R220" s="4">
        <v>112</v>
      </c>
      <c r="S220" s="8">
        <v>9.3333333333333339</v>
      </c>
    </row>
    <row r="221" spans="1:19" x14ac:dyDescent="0.2">
      <c r="A221" s="4">
        <v>50451</v>
      </c>
      <c r="B221" s="4">
        <v>176803</v>
      </c>
      <c r="C221" s="4" t="s">
        <v>424</v>
      </c>
      <c r="D221" s="5">
        <v>39904</v>
      </c>
      <c r="E221" s="6">
        <v>2009</v>
      </c>
      <c r="F221" s="4" t="s">
        <v>20</v>
      </c>
      <c r="G221" s="4">
        <v>10</v>
      </c>
      <c r="H221" s="4" t="s">
        <v>425</v>
      </c>
      <c r="I221" s="5">
        <v>41855</v>
      </c>
      <c r="J221" s="7" t="s">
        <v>45</v>
      </c>
      <c r="K221" s="4" t="s">
        <v>31</v>
      </c>
      <c r="L221" s="4">
        <v>31.05</v>
      </c>
      <c r="M221" s="4">
        <v>21.05</v>
      </c>
      <c r="N221" s="4" t="s">
        <v>65</v>
      </c>
      <c r="O221" s="4" t="s">
        <v>118</v>
      </c>
      <c r="P221" s="4" t="s">
        <v>186</v>
      </c>
      <c r="Q221" s="4" t="s">
        <v>26</v>
      </c>
      <c r="R221" s="4">
        <v>64</v>
      </c>
      <c r="S221" s="8">
        <v>5.333333333333333</v>
      </c>
    </row>
    <row r="222" spans="1:19" x14ac:dyDescent="0.2">
      <c r="A222" s="4">
        <v>16101</v>
      </c>
      <c r="B222" s="4">
        <v>49742</v>
      </c>
      <c r="C222" s="4" t="s">
        <v>426</v>
      </c>
      <c r="D222" s="5">
        <v>39508</v>
      </c>
      <c r="E222" s="6">
        <v>2008</v>
      </c>
      <c r="F222" s="4" t="s">
        <v>43</v>
      </c>
      <c r="G222" s="4">
        <v>37.03</v>
      </c>
      <c r="H222" s="4" t="s">
        <v>427</v>
      </c>
      <c r="I222" s="5">
        <v>39976</v>
      </c>
      <c r="J222" s="7" t="s">
        <v>140</v>
      </c>
      <c r="K222" s="4" t="s">
        <v>38</v>
      </c>
      <c r="L222" s="4">
        <v>37.96</v>
      </c>
      <c r="M222" s="4">
        <v>0.92999999999999972</v>
      </c>
      <c r="N222" s="4" t="s">
        <v>32</v>
      </c>
      <c r="O222" s="4" t="s">
        <v>71</v>
      </c>
      <c r="P222" s="4" t="s">
        <v>428</v>
      </c>
      <c r="Q222" s="4" t="s">
        <v>26</v>
      </c>
      <c r="R222" s="4">
        <v>15</v>
      </c>
      <c r="S222" s="8">
        <v>1.25</v>
      </c>
    </row>
    <row r="223" spans="1:19" x14ac:dyDescent="0.2">
      <c r="A223" s="4">
        <v>16101</v>
      </c>
      <c r="B223" s="4">
        <v>49742</v>
      </c>
      <c r="C223" s="4" t="s">
        <v>426</v>
      </c>
      <c r="D223" s="5">
        <v>39508</v>
      </c>
      <c r="E223" s="6">
        <v>2008</v>
      </c>
      <c r="F223" s="4" t="s">
        <v>43</v>
      </c>
      <c r="G223" s="4">
        <v>37.03</v>
      </c>
      <c r="H223" s="4" t="s">
        <v>427</v>
      </c>
      <c r="I223" s="5">
        <v>40437</v>
      </c>
      <c r="J223" s="7" t="s">
        <v>22</v>
      </c>
      <c r="K223" s="4" t="s">
        <v>38</v>
      </c>
      <c r="L223" s="4">
        <v>36.049999999999997</v>
      </c>
      <c r="M223" s="4">
        <v>-0.98000000000000398</v>
      </c>
      <c r="N223" s="4" t="s">
        <v>32</v>
      </c>
      <c r="O223" s="4" t="s">
        <v>71</v>
      </c>
      <c r="P223" s="4" t="s">
        <v>428</v>
      </c>
      <c r="Q223" s="4" t="s">
        <v>26</v>
      </c>
      <c r="R223" s="4">
        <v>30</v>
      </c>
      <c r="S223" s="8">
        <v>2.5</v>
      </c>
    </row>
    <row r="224" spans="1:19" x14ac:dyDescent="0.2">
      <c r="A224" s="4">
        <v>36249</v>
      </c>
      <c r="B224" s="4">
        <v>49742</v>
      </c>
      <c r="C224" s="4" t="s">
        <v>426</v>
      </c>
      <c r="D224" s="5">
        <v>38353</v>
      </c>
      <c r="E224" s="6">
        <v>2005</v>
      </c>
      <c r="F224" s="4" t="s">
        <v>20</v>
      </c>
      <c r="G224" s="4"/>
      <c r="H224" s="4" t="s">
        <v>95</v>
      </c>
      <c r="I224" s="5">
        <v>40451</v>
      </c>
      <c r="J224" s="7" t="s">
        <v>22</v>
      </c>
      <c r="K224" s="4" t="s">
        <v>38</v>
      </c>
      <c r="L224" s="4">
        <v>44.82</v>
      </c>
      <c r="M224" s="4">
        <v>44.82</v>
      </c>
      <c r="N224" s="4" t="s">
        <v>32</v>
      </c>
      <c r="O224" s="4" t="s">
        <v>71</v>
      </c>
      <c r="P224" s="4" t="s">
        <v>428</v>
      </c>
      <c r="Q224" s="4" t="s">
        <v>26</v>
      </c>
      <c r="R224" s="4">
        <v>68</v>
      </c>
      <c r="S224" s="8">
        <v>5.666666666666667</v>
      </c>
    </row>
    <row r="225" spans="1:19" x14ac:dyDescent="0.2">
      <c r="A225" s="4">
        <v>36249</v>
      </c>
      <c r="B225" s="4">
        <v>49742</v>
      </c>
      <c r="C225" s="4" t="s">
        <v>426</v>
      </c>
      <c r="D225" s="5">
        <v>38353</v>
      </c>
      <c r="E225" s="6">
        <v>2005</v>
      </c>
      <c r="F225" s="4" t="s">
        <v>20</v>
      </c>
      <c r="G225" s="4"/>
      <c r="H225" s="4" t="s">
        <v>95</v>
      </c>
      <c r="I225" s="5">
        <v>40473</v>
      </c>
      <c r="J225" s="7" t="s">
        <v>22</v>
      </c>
      <c r="K225" s="4" t="s">
        <v>38</v>
      </c>
      <c r="L225" s="4">
        <v>50.83</v>
      </c>
      <c r="M225" s="4">
        <v>50.83</v>
      </c>
      <c r="N225" s="4" t="s">
        <v>32</v>
      </c>
      <c r="O225" s="4" t="s">
        <v>71</v>
      </c>
      <c r="P225" s="4" t="s">
        <v>428</v>
      </c>
      <c r="Q225" s="4" t="s">
        <v>26</v>
      </c>
      <c r="R225" s="4">
        <v>69</v>
      </c>
      <c r="S225" s="8">
        <v>5.75</v>
      </c>
    </row>
    <row r="226" spans="1:19" x14ac:dyDescent="0.2">
      <c r="A226" s="4">
        <v>22522</v>
      </c>
      <c r="B226" s="4">
        <v>58731</v>
      </c>
      <c r="C226" s="4" t="s">
        <v>429</v>
      </c>
      <c r="D226" s="5">
        <v>39203</v>
      </c>
      <c r="E226" s="6">
        <v>2007</v>
      </c>
      <c r="F226" s="4" t="s">
        <v>43</v>
      </c>
      <c r="G226" s="4"/>
      <c r="H226" s="4" t="s">
        <v>268</v>
      </c>
      <c r="I226" s="5">
        <v>41579</v>
      </c>
      <c r="J226" s="7" t="s">
        <v>94</v>
      </c>
      <c r="K226" s="4" t="s">
        <v>31</v>
      </c>
      <c r="L226" s="4">
        <v>2.23</v>
      </c>
      <c r="M226" s="4">
        <v>2.23</v>
      </c>
      <c r="N226" s="4" t="s">
        <v>24</v>
      </c>
      <c r="O226" s="4" t="s">
        <v>25</v>
      </c>
      <c r="P226" s="4" t="s">
        <v>430</v>
      </c>
      <c r="Q226" s="4" t="s">
        <v>26</v>
      </c>
      <c r="R226" s="4">
        <v>78</v>
      </c>
      <c r="S226" s="8">
        <v>6.5</v>
      </c>
    </row>
    <row r="227" spans="1:19" x14ac:dyDescent="0.2">
      <c r="A227" s="4">
        <v>11996</v>
      </c>
      <c r="B227" s="4">
        <v>44229</v>
      </c>
      <c r="C227" s="4" t="s">
        <v>431</v>
      </c>
      <c r="D227" s="5">
        <v>39356</v>
      </c>
      <c r="E227" s="6">
        <v>2007</v>
      </c>
      <c r="F227" s="4" t="s">
        <v>20</v>
      </c>
      <c r="G227" s="4">
        <v>24</v>
      </c>
      <c r="H227" s="4" t="s">
        <v>132</v>
      </c>
      <c r="I227" s="5">
        <v>42023</v>
      </c>
      <c r="J227" s="7" t="s">
        <v>53</v>
      </c>
      <c r="K227" s="4" t="s">
        <v>38</v>
      </c>
      <c r="L227" s="4">
        <v>20.88</v>
      </c>
      <c r="M227" s="4">
        <v>-3.120000000000001</v>
      </c>
      <c r="N227" s="4" t="s">
        <v>24</v>
      </c>
      <c r="O227" s="4" t="s">
        <v>47</v>
      </c>
      <c r="P227" s="4" t="s">
        <v>275</v>
      </c>
      <c r="Q227" s="4" t="s">
        <v>26</v>
      </c>
      <c r="R227" s="4">
        <v>87</v>
      </c>
      <c r="S227" s="8">
        <v>7.25</v>
      </c>
    </row>
    <row r="228" spans="1:19" x14ac:dyDescent="0.2">
      <c r="A228" s="4">
        <v>56123</v>
      </c>
      <c r="B228" s="4">
        <v>205939</v>
      </c>
      <c r="C228" s="4" t="s">
        <v>432</v>
      </c>
      <c r="D228" s="5">
        <v>38534</v>
      </c>
      <c r="E228" s="6">
        <v>2005</v>
      </c>
      <c r="F228" s="4" t="s">
        <v>20</v>
      </c>
      <c r="G228" s="4">
        <v>6.2</v>
      </c>
      <c r="H228" s="4" t="s">
        <v>433</v>
      </c>
      <c r="I228" s="5">
        <v>41212</v>
      </c>
      <c r="J228" s="7" t="s">
        <v>30</v>
      </c>
      <c r="K228" s="4" t="s">
        <v>46</v>
      </c>
      <c r="L228" s="4">
        <v>15.17</v>
      </c>
      <c r="M228" s="4">
        <v>8.9699999999999989</v>
      </c>
      <c r="N228" s="4" t="s">
        <v>24</v>
      </c>
      <c r="O228" s="4" t="s">
        <v>47</v>
      </c>
      <c r="P228" s="4" t="s">
        <v>434</v>
      </c>
      <c r="Q228" s="4" t="s">
        <v>26</v>
      </c>
      <c r="R228" s="4">
        <v>87</v>
      </c>
      <c r="S228" s="8">
        <v>7.25</v>
      </c>
    </row>
    <row r="229" spans="1:19" x14ac:dyDescent="0.2">
      <c r="A229" s="4">
        <v>56123</v>
      </c>
      <c r="B229" s="4">
        <v>205939</v>
      </c>
      <c r="C229" s="4" t="s">
        <v>432</v>
      </c>
      <c r="D229" s="5">
        <v>38534</v>
      </c>
      <c r="E229" s="6">
        <v>2005</v>
      </c>
      <c r="F229" s="4" t="s">
        <v>20</v>
      </c>
      <c r="G229" s="4">
        <v>6.2</v>
      </c>
      <c r="H229" s="4" t="s">
        <v>433</v>
      </c>
      <c r="I229" s="5">
        <v>42606</v>
      </c>
      <c r="J229" s="7" t="s">
        <v>59</v>
      </c>
      <c r="K229" s="4" t="s">
        <v>70</v>
      </c>
      <c r="L229" s="4">
        <v>16.53</v>
      </c>
      <c r="M229" s="4">
        <v>10.330000000000002</v>
      </c>
      <c r="N229" s="4" t="s">
        <v>24</v>
      </c>
      <c r="O229" s="4" t="s">
        <v>47</v>
      </c>
      <c r="P229" s="4" t="s">
        <v>434</v>
      </c>
      <c r="Q229" s="4" t="s">
        <v>33</v>
      </c>
      <c r="R229" s="4">
        <v>133</v>
      </c>
      <c r="S229" s="8">
        <v>11.083333333333334</v>
      </c>
    </row>
    <row r="230" spans="1:19" x14ac:dyDescent="0.2">
      <c r="A230" s="4">
        <v>28305</v>
      </c>
      <c r="B230" s="4">
        <v>74838</v>
      </c>
      <c r="C230" s="4" t="s">
        <v>435</v>
      </c>
      <c r="D230" s="5">
        <v>40982</v>
      </c>
      <c r="E230" s="6">
        <v>2012</v>
      </c>
      <c r="F230" s="4" t="s">
        <v>43</v>
      </c>
      <c r="G230" s="4">
        <v>28.74</v>
      </c>
      <c r="H230" s="4" t="s">
        <v>436</v>
      </c>
      <c r="I230" s="5">
        <v>42262</v>
      </c>
      <c r="J230" s="7" t="s">
        <v>53</v>
      </c>
      <c r="K230" s="4" t="s">
        <v>38</v>
      </c>
      <c r="L230" s="4">
        <v>4.74</v>
      </c>
      <c r="M230" s="4">
        <v>-24</v>
      </c>
      <c r="N230" s="4" t="s">
        <v>32</v>
      </c>
      <c r="O230" s="4" t="s">
        <v>71</v>
      </c>
      <c r="P230" s="4" t="s">
        <v>183</v>
      </c>
      <c r="Q230" s="4" t="s">
        <v>26</v>
      </c>
      <c r="R230" s="4">
        <v>42</v>
      </c>
      <c r="S230" s="8">
        <v>3.5</v>
      </c>
    </row>
    <row r="231" spans="1:19" x14ac:dyDescent="0.2">
      <c r="A231" s="4">
        <v>36250</v>
      </c>
      <c r="B231" s="4">
        <v>123651</v>
      </c>
      <c r="C231" s="4" t="s">
        <v>437</v>
      </c>
      <c r="D231" s="5">
        <v>39202</v>
      </c>
      <c r="E231" s="6">
        <v>2007</v>
      </c>
      <c r="F231" s="4" t="s">
        <v>28</v>
      </c>
      <c r="G231" s="4">
        <v>24</v>
      </c>
      <c r="H231" s="4" t="s">
        <v>95</v>
      </c>
      <c r="I231" s="5">
        <v>42152</v>
      </c>
      <c r="J231" s="7" t="s">
        <v>53</v>
      </c>
      <c r="K231" s="4" t="s">
        <v>70</v>
      </c>
      <c r="L231" s="4">
        <v>200</v>
      </c>
      <c r="M231" s="4">
        <v>176</v>
      </c>
      <c r="N231" s="4" t="s">
        <v>60</v>
      </c>
      <c r="O231" s="4" t="s">
        <v>141</v>
      </c>
      <c r="P231" s="4" t="s">
        <v>303</v>
      </c>
      <c r="Q231" s="4" t="s">
        <v>33</v>
      </c>
      <c r="R231" s="4">
        <v>97</v>
      </c>
      <c r="S231" s="8">
        <v>8.0833333333333339</v>
      </c>
    </row>
    <row r="232" spans="1:19" x14ac:dyDescent="0.2">
      <c r="A232" s="4">
        <v>25756</v>
      </c>
      <c r="B232" s="4">
        <v>69234</v>
      </c>
      <c r="C232" s="4" t="s">
        <v>438</v>
      </c>
      <c r="D232" s="5">
        <v>40774</v>
      </c>
      <c r="E232" s="6">
        <v>2011</v>
      </c>
      <c r="F232" s="4" t="s">
        <v>28</v>
      </c>
      <c r="G232" s="4">
        <v>10</v>
      </c>
      <c r="H232" s="4" t="s">
        <v>325</v>
      </c>
      <c r="I232" s="5">
        <v>42194</v>
      </c>
      <c r="J232" s="7" t="s">
        <v>53</v>
      </c>
      <c r="K232" s="4" t="s">
        <v>23</v>
      </c>
      <c r="L232" s="4">
        <v>47.29</v>
      </c>
      <c r="M232" s="4">
        <v>37.29</v>
      </c>
      <c r="N232" s="4" t="s">
        <v>167</v>
      </c>
      <c r="O232" s="4" t="s">
        <v>439</v>
      </c>
      <c r="P232" s="4" t="s">
        <v>440</v>
      </c>
      <c r="Q232" s="4" t="s">
        <v>26</v>
      </c>
      <c r="R232" s="4">
        <v>47</v>
      </c>
      <c r="S232" s="8">
        <v>3.9166666666666665</v>
      </c>
    </row>
    <row r="233" spans="1:19" x14ac:dyDescent="0.2">
      <c r="A233" s="4">
        <v>43270</v>
      </c>
      <c r="B233" s="4">
        <v>69234</v>
      </c>
      <c r="C233" s="4" t="s">
        <v>438</v>
      </c>
      <c r="D233" s="5">
        <v>41876</v>
      </c>
      <c r="E233" s="6">
        <v>2014</v>
      </c>
      <c r="F233" s="4" t="s">
        <v>28</v>
      </c>
      <c r="G233" s="4">
        <v>11.44</v>
      </c>
      <c r="H233" s="4" t="s">
        <v>441</v>
      </c>
      <c r="I233" s="5">
        <v>42559</v>
      </c>
      <c r="J233" s="7" t="s">
        <v>59</v>
      </c>
      <c r="K233" s="4" t="s">
        <v>38</v>
      </c>
      <c r="L233" s="4">
        <v>10</v>
      </c>
      <c r="M233" s="4">
        <v>-1.4399999999999995</v>
      </c>
      <c r="N233" s="4" t="s">
        <v>167</v>
      </c>
      <c r="O233" s="4" t="s">
        <v>439</v>
      </c>
      <c r="P233" s="4" t="s">
        <v>440</v>
      </c>
      <c r="Q233" s="4" t="s">
        <v>26</v>
      </c>
      <c r="R233" s="4">
        <v>23</v>
      </c>
      <c r="S233" s="8">
        <v>1.9166666666666667</v>
      </c>
    </row>
    <row r="234" spans="1:19" x14ac:dyDescent="0.2">
      <c r="A234" s="4">
        <v>28597</v>
      </c>
      <c r="B234" s="4">
        <v>58627</v>
      </c>
      <c r="C234" s="4" t="s">
        <v>442</v>
      </c>
      <c r="D234" s="5">
        <v>41008</v>
      </c>
      <c r="E234" s="6">
        <v>2012</v>
      </c>
      <c r="F234" s="4" t="s">
        <v>43</v>
      </c>
      <c r="G234" s="4">
        <v>95.69</v>
      </c>
      <c r="H234" s="4" t="s">
        <v>443</v>
      </c>
      <c r="I234" s="5">
        <v>42025</v>
      </c>
      <c r="J234" s="7" t="s">
        <v>53</v>
      </c>
      <c r="K234" s="4" t="s">
        <v>38</v>
      </c>
      <c r="L234" s="4">
        <v>32</v>
      </c>
      <c r="M234" s="4">
        <v>-63.69</v>
      </c>
      <c r="N234" s="4" t="s">
        <v>54</v>
      </c>
      <c r="O234" s="4" t="s">
        <v>154</v>
      </c>
      <c r="P234" s="4" t="s">
        <v>444</v>
      </c>
      <c r="Q234" s="4" t="s">
        <v>26</v>
      </c>
      <c r="R234" s="4">
        <v>33</v>
      </c>
      <c r="S234" s="8">
        <v>2.75</v>
      </c>
    </row>
    <row r="235" spans="1:19" x14ac:dyDescent="0.2">
      <c r="A235" s="4">
        <v>28597</v>
      </c>
      <c r="B235" s="4">
        <v>58627</v>
      </c>
      <c r="C235" s="4" t="s">
        <v>442</v>
      </c>
      <c r="D235" s="5">
        <v>41008</v>
      </c>
      <c r="E235" s="6">
        <v>2012</v>
      </c>
      <c r="F235" s="4" t="s">
        <v>43</v>
      </c>
      <c r="G235" s="4">
        <v>95.69</v>
      </c>
      <c r="H235" s="4" t="s">
        <v>443</v>
      </c>
      <c r="I235" s="5">
        <v>42199</v>
      </c>
      <c r="J235" s="7" t="s">
        <v>53</v>
      </c>
      <c r="K235" s="4" t="s">
        <v>38</v>
      </c>
      <c r="L235" s="4">
        <v>95</v>
      </c>
      <c r="M235" s="4">
        <v>-0.68999999999999773</v>
      </c>
      <c r="N235" s="4" t="s">
        <v>54</v>
      </c>
      <c r="O235" s="4" t="s">
        <v>154</v>
      </c>
      <c r="P235" s="4" t="s">
        <v>444</v>
      </c>
      <c r="Q235" s="4" t="s">
        <v>26</v>
      </c>
      <c r="R235" s="4">
        <v>39</v>
      </c>
      <c r="S235" s="8">
        <v>3.25</v>
      </c>
    </row>
    <row r="236" spans="1:19" x14ac:dyDescent="0.2">
      <c r="A236" s="4">
        <v>2993</v>
      </c>
      <c r="B236" s="4">
        <v>31486</v>
      </c>
      <c r="C236" s="4" t="s">
        <v>445</v>
      </c>
      <c r="D236" s="5">
        <v>38626</v>
      </c>
      <c r="E236" s="6">
        <v>2005</v>
      </c>
      <c r="F236" s="4" t="s">
        <v>28</v>
      </c>
      <c r="G236" s="4"/>
      <c r="H236" s="4" t="s">
        <v>97</v>
      </c>
      <c r="I236" s="5">
        <v>39309</v>
      </c>
      <c r="J236" s="7" t="s">
        <v>41</v>
      </c>
      <c r="K236" s="4" t="s">
        <v>31</v>
      </c>
      <c r="L236" s="4">
        <v>110</v>
      </c>
      <c r="M236" s="4">
        <v>110</v>
      </c>
      <c r="N236" s="4" t="s">
        <v>54</v>
      </c>
      <c r="O236" s="4" t="s">
        <v>269</v>
      </c>
      <c r="P236" s="4" t="s">
        <v>446</v>
      </c>
      <c r="Q236" s="4" t="s">
        <v>33</v>
      </c>
      <c r="R236" s="4">
        <v>22</v>
      </c>
      <c r="S236" s="8">
        <v>1.8333333333333333</v>
      </c>
    </row>
    <row r="237" spans="1:19" x14ac:dyDescent="0.2">
      <c r="A237" s="4">
        <v>17189</v>
      </c>
      <c r="B237" s="4">
        <v>51234</v>
      </c>
      <c r="C237" s="4" t="s">
        <v>447</v>
      </c>
      <c r="D237" s="5">
        <v>38078</v>
      </c>
      <c r="E237" s="6">
        <v>2004</v>
      </c>
      <c r="F237" s="4" t="s">
        <v>43</v>
      </c>
      <c r="G237" s="4">
        <v>75</v>
      </c>
      <c r="H237" s="4" t="s">
        <v>448</v>
      </c>
      <c r="I237" s="5">
        <v>39083</v>
      </c>
      <c r="J237" s="7" t="s">
        <v>41</v>
      </c>
      <c r="K237" s="4" t="s">
        <v>31</v>
      </c>
      <c r="L237" s="4">
        <v>736</v>
      </c>
      <c r="M237" s="4">
        <v>661</v>
      </c>
      <c r="N237" s="4" t="s">
        <v>60</v>
      </c>
      <c r="O237" s="4" t="s">
        <v>141</v>
      </c>
      <c r="P237" s="4" t="s">
        <v>141</v>
      </c>
      <c r="Q237" s="4" t="s">
        <v>33</v>
      </c>
      <c r="R237" s="4">
        <v>33</v>
      </c>
      <c r="S237" s="8">
        <v>2.75</v>
      </c>
    </row>
    <row r="238" spans="1:19" x14ac:dyDescent="0.2">
      <c r="A238" s="4">
        <v>7639</v>
      </c>
      <c r="B238" s="4">
        <v>34155</v>
      </c>
      <c r="C238" s="4" t="s">
        <v>449</v>
      </c>
      <c r="D238" s="5">
        <v>38509</v>
      </c>
      <c r="E238" s="6">
        <v>2005</v>
      </c>
      <c r="F238" s="4" t="s">
        <v>43</v>
      </c>
      <c r="G238" s="4">
        <v>26.43</v>
      </c>
      <c r="H238" s="4" t="s">
        <v>88</v>
      </c>
      <c r="I238" s="5">
        <v>40013</v>
      </c>
      <c r="J238" s="7" t="s">
        <v>140</v>
      </c>
      <c r="K238" s="4" t="s">
        <v>38</v>
      </c>
      <c r="L238" s="4">
        <v>49.99</v>
      </c>
      <c r="M238" s="4">
        <v>23.560000000000002</v>
      </c>
      <c r="N238" s="4" t="s">
        <v>32</v>
      </c>
      <c r="O238" s="4" t="s">
        <v>71</v>
      </c>
      <c r="P238" s="4" t="s">
        <v>404</v>
      </c>
      <c r="Q238" s="4" t="s">
        <v>26</v>
      </c>
      <c r="R238" s="4">
        <v>49</v>
      </c>
      <c r="S238" s="8">
        <v>4.083333333333333</v>
      </c>
    </row>
    <row r="239" spans="1:19" x14ac:dyDescent="0.2">
      <c r="A239" s="4">
        <v>7639</v>
      </c>
      <c r="B239" s="4">
        <v>34155</v>
      </c>
      <c r="C239" s="4" t="s">
        <v>449</v>
      </c>
      <c r="D239" s="5">
        <v>38509</v>
      </c>
      <c r="E239" s="6">
        <v>2005</v>
      </c>
      <c r="F239" s="4" t="s">
        <v>43</v>
      </c>
      <c r="G239" s="4">
        <v>26.43</v>
      </c>
      <c r="H239" s="4" t="s">
        <v>88</v>
      </c>
      <c r="I239" s="5">
        <v>40711</v>
      </c>
      <c r="J239" s="7" t="s">
        <v>127</v>
      </c>
      <c r="K239" s="4" t="s">
        <v>145</v>
      </c>
      <c r="L239" s="4">
        <v>19.95</v>
      </c>
      <c r="M239" s="4">
        <v>-6.48</v>
      </c>
      <c r="N239" s="4" t="s">
        <v>32</v>
      </c>
      <c r="O239" s="4" t="s">
        <v>71</v>
      </c>
      <c r="P239" s="4" t="s">
        <v>404</v>
      </c>
      <c r="Q239" s="4" t="s">
        <v>26</v>
      </c>
      <c r="R239" s="4">
        <v>72</v>
      </c>
      <c r="S239" s="8">
        <v>6</v>
      </c>
    </row>
    <row r="240" spans="1:19" x14ac:dyDescent="0.2">
      <c r="A240" s="4">
        <v>7639</v>
      </c>
      <c r="B240" s="4">
        <v>34155</v>
      </c>
      <c r="C240" s="4" t="s">
        <v>449</v>
      </c>
      <c r="D240" s="5">
        <v>38509</v>
      </c>
      <c r="E240" s="6">
        <v>2005</v>
      </c>
      <c r="F240" s="4" t="s">
        <v>43</v>
      </c>
      <c r="G240" s="4">
        <v>26.43</v>
      </c>
      <c r="H240" s="4" t="s">
        <v>88</v>
      </c>
      <c r="I240" s="5">
        <v>40886</v>
      </c>
      <c r="J240" s="7" t="s">
        <v>127</v>
      </c>
      <c r="K240" s="4" t="s">
        <v>38</v>
      </c>
      <c r="L240" s="4">
        <v>34.08</v>
      </c>
      <c r="M240" s="4">
        <v>7.6499999999999986</v>
      </c>
      <c r="N240" s="4" t="s">
        <v>32</v>
      </c>
      <c r="O240" s="4" t="s">
        <v>71</v>
      </c>
      <c r="P240" s="4" t="s">
        <v>404</v>
      </c>
      <c r="Q240" s="4" t="s">
        <v>26</v>
      </c>
      <c r="R240" s="4">
        <v>78</v>
      </c>
      <c r="S240" s="8">
        <v>6.5</v>
      </c>
    </row>
    <row r="241" spans="1:19" x14ac:dyDescent="0.2">
      <c r="A241" s="4">
        <v>7639</v>
      </c>
      <c r="B241" s="4">
        <v>34155</v>
      </c>
      <c r="C241" s="4" t="s">
        <v>449</v>
      </c>
      <c r="D241" s="5">
        <v>38509</v>
      </c>
      <c r="E241" s="6">
        <v>2005</v>
      </c>
      <c r="F241" s="4" t="s">
        <v>43</v>
      </c>
      <c r="G241" s="4">
        <v>26.43</v>
      </c>
      <c r="H241" s="4" t="s">
        <v>88</v>
      </c>
      <c r="I241" s="5">
        <v>41003</v>
      </c>
      <c r="J241" s="7" t="s">
        <v>30</v>
      </c>
      <c r="K241" s="4" t="s">
        <v>38</v>
      </c>
      <c r="L241" s="4">
        <v>32.53</v>
      </c>
      <c r="M241" s="4">
        <v>6.1000000000000014</v>
      </c>
      <c r="N241" s="4" t="s">
        <v>32</v>
      </c>
      <c r="O241" s="4" t="s">
        <v>71</v>
      </c>
      <c r="P241" s="4" t="s">
        <v>404</v>
      </c>
      <c r="Q241" s="4" t="s">
        <v>26</v>
      </c>
      <c r="R241" s="4">
        <v>82</v>
      </c>
      <c r="S241" s="8">
        <v>6.833333333333333</v>
      </c>
    </row>
    <row r="242" spans="1:19" x14ac:dyDescent="0.2">
      <c r="A242" s="4">
        <v>27261</v>
      </c>
      <c r="B242" s="4">
        <v>34155</v>
      </c>
      <c r="C242" s="4" t="s">
        <v>449</v>
      </c>
      <c r="D242" s="5">
        <v>40890</v>
      </c>
      <c r="E242" s="6">
        <v>2011</v>
      </c>
      <c r="F242" s="4" t="s">
        <v>43</v>
      </c>
      <c r="G242" s="4">
        <v>58.32</v>
      </c>
      <c r="H242" s="4" t="s">
        <v>450</v>
      </c>
      <c r="I242" s="5">
        <v>41165</v>
      </c>
      <c r="J242" s="7" t="s">
        <v>30</v>
      </c>
      <c r="K242" s="4" t="s">
        <v>31</v>
      </c>
      <c r="L242" s="4">
        <v>97.54</v>
      </c>
      <c r="M242" s="4">
        <v>39.220000000000006</v>
      </c>
      <c r="N242" s="4" t="s">
        <v>32</v>
      </c>
      <c r="O242" s="4" t="s">
        <v>71</v>
      </c>
      <c r="P242" s="4" t="s">
        <v>404</v>
      </c>
      <c r="Q242" s="4" t="s">
        <v>26</v>
      </c>
      <c r="R242" s="4">
        <v>9</v>
      </c>
      <c r="S242" s="8">
        <v>0.75</v>
      </c>
    </row>
    <row r="243" spans="1:19" x14ac:dyDescent="0.2">
      <c r="A243" s="4">
        <v>16311</v>
      </c>
      <c r="B243" s="4">
        <v>49997</v>
      </c>
      <c r="C243" s="4" t="s">
        <v>451</v>
      </c>
      <c r="D243" s="5">
        <v>38891</v>
      </c>
      <c r="E243" s="6">
        <v>2006</v>
      </c>
      <c r="F243" s="4" t="s">
        <v>28</v>
      </c>
      <c r="G243" s="4">
        <v>125</v>
      </c>
      <c r="H243" s="4" t="s">
        <v>452</v>
      </c>
      <c r="I243" s="5">
        <v>41660</v>
      </c>
      <c r="J243" s="7" t="s">
        <v>45</v>
      </c>
      <c r="K243" s="4" t="s">
        <v>70</v>
      </c>
      <c r="L243" s="4">
        <v>270</v>
      </c>
      <c r="M243" s="4">
        <v>145</v>
      </c>
      <c r="N243" s="4" t="s">
        <v>32</v>
      </c>
      <c r="O243" s="4" t="s">
        <v>158</v>
      </c>
      <c r="P243" s="4" t="s">
        <v>453</v>
      </c>
      <c r="Q243" s="4" t="s">
        <v>33</v>
      </c>
      <c r="R243" s="4">
        <v>91</v>
      </c>
      <c r="S243" s="8">
        <v>7.583333333333333</v>
      </c>
    </row>
    <row r="244" spans="1:19" x14ac:dyDescent="0.2">
      <c r="A244" s="4">
        <v>38896</v>
      </c>
      <c r="B244" s="4">
        <v>49997</v>
      </c>
      <c r="C244" s="4" t="s">
        <v>451</v>
      </c>
      <c r="D244" s="5">
        <v>41670</v>
      </c>
      <c r="E244" s="6">
        <v>2014</v>
      </c>
      <c r="F244" s="4" t="s">
        <v>28</v>
      </c>
      <c r="G244" s="4">
        <v>257.26</v>
      </c>
      <c r="H244" s="4" t="s">
        <v>454</v>
      </c>
      <c r="I244" s="5">
        <v>42562</v>
      </c>
      <c r="J244" s="7" t="s">
        <v>59</v>
      </c>
      <c r="K244" s="4" t="s">
        <v>31</v>
      </c>
      <c r="L244" s="4">
        <v>420</v>
      </c>
      <c r="M244" s="4">
        <v>162.74</v>
      </c>
      <c r="N244" s="4" t="s">
        <v>32</v>
      </c>
      <c r="O244" s="4" t="s">
        <v>158</v>
      </c>
      <c r="P244" s="4" t="s">
        <v>453</v>
      </c>
      <c r="Q244" s="4" t="s">
        <v>33</v>
      </c>
      <c r="R244" s="4">
        <v>30</v>
      </c>
      <c r="S244" s="8">
        <v>2.5</v>
      </c>
    </row>
    <row r="245" spans="1:19" x14ac:dyDescent="0.2">
      <c r="A245" s="4">
        <v>42381</v>
      </c>
      <c r="B245" s="4">
        <v>90406</v>
      </c>
      <c r="C245" s="4" t="s">
        <v>455</v>
      </c>
      <c r="D245" s="5">
        <v>41061</v>
      </c>
      <c r="E245" s="6">
        <v>2012</v>
      </c>
      <c r="F245" s="4" t="s">
        <v>28</v>
      </c>
      <c r="G245" s="4">
        <v>31.41</v>
      </c>
      <c r="H245" s="4" t="s">
        <v>117</v>
      </c>
      <c r="I245" s="5">
        <v>41995</v>
      </c>
      <c r="J245" s="7" t="s">
        <v>45</v>
      </c>
      <c r="K245" s="4" t="s">
        <v>23</v>
      </c>
      <c r="L245" s="4">
        <v>55.84</v>
      </c>
      <c r="M245" s="4">
        <v>24.430000000000003</v>
      </c>
      <c r="N245" s="4" t="s">
        <v>24</v>
      </c>
      <c r="O245" s="4" t="s">
        <v>47</v>
      </c>
      <c r="P245" s="4" t="s">
        <v>456</v>
      </c>
      <c r="Q245" s="4" t="s">
        <v>26</v>
      </c>
      <c r="R245" s="4">
        <v>30</v>
      </c>
      <c r="S245" s="8">
        <v>2.5</v>
      </c>
    </row>
    <row r="246" spans="1:19" x14ac:dyDescent="0.2">
      <c r="A246" s="4">
        <v>30711</v>
      </c>
      <c r="B246" s="4">
        <v>98225</v>
      </c>
      <c r="C246" s="4" t="s">
        <v>457</v>
      </c>
      <c r="D246" s="5">
        <v>36678</v>
      </c>
      <c r="E246" s="6">
        <v>2000</v>
      </c>
      <c r="F246" s="4" t="s">
        <v>43</v>
      </c>
      <c r="G246" s="4">
        <v>62</v>
      </c>
      <c r="H246" s="4" t="s">
        <v>88</v>
      </c>
      <c r="I246" s="5">
        <v>41036</v>
      </c>
      <c r="J246" s="7" t="s">
        <v>30</v>
      </c>
      <c r="K246" s="4" t="s">
        <v>38</v>
      </c>
      <c r="L246" s="4">
        <v>10.47</v>
      </c>
      <c r="M246" s="4">
        <v>-51.53</v>
      </c>
      <c r="N246" s="4" t="s">
        <v>103</v>
      </c>
      <c r="O246" s="4" t="s">
        <v>260</v>
      </c>
      <c r="P246" s="4" t="s">
        <v>458</v>
      </c>
      <c r="Q246" s="4" t="s">
        <v>26</v>
      </c>
      <c r="R246" s="4">
        <v>143</v>
      </c>
      <c r="S246" s="8">
        <v>11.916666666666666</v>
      </c>
    </row>
    <row r="247" spans="1:19" x14ac:dyDescent="0.2">
      <c r="A247" s="4">
        <v>30711</v>
      </c>
      <c r="B247" s="4">
        <v>98225</v>
      </c>
      <c r="C247" s="4" t="s">
        <v>457</v>
      </c>
      <c r="D247" s="5">
        <v>36678</v>
      </c>
      <c r="E247" s="6">
        <v>2000</v>
      </c>
      <c r="F247" s="4" t="s">
        <v>43</v>
      </c>
      <c r="G247" s="4">
        <v>62</v>
      </c>
      <c r="H247" s="4" t="s">
        <v>88</v>
      </c>
      <c r="I247" s="5">
        <v>41169</v>
      </c>
      <c r="J247" s="7" t="s">
        <v>30</v>
      </c>
      <c r="K247" s="4" t="s">
        <v>38</v>
      </c>
      <c r="L247" s="4">
        <v>1</v>
      </c>
      <c r="M247" s="4">
        <v>-61</v>
      </c>
      <c r="N247" s="4" t="s">
        <v>103</v>
      </c>
      <c r="O247" s="4" t="s">
        <v>260</v>
      </c>
      <c r="P247" s="4" t="s">
        <v>458</v>
      </c>
      <c r="Q247" s="4" t="s">
        <v>26</v>
      </c>
      <c r="R247" s="4">
        <v>147</v>
      </c>
      <c r="S247" s="8">
        <v>12.25</v>
      </c>
    </row>
    <row r="248" spans="1:19" x14ac:dyDescent="0.2">
      <c r="A248" s="4">
        <v>12274</v>
      </c>
      <c r="B248" s="4">
        <v>44572</v>
      </c>
      <c r="C248" s="4" t="s">
        <v>459</v>
      </c>
      <c r="D248" s="5">
        <v>39314</v>
      </c>
      <c r="E248" s="6">
        <v>2007</v>
      </c>
      <c r="F248" s="4" t="s">
        <v>20</v>
      </c>
      <c r="G248" s="4">
        <v>12</v>
      </c>
      <c r="H248" s="4" t="s">
        <v>460</v>
      </c>
      <c r="I248" s="5">
        <v>40997</v>
      </c>
      <c r="J248" s="7" t="s">
        <v>30</v>
      </c>
      <c r="K248" s="4" t="s">
        <v>23</v>
      </c>
      <c r="L248" s="4">
        <v>18.95</v>
      </c>
      <c r="M248" s="4">
        <v>6.9499999999999993</v>
      </c>
      <c r="N248" s="4" t="s">
        <v>54</v>
      </c>
      <c r="O248" s="4" t="s">
        <v>461</v>
      </c>
      <c r="P248" s="4" t="s">
        <v>462</v>
      </c>
      <c r="Q248" s="4" t="s">
        <v>26</v>
      </c>
      <c r="R248" s="4">
        <v>55</v>
      </c>
      <c r="S248" s="8">
        <v>4.583333333333333</v>
      </c>
    </row>
    <row r="249" spans="1:19" x14ac:dyDescent="0.2">
      <c r="A249" s="4">
        <v>12274</v>
      </c>
      <c r="B249" s="4">
        <v>44572</v>
      </c>
      <c r="C249" s="4" t="s">
        <v>459</v>
      </c>
      <c r="D249" s="5">
        <v>39314</v>
      </c>
      <c r="E249" s="6">
        <v>2007</v>
      </c>
      <c r="F249" s="4" t="s">
        <v>20</v>
      </c>
      <c r="G249" s="4">
        <v>12</v>
      </c>
      <c r="H249" s="4" t="s">
        <v>460</v>
      </c>
      <c r="I249" s="5">
        <v>41764</v>
      </c>
      <c r="J249" s="7" t="s">
        <v>45</v>
      </c>
      <c r="K249" s="4" t="s">
        <v>70</v>
      </c>
      <c r="L249" s="4">
        <v>2.81</v>
      </c>
      <c r="M249" s="4">
        <v>-9.19</v>
      </c>
      <c r="N249" s="4" t="s">
        <v>54</v>
      </c>
      <c r="O249" s="4" t="s">
        <v>461</v>
      </c>
      <c r="P249" s="4" t="s">
        <v>462</v>
      </c>
      <c r="Q249" s="4" t="s">
        <v>33</v>
      </c>
      <c r="R249" s="4">
        <v>81</v>
      </c>
      <c r="S249" s="8">
        <v>6.75</v>
      </c>
    </row>
    <row r="250" spans="1:19" x14ac:dyDescent="0.2">
      <c r="A250" s="4">
        <v>33127</v>
      </c>
      <c r="B250" s="4">
        <v>71170</v>
      </c>
      <c r="C250" s="4" t="s">
        <v>463</v>
      </c>
      <c r="D250" s="5">
        <v>41344</v>
      </c>
      <c r="E250" s="6">
        <v>2013</v>
      </c>
      <c r="F250" s="4" t="s">
        <v>43</v>
      </c>
      <c r="G250" s="4">
        <v>19.100000000000001</v>
      </c>
      <c r="H250" s="4" t="s">
        <v>64</v>
      </c>
      <c r="I250" s="5">
        <v>42716</v>
      </c>
      <c r="J250" s="7" t="s">
        <v>59</v>
      </c>
      <c r="K250" s="4" t="s">
        <v>38</v>
      </c>
      <c r="L250" s="4">
        <v>44.95</v>
      </c>
      <c r="M250" s="4">
        <v>25.85</v>
      </c>
      <c r="N250" s="4" t="s">
        <v>32</v>
      </c>
      <c r="O250" s="4" t="s">
        <v>32</v>
      </c>
      <c r="P250" s="4" t="s">
        <v>464</v>
      </c>
      <c r="Q250" s="4" t="s">
        <v>33</v>
      </c>
      <c r="R250" s="4">
        <v>45</v>
      </c>
      <c r="S250" s="8">
        <v>3.75</v>
      </c>
    </row>
    <row r="251" spans="1:19" x14ac:dyDescent="0.2">
      <c r="A251" s="4">
        <v>14285</v>
      </c>
      <c r="B251" s="4">
        <v>47152</v>
      </c>
      <c r="C251" s="4" t="s">
        <v>465</v>
      </c>
      <c r="D251" s="5">
        <v>40388</v>
      </c>
      <c r="E251" s="6">
        <v>2010</v>
      </c>
      <c r="F251" s="4" t="s">
        <v>20</v>
      </c>
      <c r="G251" s="4">
        <v>33.68</v>
      </c>
      <c r="H251" s="4" t="s">
        <v>466</v>
      </c>
      <c r="I251" s="5">
        <v>40669</v>
      </c>
      <c r="J251" s="7" t="s">
        <v>127</v>
      </c>
      <c r="K251" s="4" t="s">
        <v>23</v>
      </c>
      <c r="L251" s="4">
        <v>200.24</v>
      </c>
      <c r="M251" s="4">
        <v>166.56</v>
      </c>
      <c r="N251" s="4" t="s">
        <v>32</v>
      </c>
      <c r="O251" s="4" t="s">
        <v>71</v>
      </c>
      <c r="P251" s="4" t="s">
        <v>71</v>
      </c>
      <c r="Q251" s="4" t="s">
        <v>26</v>
      </c>
      <c r="R251" s="4">
        <v>10</v>
      </c>
      <c r="S251" s="8">
        <v>0.83333333333333337</v>
      </c>
    </row>
    <row r="252" spans="1:19" x14ac:dyDescent="0.2">
      <c r="A252" s="4">
        <v>14285</v>
      </c>
      <c r="B252" s="4">
        <v>47152</v>
      </c>
      <c r="C252" s="4" t="s">
        <v>465</v>
      </c>
      <c r="D252" s="5">
        <v>40388</v>
      </c>
      <c r="E252" s="6">
        <v>2010</v>
      </c>
      <c r="F252" s="4" t="s">
        <v>20</v>
      </c>
      <c r="G252" s="4">
        <v>33.68</v>
      </c>
      <c r="H252" s="4" t="s">
        <v>466</v>
      </c>
      <c r="I252" s="5">
        <v>41793</v>
      </c>
      <c r="J252" s="7" t="s">
        <v>45</v>
      </c>
      <c r="K252" s="4" t="s">
        <v>38</v>
      </c>
      <c r="L252" s="4">
        <v>11.68</v>
      </c>
      <c r="M252" s="4">
        <v>-22</v>
      </c>
      <c r="N252" s="4" t="s">
        <v>32</v>
      </c>
      <c r="O252" s="4" t="s">
        <v>71</v>
      </c>
      <c r="P252" s="4" t="s">
        <v>71</v>
      </c>
      <c r="Q252" s="4" t="s">
        <v>26</v>
      </c>
      <c r="R252" s="4">
        <v>47</v>
      </c>
      <c r="S252" s="8">
        <v>3.9166666666666665</v>
      </c>
    </row>
    <row r="253" spans="1:19" x14ac:dyDescent="0.2">
      <c r="A253" s="4">
        <v>27851</v>
      </c>
      <c r="B253" s="4">
        <v>37294</v>
      </c>
      <c r="C253" s="4" t="s">
        <v>467</v>
      </c>
      <c r="D253" s="5">
        <v>40945</v>
      </c>
      <c r="E253" s="6">
        <v>2012</v>
      </c>
      <c r="F253" s="4" t="s">
        <v>43</v>
      </c>
      <c r="G253" s="4">
        <v>4.3</v>
      </c>
      <c r="H253" s="4" t="s">
        <v>21</v>
      </c>
      <c r="I253" s="5">
        <v>41774</v>
      </c>
      <c r="J253" s="7" t="s">
        <v>45</v>
      </c>
      <c r="K253" s="4" t="s">
        <v>38</v>
      </c>
      <c r="L253" s="4">
        <v>3.44</v>
      </c>
      <c r="M253" s="4">
        <v>-0.85999999999999988</v>
      </c>
      <c r="N253" s="4" t="s">
        <v>24</v>
      </c>
      <c r="O253" s="4" t="s">
        <v>238</v>
      </c>
      <c r="P253" s="4" t="s">
        <v>238</v>
      </c>
      <c r="Q253" s="4" t="s">
        <v>26</v>
      </c>
      <c r="R253" s="4">
        <v>27</v>
      </c>
      <c r="S253" s="8">
        <v>2.25</v>
      </c>
    </row>
    <row r="254" spans="1:19" x14ac:dyDescent="0.2">
      <c r="A254" s="4">
        <v>59581</v>
      </c>
      <c r="B254" s="4">
        <v>227662</v>
      </c>
      <c r="C254" s="4" t="s">
        <v>468</v>
      </c>
      <c r="D254" s="5">
        <v>39600</v>
      </c>
      <c r="E254" s="6">
        <v>2008</v>
      </c>
      <c r="F254" s="4" t="s">
        <v>20</v>
      </c>
      <c r="G254" s="4">
        <v>93.17</v>
      </c>
      <c r="H254" s="4" t="s">
        <v>469</v>
      </c>
      <c r="I254" s="5">
        <v>42359</v>
      </c>
      <c r="J254" s="7" t="s">
        <v>53</v>
      </c>
      <c r="K254" s="4" t="s">
        <v>23</v>
      </c>
      <c r="L254" s="4">
        <v>92.25</v>
      </c>
      <c r="M254" s="4">
        <v>-0.92000000000000171</v>
      </c>
      <c r="N254" s="4" t="s">
        <v>60</v>
      </c>
      <c r="O254" s="4" t="s">
        <v>60</v>
      </c>
      <c r="P254" s="4" t="s">
        <v>470</v>
      </c>
      <c r="Q254" s="4" t="s">
        <v>33</v>
      </c>
      <c r="R254" s="4">
        <v>90</v>
      </c>
      <c r="S254" s="8">
        <v>7.5</v>
      </c>
    </row>
    <row r="255" spans="1:19" x14ac:dyDescent="0.2">
      <c r="A255" s="4">
        <v>59581</v>
      </c>
      <c r="B255" s="4">
        <v>227662</v>
      </c>
      <c r="C255" s="4" t="s">
        <v>468</v>
      </c>
      <c r="D255" s="5">
        <v>39600</v>
      </c>
      <c r="E255" s="6">
        <v>2008</v>
      </c>
      <c r="F255" s="4" t="s">
        <v>20</v>
      </c>
      <c r="G255" s="4">
        <v>93.17</v>
      </c>
      <c r="H255" s="4" t="s">
        <v>469</v>
      </c>
      <c r="I255" s="5">
        <v>42755</v>
      </c>
      <c r="J255" s="7" t="s">
        <v>197</v>
      </c>
      <c r="K255" s="4" t="s">
        <v>38</v>
      </c>
      <c r="L255" s="4">
        <v>13.18</v>
      </c>
      <c r="M255" s="4">
        <v>-79.990000000000009</v>
      </c>
      <c r="N255" s="4" t="s">
        <v>60</v>
      </c>
      <c r="O255" s="4" t="s">
        <v>60</v>
      </c>
      <c r="P255" s="4" t="s">
        <v>470</v>
      </c>
      <c r="Q255" s="4" t="s">
        <v>26</v>
      </c>
      <c r="R255" s="4">
        <v>103</v>
      </c>
      <c r="S255" s="8">
        <v>8.5833333333333339</v>
      </c>
    </row>
    <row r="256" spans="1:19" x14ac:dyDescent="0.2">
      <c r="A256" s="4">
        <v>902</v>
      </c>
      <c r="B256" s="4">
        <v>26875</v>
      </c>
      <c r="C256" s="4" t="s">
        <v>471</v>
      </c>
      <c r="D256" s="5">
        <v>39150</v>
      </c>
      <c r="E256" s="6">
        <v>2007</v>
      </c>
      <c r="F256" s="4" t="s">
        <v>20</v>
      </c>
      <c r="G256" s="4"/>
      <c r="H256" s="4" t="s">
        <v>472</v>
      </c>
      <c r="I256" s="5">
        <v>42298</v>
      </c>
      <c r="J256" s="7" t="s">
        <v>53</v>
      </c>
      <c r="K256" s="4" t="s">
        <v>70</v>
      </c>
      <c r="L256" s="4">
        <v>27.35</v>
      </c>
      <c r="M256" s="4">
        <v>27.35</v>
      </c>
      <c r="N256" s="4" t="s">
        <v>32</v>
      </c>
      <c r="O256" s="4" t="s">
        <v>71</v>
      </c>
      <c r="P256" s="4" t="s">
        <v>384</v>
      </c>
      <c r="Q256" s="4" t="s">
        <v>26</v>
      </c>
      <c r="R256" s="4">
        <v>103</v>
      </c>
      <c r="S256" s="8">
        <v>8.5833333333333339</v>
      </c>
    </row>
    <row r="257" spans="1:19" x14ac:dyDescent="0.2">
      <c r="A257" s="4">
        <v>23946</v>
      </c>
      <c r="B257" s="4">
        <v>56997</v>
      </c>
      <c r="C257" s="4" t="s">
        <v>473</v>
      </c>
      <c r="D257" s="5">
        <v>40641</v>
      </c>
      <c r="E257" s="6">
        <v>2011</v>
      </c>
      <c r="F257" s="4" t="s">
        <v>43</v>
      </c>
      <c r="G257" s="4">
        <v>15.62</v>
      </c>
      <c r="H257" s="4" t="s">
        <v>84</v>
      </c>
      <c r="I257" s="5">
        <v>40898</v>
      </c>
      <c r="J257" s="7" t="s">
        <v>127</v>
      </c>
      <c r="K257" s="4" t="s">
        <v>31</v>
      </c>
      <c r="L257" s="4">
        <v>4.59</v>
      </c>
      <c r="M257" s="4">
        <v>-11.03</v>
      </c>
      <c r="N257" s="4" t="s">
        <v>98</v>
      </c>
      <c r="O257" s="4" t="s">
        <v>122</v>
      </c>
      <c r="P257" s="4" t="s">
        <v>474</v>
      </c>
      <c r="Q257" s="4" t="s">
        <v>33</v>
      </c>
      <c r="R257" s="4">
        <v>8</v>
      </c>
      <c r="S257" s="8">
        <v>0.66666666666666663</v>
      </c>
    </row>
    <row r="258" spans="1:19" x14ac:dyDescent="0.2">
      <c r="A258" s="4">
        <v>21190</v>
      </c>
      <c r="B258" s="4">
        <v>56721</v>
      </c>
      <c r="C258" s="4" t="s">
        <v>475</v>
      </c>
      <c r="D258" s="5">
        <v>38289</v>
      </c>
      <c r="E258" s="6">
        <v>2004</v>
      </c>
      <c r="F258" s="4" t="s">
        <v>28</v>
      </c>
      <c r="G258" s="4">
        <v>9.4</v>
      </c>
      <c r="H258" s="4" t="s">
        <v>199</v>
      </c>
      <c r="I258" s="5">
        <v>40728</v>
      </c>
      <c r="J258" s="7" t="s">
        <v>127</v>
      </c>
      <c r="K258" s="4" t="s">
        <v>70</v>
      </c>
      <c r="L258" s="4">
        <v>22.26</v>
      </c>
      <c r="M258" s="4">
        <v>12.860000000000001</v>
      </c>
      <c r="N258" s="4" t="s">
        <v>54</v>
      </c>
      <c r="O258" s="4" t="s">
        <v>85</v>
      </c>
      <c r="P258" s="4" t="s">
        <v>85</v>
      </c>
      <c r="Q258" s="4" t="s">
        <v>33</v>
      </c>
      <c r="R258" s="4">
        <v>81</v>
      </c>
      <c r="S258" s="8">
        <v>6.75</v>
      </c>
    </row>
    <row r="259" spans="1:19" x14ac:dyDescent="0.2">
      <c r="A259" s="4">
        <v>25108</v>
      </c>
      <c r="B259" s="4">
        <v>56721</v>
      </c>
      <c r="C259" s="4" t="s">
        <v>475</v>
      </c>
      <c r="D259" s="5">
        <v>40728</v>
      </c>
      <c r="E259" s="6">
        <v>2011</v>
      </c>
      <c r="F259" s="4" t="s">
        <v>28</v>
      </c>
      <c r="G259" s="4">
        <v>10.02</v>
      </c>
      <c r="H259" s="4" t="s">
        <v>476</v>
      </c>
      <c r="I259" s="5">
        <v>41982</v>
      </c>
      <c r="J259" s="7" t="s">
        <v>45</v>
      </c>
      <c r="K259" s="4" t="s">
        <v>70</v>
      </c>
      <c r="L259" s="4">
        <v>32.799999999999997</v>
      </c>
      <c r="M259" s="4">
        <v>22.779999999999998</v>
      </c>
      <c r="N259" s="4" t="s">
        <v>54</v>
      </c>
      <c r="O259" s="4" t="s">
        <v>85</v>
      </c>
      <c r="P259" s="4" t="s">
        <v>85</v>
      </c>
      <c r="Q259" s="4" t="s">
        <v>33</v>
      </c>
      <c r="R259" s="4">
        <v>41</v>
      </c>
      <c r="S259" s="8">
        <v>3.4166666666666665</v>
      </c>
    </row>
    <row r="260" spans="1:19" x14ac:dyDescent="0.2">
      <c r="A260" s="4">
        <v>865</v>
      </c>
      <c r="B260" s="4">
        <v>26809</v>
      </c>
      <c r="C260" s="4" t="s">
        <v>477</v>
      </c>
      <c r="D260" s="5">
        <v>39006</v>
      </c>
      <c r="E260" s="6">
        <v>2006</v>
      </c>
      <c r="F260" s="4" t="s">
        <v>28</v>
      </c>
      <c r="G260" s="4">
        <v>65</v>
      </c>
      <c r="H260" s="4" t="s">
        <v>219</v>
      </c>
      <c r="I260" s="5">
        <v>41964</v>
      </c>
      <c r="J260" s="7" t="s">
        <v>45</v>
      </c>
      <c r="K260" s="4" t="s">
        <v>70</v>
      </c>
      <c r="L260" s="4">
        <v>48.72</v>
      </c>
      <c r="M260" s="4">
        <v>-16.28</v>
      </c>
      <c r="N260" s="4" t="s">
        <v>167</v>
      </c>
      <c r="O260" s="4" t="s">
        <v>168</v>
      </c>
      <c r="P260" s="4" t="s">
        <v>478</v>
      </c>
      <c r="Q260" s="4" t="s">
        <v>33</v>
      </c>
      <c r="R260" s="4">
        <v>97</v>
      </c>
      <c r="S260" s="8">
        <v>8.0833333333333339</v>
      </c>
    </row>
    <row r="261" spans="1:19" x14ac:dyDescent="0.2">
      <c r="A261" s="4">
        <v>22532</v>
      </c>
      <c r="B261" s="4">
        <v>58738</v>
      </c>
      <c r="C261" s="4" t="s">
        <v>479</v>
      </c>
      <c r="D261" s="5">
        <v>39356</v>
      </c>
      <c r="E261" s="6">
        <v>2007</v>
      </c>
      <c r="F261" s="4" t="s">
        <v>43</v>
      </c>
      <c r="G261" s="4">
        <v>2.85</v>
      </c>
      <c r="H261" s="4" t="s">
        <v>268</v>
      </c>
      <c r="I261" s="4"/>
      <c r="J261" s="7"/>
      <c r="K261" s="4" t="s">
        <v>38</v>
      </c>
      <c r="L261" s="4">
        <v>0.02</v>
      </c>
      <c r="M261" s="4">
        <v>-2.83</v>
      </c>
      <c r="N261" s="4" t="s">
        <v>24</v>
      </c>
      <c r="O261" s="4" t="s">
        <v>47</v>
      </c>
      <c r="P261" s="4" t="s">
        <v>480</v>
      </c>
      <c r="Q261" s="4" t="s">
        <v>26</v>
      </c>
      <c r="R261" s="4">
        <v>0</v>
      </c>
      <c r="S261" s="8">
        <v>0</v>
      </c>
    </row>
    <row r="262" spans="1:19" x14ac:dyDescent="0.2">
      <c r="A262" s="4">
        <v>22532</v>
      </c>
      <c r="B262" s="4">
        <v>58738</v>
      </c>
      <c r="C262" s="4" t="s">
        <v>479</v>
      </c>
      <c r="D262" s="5">
        <v>39356</v>
      </c>
      <c r="E262" s="6">
        <v>2007</v>
      </c>
      <c r="F262" s="4" t="s">
        <v>43</v>
      </c>
      <c r="G262" s="4">
        <v>2.85</v>
      </c>
      <c r="H262" s="4" t="s">
        <v>268</v>
      </c>
      <c r="I262" s="5">
        <v>42080</v>
      </c>
      <c r="J262" s="7" t="s">
        <v>53</v>
      </c>
      <c r="K262" s="4" t="s">
        <v>38</v>
      </c>
      <c r="L262" s="4">
        <v>0.62</v>
      </c>
      <c r="M262" s="4">
        <v>-2.23</v>
      </c>
      <c r="N262" s="4" t="s">
        <v>24</v>
      </c>
      <c r="O262" s="4" t="s">
        <v>47</v>
      </c>
      <c r="P262" s="4" t="s">
        <v>480</v>
      </c>
      <c r="Q262" s="4" t="s">
        <v>33</v>
      </c>
      <c r="R262" s="4">
        <v>89</v>
      </c>
      <c r="S262" s="8">
        <v>7.416666666666667</v>
      </c>
    </row>
    <row r="263" spans="1:19" x14ac:dyDescent="0.2">
      <c r="A263" s="4">
        <v>32807</v>
      </c>
      <c r="B263" s="4">
        <v>107856</v>
      </c>
      <c r="C263" s="4" t="s">
        <v>481</v>
      </c>
      <c r="D263" s="5">
        <v>41324</v>
      </c>
      <c r="E263" s="6">
        <v>2013</v>
      </c>
      <c r="F263" s="4" t="s">
        <v>28</v>
      </c>
      <c r="G263" s="4">
        <v>11.5</v>
      </c>
      <c r="H263" s="4" t="s">
        <v>482</v>
      </c>
      <c r="I263" s="5">
        <v>42061</v>
      </c>
      <c r="J263" s="7" t="s">
        <v>53</v>
      </c>
      <c r="K263" s="4" t="s">
        <v>70</v>
      </c>
      <c r="L263" s="4">
        <v>10</v>
      </c>
      <c r="M263" s="4">
        <v>-1.5</v>
      </c>
      <c r="N263" s="4" t="s">
        <v>54</v>
      </c>
      <c r="O263" s="4" t="s">
        <v>154</v>
      </c>
      <c r="P263" s="4" t="s">
        <v>154</v>
      </c>
      <c r="Q263" s="4" t="s">
        <v>26</v>
      </c>
      <c r="R263" s="4">
        <v>24</v>
      </c>
      <c r="S263" s="8">
        <v>2</v>
      </c>
    </row>
    <row r="264" spans="1:19" x14ac:dyDescent="0.2">
      <c r="A264" s="4">
        <v>24824</v>
      </c>
      <c r="B264" s="4">
        <v>64594</v>
      </c>
      <c r="C264" s="4" t="s">
        <v>483</v>
      </c>
      <c r="D264" s="5">
        <v>40704</v>
      </c>
      <c r="E264" s="6">
        <v>2011</v>
      </c>
      <c r="F264" s="4" t="s">
        <v>28</v>
      </c>
      <c r="G264" s="4">
        <v>30</v>
      </c>
      <c r="H264" s="4" t="s">
        <v>484</v>
      </c>
      <c r="I264" s="5">
        <v>42758</v>
      </c>
      <c r="J264" s="7" t="s">
        <v>197</v>
      </c>
      <c r="K264" s="4" t="s">
        <v>31</v>
      </c>
      <c r="L264" s="4">
        <v>6.74</v>
      </c>
      <c r="M264" s="4">
        <v>-23.259999999999998</v>
      </c>
      <c r="N264" s="4" t="s">
        <v>65</v>
      </c>
      <c r="O264" s="4" t="s">
        <v>118</v>
      </c>
      <c r="P264" s="4" t="s">
        <v>119</v>
      </c>
      <c r="Q264" s="4" t="s">
        <v>33</v>
      </c>
      <c r="R264" s="4">
        <v>67</v>
      </c>
      <c r="S264" s="8">
        <v>5.583333333333333</v>
      </c>
    </row>
    <row r="265" spans="1:19" x14ac:dyDescent="0.2">
      <c r="A265" s="4">
        <v>43730</v>
      </c>
      <c r="B265" s="4">
        <v>151057</v>
      </c>
      <c r="C265" s="4" t="s">
        <v>485</v>
      </c>
      <c r="D265" s="5">
        <v>36312</v>
      </c>
      <c r="E265" s="6">
        <v>1999</v>
      </c>
      <c r="F265" s="4" t="s">
        <v>28</v>
      </c>
      <c r="G265" s="4">
        <v>1.96</v>
      </c>
      <c r="H265" s="4" t="s">
        <v>219</v>
      </c>
      <c r="I265" s="5">
        <v>39479</v>
      </c>
      <c r="J265" s="7" t="s">
        <v>78</v>
      </c>
      <c r="K265" s="4" t="s">
        <v>70</v>
      </c>
      <c r="L265" s="4">
        <v>5.63</v>
      </c>
      <c r="M265" s="4">
        <v>3.67</v>
      </c>
      <c r="N265" s="4" t="s">
        <v>98</v>
      </c>
      <c r="O265" s="4" t="s">
        <v>122</v>
      </c>
      <c r="P265" s="4" t="s">
        <v>486</v>
      </c>
      <c r="Q265" s="4" t="s">
        <v>26</v>
      </c>
      <c r="R265" s="4">
        <v>104</v>
      </c>
      <c r="S265" s="8">
        <v>8.6666666666666661</v>
      </c>
    </row>
    <row r="266" spans="1:19" x14ac:dyDescent="0.2">
      <c r="A266" s="4">
        <v>43731</v>
      </c>
      <c r="B266" s="4">
        <v>151057</v>
      </c>
      <c r="C266" s="4" t="s">
        <v>485</v>
      </c>
      <c r="D266" s="5">
        <v>39479</v>
      </c>
      <c r="E266" s="6">
        <v>2008</v>
      </c>
      <c r="F266" s="4" t="s">
        <v>28</v>
      </c>
      <c r="G266" s="4">
        <v>15.27</v>
      </c>
      <c r="H266" s="4" t="s">
        <v>126</v>
      </c>
      <c r="I266" s="5">
        <v>42068</v>
      </c>
      <c r="J266" s="7" t="s">
        <v>53</v>
      </c>
      <c r="K266" s="4" t="s">
        <v>23</v>
      </c>
      <c r="L266" s="4">
        <v>34.57</v>
      </c>
      <c r="M266" s="4">
        <v>19.3</v>
      </c>
      <c r="N266" s="4" t="s">
        <v>98</v>
      </c>
      <c r="O266" s="4" t="s">
        <v>122</v>
      </c>
      <c r="P266" s="4" t="s">
        <v>486</v>
      </c>
      <c r="Q266" s="4" t="s">
        <v>26</v>
      </c>
      <c r="R266" s="4">
        <v>85</v>
      </c>
      <c r="S266" s="8">
        <v>7.083333333333333</v>
      </c>
    </row>
    <row r="267" spans="1:19" x14ac:dyDescent="0.2">
      <c r="A267" s="4">
        <v>6828</v>
      </c>
      <c r="B267" s="4">
        <v>37360</v>
      </c>
      <c r="C267" s="4" t="s">
        <v>487</v>
      </c>
      <c r="D267" s="5">
        <v>39605</v>
      </c>
      <c r="E267" s="6">
        <v>2008</v>
      </c>
      <c r="F267" s="4" t="s">
        <v>20</v>
      </c>
      <c r="G267" s="4">
        <v>14</v>
      </c>
      <c r="H267" s="4" t="s">
        <v>135</v>
      </c>
      <c r="I267" s="5">
        <v>42494</v>
      </c>
      <c r="J267" s="7" t="s">
        <v>59</v>
      </c>
      <c r="K267" s="4" t="s">
        <v>23</v>
      </c>
      <c r="L267" s="4">
        <v>112.45</v>
      </c>
      <c r="M267" s="4">
        <v>98.45</v>
      </c>
      <c r="N267" s="4" t="s">
        <v>167</v>
      </c>
      <c r="O267" s="4" t="s">
        <v>168</v>
      </c>
      <c r="P267" s="4" t="s">
        <v>488</v>
      </c>
      <c r="Q267" s="4" t="s">
        <v>26</v>
      </c>
      <c r="R267" s="4">
        <v>95</v>
      </c>
      <c r="S267" s="8">
        <v>7.916666666666667</v>
      </c>
    </row>
    <row r="268" spans="1:19" x14ac:dyDescent="0.2">
      <c r="A268" s="4">
        <v>805</v>
      </c>
      <c r="B268" s="4">
        <v>26720</v>
      </c>
      <c r="C268" s="4" t="s">
        <v>489</v>
      </c>
      <c r="D268" s="5">
        <v>38967</v>
      </c>
      <c r="E268" s="6">
        <v>2006</v>
      </c>
      <c r="F268" s="4" t="s">
        <v>28</v>
      </c>
      <c r="G268" s="4">
        <v>56</v>
      </c>
      <c r="H268" s="4" t="s">
        <v>490</v>
      </c>
      <c r="I268" s="5">
        <v>40525</v>
      </c>
      <c r="J268" s="7" t="s">
        <v>22</v>
      </c>
      <c r="K268" s="4" t="s">
        <v>31</v>
      </c>
      <c r="L268" s="4">
        <v>457.4</v>
      </c>
      <c r="M268" s="4">
        <v>401.4</v>
      </c>
      <c r="N268" s="4" t="s">
        <v>54</v>
      </c>
      <c r="O268" s="4" t="s">
        <v>154</v>
      </c>
      <c r="P268" s="4" t="s">
        <v>491</v>
      </c>
      <c r="Q268" s="4" t="s">
        <v>33</v>
      </c>
      <c r="R268" s="4">
        <v>51</v>
      </c>
      <c r="S268" s="8">
        <v>4.25</v>
      </c>
    </row>
    <row r="269" spans="1:19" x14ac:dyDescent="0.2">
      <c r="A269" s="4">
        <v>17278</v>
      </c>
      <c r="B269" s="4">
        <v>51365</v>
      </c>
      <c r="C269" s="4" t="s">
        <v>492</v>
      </c>
      <c r="D269" s="5">
        <v>38871</v>
      </c>
      <c r="E269" s="6">
        <v>2006</v>
      </c>
      <c r="F269" s="4" t="s">
        <v>20</v>
      </c>
      <c r="G269" s="4">
        <v>10.9</v>
      </c>
      <c r="H269" s="4" t="s">
        <v>95</v>
      </c>
      <c r="I269" s="5">
        <v>42080</v>
      </c>
      <c r="J269" s="7" t="s">
        <v>53</v>
      </c>
      <c r="K269" s="4" t="s">
        <v>70</v>
      </c>
      <c r="L269" s="4">
        <v>31.97</v>
      </c>
      <c r="M269" s="4">
        <v>21.07</v>
      </c>
      <c r="N269" s="4" t="s">
        <v>24</v>
      </c>
      <c r="O269" s="4" t="s">
        <v>47</v>
      </c>
      <c r="P269" s="4" t="s">
        <v>493</v>
      </c>
      <c r="Q269" s="4" t="s">
        <v>26</v>
      </c>
      <c r="R269" s="4">
        <v>105</v>
      </c>
      <c r="S269" s="8">
        <v>8.75</v>
      </c>
    </row>
    <row r="270" spans="1:19" x14ac:dyDescent="0.2">
      <c r="A270" s="4">
        <v>48925</v>
      </c>
      <c r="B270" s="4">
        <v>170736</v>
      </c>
      <c r="C270" s="4" t="s">
        <v>494</v>
      </c>
      <c r="D270" s="5">
        <v>37512</v>
      </c>
      <c r="E270" s="6">
        <v>2002</v>
      </c>
      <c r="F270" s="4" t="s">
        <v>28</v>
      </c>
      <c r="G270" s="4">
        <v>100</v>
      </c>
      <c r="H270" s="4" t="s">
        <v>214</v>
      </c>
      <c r="I270" s="5">
        <v>38694</v>
      </c>
      <c r="J270" s="7" t="s">
        <v>36</v>
      </c>
      <c r="K270" s="4" t="s">
        <v>23</v>
      </c>
      <c r="L270" s="4">
        <v>140</v>
      </c>
      <c r="M270" s="4">
        <v>40</v>
      </c>
      <c r="N270" s="4" t="s">
        <v>103</v>
      </c>
      <c r="O270" s="4" t="s">
        <v>327</v>
      </c>
      <c r="P270" s="4" t="s">
        <v>495</v>
      </c>
      <c r="Q270" s="4" t="s">
        <v>26</v>
      </c>
      <c r="R270" s="4">
        <v>39</v>
      </c>
      <c r="S270" s="8">
        <v>3.25</v>
      </c>
    </row>
    <row r="271" spans="1:19" x14ac:dyDescent="0.2">
      <c r="A271" s="4">
        <v>33373</v>
      </c>
      <c r="B271" s="4">
        <v>110579</v>
      </c>
      <c r="C271" s="4" t="s">
        <v>496</v>
      </c>
      <c r="D271" s="5">
        <v>41366</v>
      </c>
      <c r="E271" s="6">
        <v>2013</v>
      </c>
      <c r="F271" s="4" t="s">
        <v>20</v>
      </c>
      <c r="G271" s="4">
        <v>9.1999999999999993</v>
      </c>
      <c r="H271" s="4" t="s">
        <v>497</v>
      </c>
      <c r="I271" s="5">
        <v>42251</v>
      </c>
      <c r="J271" s="7" t="s">
        <v>53</v>
      </c>
      <c r="K271" s="4" t="s">
        <v>23</v>
      </c>
      <c r="L271" s="4">
        <v>13.47</v>
      </c>
      <c r="M271" s="4">
        <v>4.2700000000000014</v>
      </c>
      <c r="N271" s="4" t="s">
        <v>24</v>
      </c>
      <c r="O271" s="4" t="s">
        <v>238</v>
      </c>
      <c r="P271" s="4" t="s">
        <v>238</v>
      </c>
      <c r="Q271" s="4" t="s">
        <v>26</v>
      </c>
      <c r="R271" s="4">
        <v>29</v>
      </c>
      <c r="S271" s="8">
        <v>2.4166666666666665</v>
      </c>
    </row>
    <row r="272" spans="1:19" x14ac:dyDescent="0.2">
      <c r="A272" s="4">
        <v>41112</v>
      </c>
      <c r="B272" s="4">
        <v>71829</v>
      </c>
      <c r="C272" s="4" t="s">
        <v>498</v>
      </c>
      <c r="D272" s="5">
        <v>41780</v>
      </c>
      <c r="E272" s="6">
        <v>2014</v>
      </c>
      <c r="F272" s="4" t="s">
        <v>43</v>
      </c>
      <c r="G272" s="4">
        <v>9.8000000000000007</v>
      </c>
      <c r="H272" s="4" t="s">
        <v>110</v>
      </c>
      <c r="I272" s="5">
        <v>41879</v>
      </c>
      <c r="J272" s="7" t="s">
        <v>45</v>
      </c>
      <c r="K272" s="4" t="s">
        <v>38</v>
      </c>
      <c r="L272" s="4">
        <v>9.85</v>
      </c>
      <c r="M272" s="4">
        <v>4.9999999999998934E-2</v>
      </c>
      <c r="N272" s="4" t="s">
        <v>103</v>
      </c>
      <c r="O272" s="4" t="s">
        <v>327</v>
      </c>
      <c r="P272" s="4" t="s">
        <v>499</v>
      </c>
      <c r="Q272" s="4" t="s">
        <v>26</v>
      </c>
      <c r="R272" s="4">
        <v>3</v>
      </c>
      <c r="S272" s="8">
        <v>0.25</v>
      </c>
    </row>
    <row r="273" spans="1:19" x14ac:dyDescent="0.2">
      <c r="A273" s="4">
        <v>30928</v>
      </c>
      <c r="B273" s="4">
        <v>99479</v>
      </c>
      <c r="C273" s="4" t="s">
        <v>500</v>
      </c>
      <c r="D273" s="5">
        <v>40122</v>
      </c>
      <c r="E273" s="6">
        <v>2009</v>
      </c>
      <c r="F273" s="4" t="s">
        <v>43</v>
      </c>
      <c r="G273" s="4">
        <v>10.82</v>
      </c>
      <c r="H273" s="4" t="s">
        <v>139</v>
      </c>
      <c r="I273" s="5">
        <v>41185</v>
      </c>
      <c r="J273" s="7" t="s">
        <v>30</v>
      </c>
      <c r="K273" s="4" t="s">
        <v>38</v>
      </c>
      <c r="L273" s="4">
        <v>8.83</v>
      </c>
      <c r="M273" s="4">
        <v>-1.9900000000000002</v>
      </c>
      <c r="N273" s="4" t="s">
        <v>167</v>
      </c>
      <c r="O273" s="4" t="s">
        <v>501</v>
      </c>
      <c r="P273" s="4" t="s">
        <v>501</v>
      </c>
      <c r="Q273" s="4" t="s">
        <v>26</v>
      </c>
      <c r="R273" s="4">
        <v>35</v>
      </c>
      <c r="S273" s="8">
        <v>2.9166666666666665</v>
      </c>
    </row>
    <row r="274" spans="1:19" x14ac:dyDescent="0.2">
      <c r="A274" s="4">
        <v>30928</v>
      </c>
      <c r="B274" s="4">
        <v>99479</v>
      </c>
      <c r="C274" s="4" t="s">
        <v>500</v>
      </c>
      <c r="D274" s="5">
        <v>40122</v>
      </c>
      <c r="E274" s="6">
        <v>2009</v>
      </c>
      <c r="F274" s="4" t="s">
        <v>43</v>
      </c>
      <c r="G274" s="4">
        <v>10.82</v>
      </c>
      <c r="H274" s="4" t="s">
        <v>139</v>
      </c>
      <c r="I274" s="5">
        <v>41247</v>
      </c>
      <c r="J274" s="7" t="s">
        <v>30</v>
      </c>
      <c r="K274" s="4" t="s">
        <v>38</v>
      </c>
      <c r="L274" s="4">
        <v>3.45</v>
      </c>
      <c r="M274" s="4">
        <v>-7.37</v>
      </c>
      <c r="N274" s="4" t="s">
        <v>167</v>
      </c>
      <c r="O274" s="4" t="s">
        <v>501</v>
      </c>
      <c r="P274" s="4" t="s">
        <v>501</v>
      </c>
      <c r="Q274" s="4" t="s">
        <v>33</v>
      </c>
      <c r="R274" s="4">
        <v>37</v>
      </c>
      <c r="S274" s="8">
        <v>3.0833333333333335</v>
      </c>
    </row>
    <row r="275" spans="1:19" x14ac:dyDescent="0.2">
      <c r="A275" s="4">
        <v>36667</v>
      </c>
      <c r="B275" s="4">
        <v>44500</v>
      </c>
      <c r="C275" s="4" t="s">
        <v>502</v>
      </c>
      <c r="D275" s="5">
        <v>39420</v>
      </c>
      <c r="E275" s="6">
        <v>2007</v>
      </c>
      <c r="F275" s="4" t="s">
        <v>43</v>
      </c>
      <c r="G275" s="4">
        <v>26.64</v>
      </c>
      <c r="H275" s="4" t="s">
        <v>503</v>
      </c>
      <c r="I275" s="5">
        <v>40067</v>
      </c>
      <c r="J275" s="7" t="s">
        <v>140</v>
      </c>
      <c r="K275" s="4" t="s">
        <v>23</v>
      </c>
      <c r="L275" s="4">
        <v>100.89</v>
      </c>
      <c r="M275" s="4">
        <v>74.25</v>
      </c>
      <c r="N275" s="4" t="s">
        <v>24</v>
      </c>
      <c r="O275" s="4" t="s">
        <v>37</v>
      </c>
      <c r="P275" s="4" t="s">
        <v>504</v>
      </c>
      <c r="Q275" s="4" t="s">
        <v>26</v>
      </c>
      <c r="R275" s="4">
        <v>21</v>
      </c>
      <c r="S275" s="8">
        <v>1.75</v>
      </c>
    </row>
    <row r="276" spans="1:19" x14ac:dyDescent="0.2">
      <c r="A276" s="4">
        <v>36667</v>
      </c>
      <c r="B276" s="4">
        <v>44500</v>
      </c>
      <c r="C276" s="4" t="s">
        <v>502</v>
      </c>
      <c r="D276" s="5">
        <v>39420</v>
      </c>
      <c r="E276" s="6">
        <v>2007</v>
      </c>
      <c r="F276" s="4" t="s">
        <v>43</v>
      </c>
      <c r="G276" s="4">
        <v>26.64</v>
      </c>
      <c r="H276" s="4" t="s">
        <v>503</v>
      </c>
      <c r="I276" s="5">
        <v>42067</v>
      </c>
      <c r="J276" s="7" t="s">
        <v>53</v>
      </c>
      <c r="K276" s="4" t="s">
        <v>31</v>
      </c>
      <c r="L276" s="4">
        <v>132</v>
      </c>
      <c r="M276" s="4">
        <v>105.36</v>
      </c>
      <c r="N276" s="4" t="s">
        <v>24</v>
      </c>
      <c r="O276" s="4" t="s">
        <v>37</v>
      </c>
      <c r="P276" s="4" t="s">
        <v>504</v>
      </c>
      <c r="Q276" s="4" t="s">
        <v>26</v>
      </c>
      <c r="R276" s="4">
        <v>87</v>
      </c>
      <c r="S276" s="8">
        <v>7.25</v>
      </c>
    </row>
    <row r="277" spans="1:19" x14ac:dyDescent="0.2">
      <c r="A277" s="4">
        <v>42892</v>
      </c>
      <c r="B277" s="4">
        <v>137142</v>
      </c>
      <c r="C277" s="4" t="s">
        <v>505</v>
      </c>
      <c r="D277" s="5">
        <v>40157</v>
      </c>
      <c r="E277" s="6">
        <v>2009</v>
      </c>
      <c r="F277" s="4" t="s">
        <v>354</v>
      </c>
      <c r="G277" s="4">
        <v>46.59</v>
      </c>
      <c r="H277" s="4" t="s">
        <v>506</v>
      </c>
      <c r="I277" s="5">
        <v>42060</v>
      </c>
      <c r="J277" s="7" t="s">
        <v>53</v>
      </c>
      <c r="K277" s="4" t="s">
        <v>70</v>
      </c>
      <c r="L277" s="4">
        <v>250</v>
      </c>
      <c r="M277" s="4">
        <v>203.41</v>
      </c>
      <c r="N277" s="4" t="s">
        <v>32</v>
      </c>
      <c r="O277" s="4" t="s">
        <v>71</v>
      </c>
      <c r="P277" s="4" t="s">
        <v>507</v>
      </c>
      <c r="Q277" s="4" t="s">
        <v>33</v>
      </c>
      <c r="R277" s="4">
        <v>62</v>
      </c>
      <c r="S277" s="8">
        <v>5.166666666666667</v>
      </c>
    </row>
    <row r="278" spans="1:19" x14ac:dyDescent="0.2">
      <c r="A278" s="4">
        <v>53223</v>
      </c>
      <c r="B278" s="4">
        <v>137142</v>
      </c>
      <c r="C278" s="4" t="s">
        <v>505</v>
      </c>
      <c r="D278" s="5">
        <v>42060</v>
      </c>
      <c r="E278" s="6">
        <v>2015</v>
      </c>
      <c r="F278" s="4" t="s">
        <v>28</v>
      </c>
      <c r="G278" s="4">
        <v>250</v>
      </c>
      <c r="H278" s="4" t="s">
        <v>199</v>
      </c>
      <c r="I278" s="5">
        <v>42681</v>
      </c>
      <c r="J278" s="7" t="s">
        <v>59</v>
      </c>
      <c r="K278" s="4" t="s">
        <v>23</v>
      </c>
      <c r="L278" s="4">
        <v>449.66</v>
      </c>
      <c r="M278" s="4">
        <v>199.66000000000003</v>
      </c>
      <c r="N278" s="4" t="s">
        <v>32</v>
      </c>
      <c r="O278" s="4" t="s">
        <v>71</v>
      </c>
      <c r="P278" s="4" t="s">
        <v>507</v>
      </c>
      <c r="Q278" s="4" t="s">
        <v>26</v>
      </c>
      <c r="R278" s="4">
        <v>21</v>
      </c>
      <c r="S278" s="8">
        <v>1.75</v>
      </c>
    </row>
    <row r="279" spans="1:19" x14ac:dyDescent="0.2">
      <c r="A279" s="4">
        <v>27303</v>
      </c>
      <c r="B279" s="4">
        <v>77822</v>
      </c>
      <c r="C279" s="4" t="s">
        <v>508</v>
      </c>
      <c r="D279" s="5">
        <v>40557</v>
      </c>
      <c r="E279" s="6">
        <v>2011</v>
      </c>
      <c r="F279" s="4" t="s">
        <v>20</v>
      </c>
      <c r="G279" s="4">
        <v>32.840000000000003</v>
      </c>
      <c r="H279" s="4" t="s">
        <v>208</v>
      </c>
      <c r="I279" s="5">
        <v>42150</v>
      </c>
      <c r="J279" s="7" t="s">
        <v>53</v>
      </c>
      <c r="K279" s="4" t="s">
        <v>23</v>
      </c>
      <c r="L279" s="4">
        <v>76.349999999999994</v>
      </c>
      <c r="M279" s="4">
        <v>43.509999999999991</v>
      </c>
      <c r="N279" s="4" t="s">
        <v>114</v>
      </c>
      <c r="O279" s="4" t="s">
        <v>114</v>
      </c>
      <c r="P279" s="4" t="s">
        <v>509</v>
      </c>
      <c r="Q279" s="4" t="s">
        <v>26</v>
      </c>
      <c r="R279" s="4">
        <v>52</v>
      </c>
      <c r="S279" s="8">
        <v>4.333333333333333</v>
      </c>
    </row>
    <row r="280" spans="1:19" x14ac:dyDescent="0.2">
      <c r="A280" s="4">
        <v>23174</v>
      </c>
      <c r="B280" s="4">
        <v>59721</v>
      </c>
      <c r="C280" s="4" t="s">
        <v>510</v>
      </c>
      <c r="D280" s="5">
        <v>40611</v>
      </c>
      <c r="E280" s="6">
        <v>2011</v>
      </c>
      <c r="F280" s="4" t="s">
        <v>20</v>
      </c>
      <c r="G280" s="4">
        <v>18.46</v>
      </c>
      <c r="H280" s="4" t="s">
        <v>139</v>
      </c>
      <c r="I280" s="5">
        <v>42565</v>
      </c>
      <c r="J280" s="7" t="s">
        <v>59</v>
      </c>
      <c r="K280" s="4" t="s">
        <v>31</v>
      </c>
      <c r="L280" s="4">
        <v>55.28</v>
      </c>
      <c r="M280" s="4">
        <v>36.82</v>
      </c>
      <c r="N280" s="4" t="s">
        <v>24</v>
      </c>
      <c r="O280" s="4" t="s">
        <v>47</v>
      </c>
      <c r="P280" s="4" t="s">
        <v>511</v>
      </c>
      <c r="Q280" s="4" t="s">
        <v>33</v>
      </c>
      <c r="R280" s="4">
        <v>64</v>
      </c>
      <c r="S280" s="8">
        <v>5.333333333333333</v>
      </c>
    </row>
    <row r="281" spans="1:19" x14ac:dyDescent="0.2">
      <c r="A281" s="4">
        <v>47639</v>
      </c>
      <c r="B281" s="4">
        <v>59721</v>
      </c>
      <c r="C281" s="4" t="s">
        <v>510</v>
      </c>
      <c r="D281" s="5">
        <v>38869</v>
      </c>
      <c r="E281" s="6">
        <v>2006</v>
      </c>
      <c r="F281" s="4" t="s">
        <v>20</v>
      </c>
      <c r="G281" s="4"/>
      <c r="H281" s="4" t="s">
        <v>512</v>
      </c>
      <c r="I281" s="5">
        <v>40611</v>
      </c>
      <c r="J281" s="7" t="s">
        <v>127</v>
      </c>
      <c r="K281" s="4" t="s">
        <v>70</v>
      </c>
      <c r="L281" s="4">
        <v>18.46</v>
      </c>
      <c r="M281" s="4">
        <v>18.46</v>
      </c>
      <c r="N281" s="4" t="s">
        <v>24</v>
      </c>
      <c r="O281" s="4" t="s">
        <v>47</v>
      </c>
      <c r="P281" s="4" t="s">
        <v>511</v>
      </c>
      <c r="Q281" s="4" t="s">
        <v>33</v>
      </c>
      <c r="R281" s="4">
        <v>57</v>
      </c>
      <c r="S281" s="8">
        <v>4.75</v>
      </c>
    </row>
    <row r="282" spans="1:19" x14ac:dyDescent="0.2">
      <c r="A282" s="4">
        <v>7785</v>
      </c>
      <c r="B282" s="4">
        <v>38647</v>
      </c>
      <c r="C282" s="4" t="s">
        <v>513</v>
      </c>
      <c r="D282" s="5">
        <v>39310</v>
      </c>
      <c r="E282" s="6">
        <v>2007</v>
      </c>
      <c r="F282" s="4" t="s">
        <v>43</v>
      </c>
      <c r="G282" s="4">
        <v>204.78</v>
      </c>
      <c r="H282" s="4" t="s">
        <v>514</v>
      </c>
      <c r="I282" s="5">
        <v>41570</v>
      </c>
      <c r="J282" s="7" t="s">
        <v>94</v>
      </c>
      <c r="K282" s="4" t="s">
        <v>38</v>
      </c>
      <c r="L282" s="4">
        <v>20</v>
      </c>
      <c r="M282" s="4">
        <v>-184.78</v>
      </c>
      <c r="N282" s="4" t="s">
        <v>24</v>
      </c>
      <c r="O282" s="4" t="s">
        <v>215</v>
      </c>
      <c r="P282" s="4" t="s">
        <v>515</v>
      </c>
      <c r="Q282" s="4" t="s">
        <v>26</v>
      </c>
      <c r="R282" s="4">
        <v>74</v>
      </c>
      <c r="S282" s="8">
        <v>6.166666666666667</v>
      </c>
    </row>
    <row r="283" spans="1:19" x14ac:dyDescent="0.2">
      <c r="A283" s="4">
        <v>6838</v>
      </c>
      <c r="B283" s="4">
        <v>37372</v>
      </c>
      <c r="C283" s="4" t="s">
        <v>516</v>
      </c>
      <c r="D283" s="5">
        <v>39605</v>
      </c>
      <c r="E283" s="6">
        <v>2008</v>
      </c>
      <c r="F283" s="4" t="s">
        <v>43</v>
      </c>
      <c r="G283" s="4">
        <v>27.95</v>
      </c>
      <c r="H283" s="4" t="s">
        <v>517</v>
      </c>
      <c r="I283" s="5">
        <v>40669</v>
      </c>
      <c r="J283" s="7" t="s">
        <v>127</v>
      </c>
      <c r="K283" s="4" t="s">
        <v>70</v>
      </c>
      <c r="L283" s="4">
        <v>22.22</v>
      </c>
      <c r="M283" s="4">
        <v>-5.73</v>
      </c>
      <c r="N283" s="4" t="s">
        <v>54</v>
      </c>
      <c r="O283" s="4" t="s">
        <v>244</v>
      </c>
      <c r="P283" s="4" t="s">
        <v>518</v>
      </c>
      <c r="Q283" s="4" t="s">
        <v>26</v>
      </c>
      <c r="R283" s="4">
        <v>35</v>
      </c>
      <c r="S283" s="8">
        <v>2.9166666666666665</v>
      </c>
    </row>
    <row r="284" spans="1:19" x14ac:dyDescent="0.2">
      <c r="A284" s="4">
        <v>30179</v>
      </c>
      <c r="B284" s="4">
        <v>37372</v>
      </c>
      <c r="C284" s="4" t="s">
        <v>516</v>
      </c>
      <c r="D284" s="5">
        <v>41122</v>
      </c>
      <c r="E284" s="6">
        <v>2012</v>
      </c>
      <c r="F284" s="4" t="s">
        <v>43</v>
      </c>
      <c r="G284" s="4">
        <v>66.56</v>
      </c>
      <c r="H284" s="4" t="s">
        <v>519</v>
      </c>
      <c r="I284" s="5">
        <v>41568</v>
      </c>
      <c r="J284" s="7" t="s">
        <v>94</v>
      </c>
      <c r="K284" s="4" t="s">
        <v>31</v>
      </c>
      <c r="L284" s="4">
        <v>8.57</v>
      </c>
      <c r="M284" s="4">
        <v>-57.99</v>
      </c>
      <c r="N284" s="4" t="s">
        <v>54</v>
      </c>
      <c r="O284" s="4" t="s">
        <v>244</v>
      </c>
      <c r="P284" s="4" t="s">
        <v>518</v>
      </c>
      <c r="Q284" s="4" t="s">
        <v>26</v>
      </c>
      <c r="R284" s="4">
        <v>14</v>
      </c>
      <c r="S284" s="8">
        <v>1.1666666666666667</v>
      </c>
    </row>
    <row r="285" spans="1:19" x14ac:dyDescent="0.2">
      <c r="A285" s="4">
        <v>30179</v>
      </c>
      <c r="B285" s="4">
        <v>37372</v>
      </c>
      <c r="C285" s="4" t="s">
        <v>516</v>
      </c>
      <c r="D285" s="5">
        <v>41122</v>
      </c>
      <c r="E285" s="6">
        <v>2012</v>
      </c>
      <c r="F285" s="4" t="s">
        <v>43</v>
      </c>
      <c r="G285" s="4">
        <v>66.56</v>
      </c>
      <c r="H285" s="4" t="s">
        <v>519</v>
      </c>
      <c r="I285" s="5">
        <v>42212</v>
      </c>
      <c r="J285" s="7" t="s">
        <v>53</v>
      </c>
      <c r="K285" s="4" t="s">
        <v>38</v>
      </c>
      <c r="L285" s="4">
        <v>75.290000000000006</v>
      </c>
      <c r="M285" s="4">
        <v>8.730000000000004</v>
      </c>
      <c r="N285" s="4" t="s">
        <v>54</v>
      </c>
      <c r="O285" s="4" t="s">
        <v>244</v>
      </c>
      <c r="P285" s="4" t="s">
        <v>518</v>
      </c>
      <c r="Q285" s="4" t="s">
        <v>26</v>
      </c>
      <c r="R285" s="4">
        <v>35</v>
      </c>
      <c r="S285" s="8">
        <v>2.9166666666666665</v>
      </c>
    </row>
    <row r="286" spans="1:19" x14ac:dyDescent="0.2">
      <c r="A286" s="4">
        <v>30179</v>
      </c>
      <c r="B286" s="4">
        <v>37372</v>
      </c>
      <c r="C286" s="4" t="s">
        <v>516</v>
      </c>
      <c r="D286" s="5">
        <v>41122</v>
      </c>
      <c r="E286" s="6">
        <v>2012</v>
      </c>
      <c r="F286" s="4" t="s">
        <v>43</v>
      </c>
      <c r="G286" s="4">
        <v>66.56</v>
      </c>
      <c r="H286" s="4" t="s">
        <v>519</v>
      </c>
      <c r="I286" s="5">
        <v>42753</v>
      </c>
      <c r="J286" s="7" t="s">
        <v>197</v>
      </c>
      <c r="K286" s="4" t="s">
        <v>70</v>
      </c>
      <c r="L286" s="4">
        <v>120.11</v>
      </c>
      <c r="M286" s="4">
        <v>53.55</v>
      </c>
      <c r="N286" s="4" t="s">
        <v>54</v>
      </c>
      <c r="O286" s="4" t="s">
        <v>244</v>
      </c>
      <c r="P286" s="4" t="s">
        <v>518</v>
      </c>
      <c r="Q286" s="4" t="s">
        <v>26</v>
      </c>
      <c r="R286" s="4">
        <v>53</v>
      </c>
      <c r="S286" s="8">
        <v>4.416666666666667</v>
      </c>
    </row>
    <row r="287" spans="1:19" x14ac:dyDescent="0.2">
      <c r="A287" s="4">
        <v>29060</v>
      </c>
      <c r="B287" s="4">
        <v>88473</v>
      </c>
      <c r="C287" s="4" t="s">
        <v>520</v>
      </c>
      <c r="D287" s="5">
        <v>39965</v>
      </c>
      <c r="E287" s="6">
        <v>2009</v>
      </c>
      <c r="F287" s="4" t="s">
        <v>20</v>
      </c>
      <c r="G287" s="4"/>
      <c r="H287" s="4" t="s">
        <v>232</v>
      </c>
      <c r="I287" s="5">
        <v>41043</v>
      </c>
      <c r="J287" s="7" t="s">
        <v>30</v>
      </c>
      <c r="K287" s="4" t="s">
        <v>31</v>
      </c>
      <c r="L287" s="4">
        <v>6.43</v>
      </c>
      <c r="M287" s="4">
        <v>6.43</v>
      </c>
      <c r="N287" s="4" t="s">
        <v>32</v>
      </c>
      <c r="O287" s="4" t="s">
        <v>32</v>
      </c>
      <c r="P287" s="4" t="s">
        <v>32</v>
      </c>
      <c r="Q287" s="4" t="s">
        <v>33</v>
      </c>
      <c r="R287" s="4">
        <v>35</v>
      </c>
      <c r="S287" s="8">
        <v>2.9166666666666665</v>
      </c>
    </row>
    <row r="288" spans="1:19" x14ac:dyDescent="0.2">
      <c r="A288" s="4">
        <v>54685</v>
      </c>
      <c r="B288" s="4">
        <v>195359</v>
      </c>
      <c r="C288" s="4" t="s">
        <v>521</v>
      </c>
      <c r="D288" s="5">
        <v>41395</v>
      </c>
      <c r="E288" s="6">
        <v>2013</v>
      </c>
      <c r="F288" s="4" t="s">
        <v>28</v>
      </c>
      <c r="G288" s="4">
        <v>9.1199999999999992</v>
      </c>
      <c r="H288" s="4" t="s">
        <v>522</v>
      </c>
      <c r="I288" s="5">
        <v>42521</v>
      </c>
      <c r="J288" s="7" t="s">
        <v>59</v>
      </c>
      <c r="K288" s="4" t="s">
        <v>31</v>
      </c>
      <c r="L288" s="4">
        <v>16.309999999999999</v>
      </c>
      <c r="M288" s="4">
        <v>7.1899999999999995</v>
      </c>
      <c r="N288" s="4" t="s">
        <v>60</v>
      </c>
      <c r="O288" s="4" t="s">
        <v>60</v>
      </c>
      <c r="P288" s="4" t="s">
        <v>180</v>
      </c>
      <c r="Q288" s="4" t="s">
        <v>33</v>
      </c>
      <c r="R288" s="4">
        <v>36</v>
      </c>
      <c r="S288" s="8">
        <v>3</v>
      </c>
    </row>
    <row r="289" spans="1:19" x14ac:dyDescent="0.2">
      <c r="A289" s="4">
        <v>32902</v>
      </c>
      <c r="B289" s="4">
        <v>108258</v>
      </c>
      <c r="C289" s="4" t="s">
        <v>523</v>
      </c>
      <c r="D289" s="5">
        <v>41389</v>
      </c>
      <c r="E289" s="6">
        <v>2013</v>
      </c>
      <c r="F289" s="4" t="s">
        <v>43</v>
      </c>
      <c r="G289" s="4">
        <v>9.1999999999999993</v>
      </c>
      <c r="H289" s="4" t="s">
        <v>524</v>
      </c>
      <c r="I289" s="5">
        <v>42223</v>
      </c>
      <c r="J289" s="7" t="s">
        <v>53</v>
      </c>
      <c r="K289" s="4" t="s">
        <v>38</v>
      </c>
      <c r="L289" s="4">
        <v>6.27</v>
      </c>
      <c r="M289" s="4">
        <v>-2.9299999999999997</v>
      </c>
      <c r="N289" s="4" t="s">
        <v>24</v>
      </c>
      <c r="O289" s="4" t="s">
        <v>47</v>
      </c>
      <c r="P289" s="4" t="s">
        <v>525</v>
      </c>
      <c r="Q289" s="4" t="s">
        <v>26</v>
      </c>
      <c r="R289" s="4">
        <v>28</v>
      </c>
      <c r="S289" s="8">
        <v>2.3333333333333335</v>
      </c>
    </row>
    <row r="290" spans="1:19" x14ac:dyDescent="0.2">
      <c r="A290" s="4">
        <v>247</v>
      </c>
      <c r="B290" s="4">
        <v>25807</v>
      </c>
      <c r="C290" s="4" t="s">
        <v>526</v>
      </c>
      <c r="D290" s="5">
        <v>39783</v>
      </c>
      <c r="E290" s="6">
        <v>2008</v>
      </c>
      <c r="F290" s="4" t="s">
        <v>28</v>
      </c>
      <c r="G290" s="4"/>
      <c r="H290" s="4" t="s">
        <v>527</v>
      </c>
      <c r="I290" s="5">
        <v>40444</v>
      </c>
      <c r="J290" s="7" t="s">
        <v>22</v>
      </c>
      <c r="K290" s="4" t="s">
        <v>23</v>
      </c>
      <c r="L290" s="4">
        <v>75.55</v>
      </c>
      <c r="M290" s="4">
        <v>75.55</v>
      </c>
      <c r="N290" s="4" t="s">
        <v>114</v>
      </c>
      <c r="O290" s="4" t="s">
        <v>114</v>
      </c>
      <c r="P290" s="4" t="s">
        <v>528</v>
      </c>
      <c r="Q290" s="4" t="s">
        <v>26</v>
      </c>
      <c r="R290" s="4">
        <v>21</v>
      </c>
      <c r="S290" s="8">
        <v>1.75</v>
      </c>
    </row>
    <row r="291" spans="1:19" x14ac:dyDescent="0.2">
      <c r="A291" s="4">
        <v>17241</v>
      </c>
      <c r="B291" s="4">
        <v>51303</v>
      </c>
      <c r="C291" s="4" t="s">
        <v>529</v>
      </c>
      <c r="D291" s="5">
        <v>38869</v>
      </c>
      <c r="E291" s="6">
        <v>2006</v>
      </c>
      <c r="F291" s="4" t="s">
        <v>20</v>
      </c>
      <c r="G291" s="4">
        <v>3.4</v>
      </c>
      <c r="H291" s="4" t="s">
        <v>530</v>
      </c>
      <c r="I291" s="5">
        <v>40205</v>
      </c>
      <c r="J291" s="7" t="s">
        <v>22</v>
      </c>
      <c r="K291" s="4" t="s">
        <v>31</v>
      </c>
      <c r="L291" s="4">
        <v>42.99</v>
      </c>
      <c r="M291" s="4">
        <v>39.590000000000003</v>
      </c>
      <c r="N291" s="4" t="s">
        <v>24</v>
      </c>
      <c r="O291" s="4" t="s">
        <v>47</v>
      </c>
      <c r="P291" s="4" t="s">
        <v>47</v>
      </c>
      <c r="Q291" s="4" t="s">
        <v>33</v>
      </c>
      <c r="R291" s="4">
        <v>43</v>
      </c>
      <c r="S291" s="8">
        <v>3.5833333333333335</v>
      </c>
    </row>
    <row r="292" spans="1:19" x14ac:dyDescent="0.2">
      <c r="A292" s="4">
        <v>19046</v>
      </c>
      <c r="B292" s="4">
        <v>53682</v>
      </c>
      <c r="C292" s="4" t="s">
        <v>531</v>
      </c>
      <c r="D292" s="5">
        <v>40269</v>
      </c>
      <c r="E292" s="6">
        <v>2010</v>
      </c>
      <c r="F292" s="4" t="s">
        <v>20</v>
      </c>
      <c r="G292" s="4"/>
      <c r="H292" s="4" t="s">
        <v>268</v>
      </c>
      <c r="I292" s="5">
        <v>42613</v>
      </c>
      <c r="J292" s="7" t="s">
        <v>59</v>
      </c>
      <c r="K292" s="4" t="s">
        <v>23</v>
      </c>
      <c r="L292" s="4">
        <v>47.71</v>
      </c>
      <c r="M292" s="4">
        <v>47.71</v>
      </c>
      <c r="N292" s="4" t="s">
        <v>32</v>
      </c>
      <c r="O292" s="4" t="s">
        <v>71</v>
      </c>
      <c r="P292" s="4" t="s">
        <v>225</v>
      </c>
      <c r="Q292" s="4" t="s">
        <v>26</v>
      </c>
      <c r="R292" s="4">
        <v>76</v>
      </c>
      <c r="S292" s="8">
        <v>6.333333333333333</v>
      </c>
    </row>
    <row r="293" spans="1:19" x14ac:dyDescent="0.2">
      <c r="A293" s="4">
        <v>25131</v>
      </c>
      <c r="B293" s="4">
        <v>66034</v>
      </c>
      <c r="C293" s="4" t="s">
        <v>532</v>
      </c>
      <c r="D293" s="5">
        <v>38797</v>
      </c>
      <c r="E293" s="6">
        <v>2006</v>
      </c>
      <c r="F293" s="4" t="s">
        <v>20</v>
      </c>
      <c r="G293" s="4">
        <v>15.06</v>
      </c>
      <c r="H293" s="4" t="s">
        <v>95</v>
      </c>
      <c r="I293" s="5">
        <v>39103</v>
      </c>
      <c r="J293" s="7" t="s">
        <v>41</v>
      </c>
      <c r="K293" s="4" t="s">
        <v>23</v>
      </c>
      <c r="L293" s="4">
        <v>33.89</v>
      </c>
      <c r="M293" s="4">
        <v>18.829999999999998</v>
      </c>
      <c r="N293" s="4" t="s">
        <v>24</v>
      </c>
      <c r="O293" s="4" t="s">
        <v>323</v>
      </c>
      <c r="P293" s="4" t="s">
        <v>533</v>
      </c>
      <c r="Q293" s="4" t="s">
        <v>26</v>
      </c>
      <c r="R293" s="4">
        <v>10</v>
      </c>
      <c r="S293" s="8">
        <v>0.83333333333333337</v>
      </c>
    </row>
    <row r="294" spans="1:19" x14ac:dyDescent="0.2">
      <c r="A294" s="4">
        <v>27937</v>
      </c>
      <c r="B294" s="4">
        <v>66034</v>
      </c>
      <c r="C294" s="4" t="s">
        <v>532</v>
      </c>
      <c r="D294" s="5">
        <v>39753</v>
      </c>
      <c r="E294" s="6">
        <v>2008</v>
      </c>
      <c r="F294" s="4" t="s">
        <v>28</v>
      </c>
      <c r="G294" s="4">
        <v>66.209999999999994</v>
      </c>
      <c r="H294" s="4" t="s">
        <v>534</v>
      </c>
      <c r="I294" s="5">
        <v>40952</v>
      </c>
      <c r="J294" s="7" t="s">
        <v>30</v>
      </c>
      <c r="K294" s="4" t="s">
        <v>46</v>
      </c>
      <c r="L294" s="4">
        <v>115</v>
      </c>
      <c r="M294" s="4">
        <v>48.790000000000006</v>
      </c>
      <c r="N294" s="4" t="s">
        <v>24</v>
      </c>
      <c r="O294" s="4" t="s">
        <v>323</v>
      </c>
      <c r="P294" s="4" t="s">
        <v>533</v>
      </c>
      <c r="Q294" s="4" t="s">
        <v>33</v>
      </c>
      <c r="R294" s="4">
        <v>39</v>
      </c>
      <c r="S294" s="8">
        <v>3.25</v>
      </c>
    </row>
    <row r="295" spans="1:19" x14ac:dyDescent="0.2">
      <c r="A295" s="4">
        <v>30842</v>
      </c>
      <c r="B295" s="4">
        <v>99039</v>
      </c>
      <c r="C295" s="4" t="s">
        <v>535</v>
      </c>
      <c r="D295" s="5">
        <v>41179</v>
      </c>
      <c r="E295" s="6">
        <v>2012</v>
      </c>
      <c r="F295" s="4" t="s">
        <v>20</v>
      </c>
      <c r="G295" s="4">
        <v>75</v>
      </c>
      <c r="H295" s="4" t="s">
        <v>195</v>
      </c>
      <c r="I295" s="5">
        <v>42835</v>
      </c>
      <c r="J295" s="7" t="s">
        <v>197</v>
      </c>
      <c r="K295" s="4" t="s">
        <v>70</v>
      </c>
      <c r="L295" s="4">
        <v>161.82</v>
      </c>
      <c r="M295" s="4">
        <v>86.82</v>
      </c>
      <c r="N295" s="4" t="s">
        <v>32</v>
      </c>
      <c r="O295" s="4" t="s">
        <v>71</v>
      </c>
      <c r="P295" s="4" t="s">
        <v>71</v>
      </c>
      <c r="Q295" s="4" t="s">
        <v>26</v>
      </c>
      <c r="R295" s="4">
        <v>55</v>
      </c>
      <c r="S295" s="8">
        <v>4.583333333333333</v>
      </c>
    </row>
    <row r="296" spans="1:19" x14ac:dyDescent="0.2">
      <c r="A296" s="4">
        <v>26257</v>
      </c>
      <c r="B296" s="4">
        <v>71926</v>
      </c>
      <c r="C296" s="4" t="s">
        <v>536</v>
      </c>
      <c r="D296" s="5">
        <v>40812</v>
      </c>
      <c r="E296" s="6">
        <v>2011</v>
      </c>
      <c r="F296" s="4" t="s">
        <v>28</v>
      </c>
      <c r="G296" s="4">
        <v>211.04</v>
      </c>
      <c r="H296" s="4" t="s">
        <v>450</v>
      </c>
      <c r="I296" s="5">
        <v>42780</v>
      </c>
      <c r="J296" s="7" t="s">
        <v>197</v>
      </c>
      <c r="K296" s="4" t="s">
        <v>31</v>
      </c>
      <c r="L296" s="4">
        <v>200</v>
      </c>
      <c r="M296" s="4">
        <v>-11.039999999999992</v>
      </c>
      <c r="N296" s="4" t="s">
        <v>281</v>
      </c>
      <c r="O296" s="4" t="s">
        <v>313</v>
      </c>
      <c r="P296" s="4" t="s">
        <v>537</v>
      </c>
      <c r="Q296" s="4" t="s">
        <v>26</v>
      </c>
      <c r="R296" s="4">
        <v>65</v>
      </c>
      <c r="S296" s="8">
        <v>5.416666666666667</v>
      </c>
    </row>
    <row r="297" spans="1:19" x14ac:dyDescent="0.2">
      <c r="A297" s="4">
        <v>26437</v>
      </c>
      <c r="B297" s="4">
        <v>72695</v>
      </c>
      <c r="C297" s="4" t="s">
        <v>538</v>
      </c>
      <c r="D297" s="5">
        <v>39447</v>
      </c>
      <c r="E297" s="6">
        <v>2007</v>
      </c>
      <c r="F297" s="4" t="s">
        <v>20</v>
      </c>
      <c r="G297" s="4">
        <v>27.7</v>
      </c>
      <c r="H297" s="4" t="s">
        <v>199</v>
      </c>
      <c r="I297" s="5">
        <v>41313</v>
      </c>
      <c r="J297" s="7" t="s">
        <v>94</v>
      </c>
      <c r="K297" s="4" t="s">
        <v>70</v>
      </c>
      <c r="L297" s="4">
        <v>13.55</v>
      </c>
      <c r="M297" s="4">
        <v>-14.149999999999999</v>
      </c>
      <c r="N297" s="4" t="s">
        <v>32</v>
      </c>
      <c r="O297" s="4" t="s">
        <v>71</v>
      </c>
      <c r="P297" s="4" t="s">
        <v>428</v>
      </c>
      <c r="Q297" s="4" t="s">
        <v>26</v>
      </c>
      <c r="R297" s="4">
        <v>62</v>
      </c>
      <c r="S297" s="8">
        <v>5.166666666666667</v>
      </c>
    </row>
    <row r="298" spans="1:19" x14ac:dyDescent="0.2">
      <c r="A298" s="4">
        <v>26437</v>
      </c>
      <c r="B298" s="4">
        <v>72695</v>
      </c>
      <c r="C298" s="4" t="s">
        <v>538</v>
      </c>
      <c r="D298" s="5">
        <v>39447</v>
      </c>
      <c r="E298" s="6">
        <v>2007</v>
      </c>
      <c r="F298" s="4" t="s">
        <v>20</v>
      </c>
      <c r="G298" s="4">
        <v>27.7</v>
      </c>
      <c r="H298" s="4" t="s">
        <v>199</v>
      </c>
      <c r="I298" s="5">
        <v>41348</v>
      </c>
      <c r="J298" s="7" t="s">
        <v>94</v>
      </c>
      <c r="K298" s="4" t="s">
        <v>23</v>
      </c>
      <c r="L298" s="4">
        <v>49.6</v>
      </c>
      <c r="M298" s="4">
        <v>21.900000000000002</v>
      </c>
      <c r="N298" s="4" t="s">
        <v>32</v>
      </c>
      <c r="O298" s="4" t="s">
        <v>71</v>
      </c>
      <c r="P298" s="4" t="s">
        <v>428</v>
      </c>
      <c r="Q298" s="4" t="s">
        <v>26</v>
      </c>
      <c r="R298" s="4">
        <v>63</v>
      </c>
      <c r="S298" s="8">
        <v>5.25</v>
      </c>
    </row>
    <row r="299" spans="1:19" x14ac:dyDescent="0.2">
      <c r="A299" s="4">
        <v>26437</v>
      </c>
      <c r="B299" s="4">
        <v>72695</v>
      </c>
      <c r="C299" s="4" t="s">
        <v>538</v>
      </c>
      <c r="D299" s="5">
        <v>39447</v>
      </c>
      <c r="E299" s="6">
        <v>2007</v>
      </c>
      <c r="F299" s="4" t="s">
        <v>20</v>
      </c>
      <c r="G299" s="4">
        <v>27.7</v>
      </c>
      <c r="H299" s="4" t="s">
        <v>199</v>
      </c>
      <c r="I299" s="5">
        <v>41837</v>
      </c>
      <c r="J299" s="7" t="s">
        <v>45</v>
      </c>
      <c r="K299" s="4" t="s">
        <v>38</v>
      </c>
      <c r="L299" s="4">
        <v>78.400000000000006</v>
      </c>
      <c r="M299" s="4">
        <v>50.7</v>
      </c>
      <c r="N299" s="4" t="s">
        <v>32</v>
      </c>
      <c r="O299" s="4" t="s">
        <v>71</v>
      </c>
      <c r="P299" s="4" t="s">
        <v>428</v>
      </c>
      <c r="Q299" s="4" t="s">
        <v>33</v>
      </c>
      <c r="R299" s="4">
        <v>79</v>
      </c>
      <c r="S299" s="8">
        <v>6.583333333333333</v>
      </c>
    </row>
    <row r="300" spans="1:19" x14ac:dyDescent="0.2">
      <c r="A300" s="4">
        <v>32677</v>
      </c>
      <c r="B300" s="4">
        <v>72695</v>
      </c>
      <c r="C300" s="4" t="s">
        <v>538</v>
      </c>
      <c r="D300" s="5">
        <v>41313</v>
      </c>
      <c r="E300" s="6">
        <v>2013</v>
      </c>
      <c r="F300" s="4" t="s">
        <v>28</v>
      </c>
      <c r="G300" s="4">
        <v>13.55</v>
      </c>
      <c r="H300" s="4" t="s">
        <v>539</v>
      </c>
      <c r="I300" s="5">
        <v>41943</v>
      </c>
      <c r="J300" s="7" t="s">
        <v>45</v>
      </c>
      <c r="K300" s="4" t="s">
        <v>38</v>
      </c>
      <c r="L300" s="4">
        <v>23.55</v>
      </c>
      <c r="M300" s="4">
        <v>10</v>
      </c>
      <c r="N300" s="4" t="s">
        <v>32</v>
      </c>
      <c r="O300" s="4" t="s">
        <v>71</v>
      </c>
      <c r="P300" s="4" t="s">
        <v>428</v>
      </c>
      <c r="Q300" s="4" t="s">
        <v>26</v>
      </c>
      <c r="R300" s="4">
        <v>20</v>
      </c>
      <c r="S300" s="8">
        <v>1.6666666666666667</v>
      </c>
    </row>
    <row r="301" spans="1:19" x14ac:dyDescent="0.2">
      <c r="A301" s="4">
        <v>3791</v>
      </c>
      <c r="B301" s="4">
        <v>32681</v>
      </c>
      <c r="C301" s="4" t="s">
        <v>540</v>
      </c>
      <c r="D301" s="5">
        <v>38687</v>
      </c>
      <c r="E301" s="6">
        <v>2005</v>
      </c>
      <c r="F301" s="4" t="s">
        <v>28</v>
      </c>
      <c r="G301" s="4">
        <v>27.81</v>
      </c>
      <c r="H301" s="4" t="s">
        <v>40</v>
      </c>
      <c r="I301" s="5">
        <v>39974</v>
      </c>
      <c r="J301" s="7" t="s">
        <v>140</v>
      </c>
      <c r="K301" s="4" t="s">
        <v>31</v>
      </c>
      <c r="L301" s="4">
        <v>77.319999999999993</v>
      </c>
      <c r="M301" s="4">
        <v>49.509999999999991</v>
      </c>
      <c r="N301" s="4" t="s">
        <v>60</v>
      </c>
      <c r="O301" s="4" t="s">
        <v>60</v>
      </c>
      <c r="P301" s="4"/>
      <c r="Q301" s="4" t="s">
        <v>26</v>
      </c>
      <c r="R301" s="4">
        <v>42</v>
      </c>
      <c r="S301" s="8">
        <v>3.5</v>
      </c>
    </row>
    <row r="302" spans="1:19" x14ac:dyDescent="0.2">
      <c r="A302" s="4">
        <v>3791</v>
      </c>
      <c r="B302" s="4">
        <v>32681</v>
      </c>
      <c r="C302" s="4" t="s">
        <v>540</v>
      </c>
      <c r="D302" s="5">
        <v>38687</v>
      </c>
      <c r="E302" s="6">
        <v>2005</v>
      </c>
      <c r="F302" s="4" t="s">
        <v>28</v>
      </c>
      <c r="G302" s="4">
        <v>27.81</v>
      </c>
      <c r="H302" s="4" t="s">
        <v>40</v>
      </c>
      <c r="I302" s="5">
        <v>40603</v>
      </c>
      <c r="J302" s="7" t="s">
        <v>127</v>
      </c>
      <c r="K302" s="4" t="s">
        <v>31</v>
      </c>
      <c r="L302" s="4">
        <v>109.13</v>
      </c>
      <c r="M302" s="4">
        <v>81.319999999999993</v>
      </c>
      <c r="N302" s="4" t="s">
        <v>60</v>
      </c>
      <c r="O302" s="4" t="s">
        <v>60</v>
      </c>
      <c r="P302" s="4"/>
      <c r="Q302" s="4" t="s">
        <v>33</v>
      </c>
      <c r="R302" s="4">
        <v>63</v>
      </c>
      <c r="S302" s="8">
        <v>5.25</v>
      </c>
    </row>
    <row r="303" spans="1:19" x14ac:dyDescent="0.2">
      <c r="A303" s="4">
        <v>22830</v>
      </c>
      <c r="B303" s="4">
        <v>59219</v>
      </c>
      <c r="C303" s="4" t="s">
        <v>541</v>
      </c>
      <c r="D303" s="5">
        <v>38517</v>
      </c>
      <c r="E303" s="6">
        <v>2005</v>
      </c>
      <c r="F303" s="4" t="s">
        <v>43</v>
      </c>
      <c r="G303" s="4">
        <v>23.37</v>
      </c>
      <c r="H303" s="4" t="s">
        <v>542</v>
      </c>
      <c r="I303" s="5">
        <v>39155</v>
      </c>
      <c r="J303" s="7" t="s">
        <v>41</v>
      </c>
      <c r="K303" s="4" t="s">
        <v>38</v>
      </c>
      <c r="L303" s="4">
        <v>1.1599999999999999</v>
      </c>
      <c r="M303" s="4">
        <v>-22.21</v>
      </c>
      <c r="N303" s="4" t="s">
        <v>24</v>
      </c>
      <c r="O303" s="4" t="s">
        <v>215</v>
      </c>
      <c r="P303" s="4" t="s">
        <v>543</v>
      </c>
      <c r="Q303" s="4" t="s">
        <v>26</v>
      </c>
      <c r="R303" s="4">
        <v>21</v>
      </c>
      <c r="S303" s="8">
        <v>1.75</v>
      </c>
    </row>
    <row r="304" spans="1:19" x14ac:dyDescent="0.2">
      <c r="A304" s="4">
        <v>22830</v>
      </c>
      <c r="B304" s="4">
        <v>59219</v>
      </c>
      <c r="C304" s="4" t="s">
        <v>541</v>
      </c>
      <c r="D304" s="5">
        <v>38517</v>
      </c>
      <c r="E304" s="6">
        <v>2005</v>
      </c>
      <c r="F304" s="4" t="s">
        <v>43</v>
      </c>
      <c r="G304" s="4">
        <v>23.37</v>
      </c>
      <c r="H304" s="4" t="s">
        <v>542</v>
      </c>
      <c r="I304" s="5">
        <v>40060</v>
      </c>
      <c r="J304" s="7" t="s">
        <v>140</v>
      </c>
      <c r="K304" s="4" t="s">
        <v>38</v>
      </c>
      <c r="L304" s="4">
        <v>1.1599999999999999</v>
      </c>
      <c r="M304" s="4">
        <v>-22.21</v>
      </c>
      <c r="N304" s="4" t="s">
        <v>24</v>
      </c>
      <c r="O304" s="4" t="s">
        <v>215</v>
      </c>
      <c r="P304" s="4" t="s">
        <v>543</v>
      </c>
      <c r="Q304" s="4" t="s">
        <v>33</v>
      </c>
      <c r="R304" s="4">
        <v>51</v>
      </c>
      <c r="S304" s="8">
        <v>4.25</v>
      </c>
    </row>
    <row r="305" spans="1:19" x14ac:dyDescent="0.2">
      <c r="A305" s="4">
        <v>3368</v>
      </c>
      <c r="B305" s="4">
        <v>32054</v>
      </c>
      <c r="C305" s="4" t="s">
        <v>544</v>
      </c>
      <c r="D305" s="5">
        <v>39831</v>
      </c>
      <c r="E305" s="6">
        <v>2009</v>
      </c>
      <c r="F305" s="4" t="s">
        <v>28</v>
      </c>
      <c r="G305" s="4">
        <v>225</v>
      </c>
      <c r="H305" s="4" t="s">
        <v>545</v>
      </c>
      <c r="I305" s="5">
        <v>40947</v>
      </c>
      <c r="J305" s="7" t="s">
        <v>30</v>
      </c>
      <c r="K305" s="4" t="s">
        <v>31</v>
      </c>
      <c r="L305" s="4">
        <v>174.5</v>
      </c>
      <c r="M305" s="4">
        <v>-50.5</v>
      </c>
      <c r="N305" s="4" t="s">
        <v>98</v>
      </c>
      <c r="O305" s="4" t="s">
        <v>546</v>
      </c>
      <c r="P305" s="4" t="s">
        <v>546</v>
      </c>
      <c r="Q305" s="4" t="s">
        <v>26</v>
      </c>
      <c r="R305" s="4">
        <v>37</v>
      </c>
      <c r="S305" s="8">
        <v>3.0833333333333335</v>
      </c>
    </row>
    <row r="306" spans="1:19" x14ac:dyDescent="0.2">
      <c r="A306" s="4">
        <v>30457</v>
      </c>
      <c r="B306" s="4">
        <v>96530</v>
      </c>
      <c r="C306" s="4" t="s">
        <v>547</v>
      </c>
      <c r="D306" s="5">
        <v>41145</v>
      </c>
      <c r="E306" s="6">
        <v>2012</v>
      </c>
      <c r="F306" s="4" t="s">
        <v>20</v>
      </c>
      <c r="G306" s="4">
        <v>43.95</v>
      </c>
      <c r="H306" s="4" t="s">
        <v>64</v>
      </c>
      <c r="I306" s="5">
        <v>42305</v>
      </c>
      <c r="J306" s="7" t="s">
        <v>53</v>
      </c>
      <c r="K306" s="4" t="s">
        <v>23</v>
      </c>
      <c r="L306" s="4">
        <v>76.52</v>
      </c>
      <c r="M306" s="4">
        <v>32.569999999999993</v>
      </c>
      <c r="N306" s="4" t="s">
        <v>54</v>
      </c>
      <c r="O306" s="4" t="s">
        <v>154</v>
      </c>
      <c r="P306" s="4" t="s">
        <v>548</v>
      </c>
      <c r="Q306" s="4" t="s">
        <v>26</v>
      </c>
      <c r="R306" s="4">
        <v>38</v>
      </c>
      <c r="S306" s="8">
        <v>3.1666666666666665</v>
      </c>
    </row>
    <row r="307" spans="1:19" x14ac:dyDescent="0.2">
      <c r="A307" s="4">
        <v>6808</v>
      </c>
      <c r="B307" s="4">
        <v>37319</v>
      </c>
      <c r="C307" s="4" t="s">
        <v>549</v>
      </c>
      <c r="D307" s="5">
        <v>39783</v>
      </c>
      <c r="E307" s="6">
        <v>2008</v>
      </c>
      <c r="F307" s="4" t="s">
        <v>43</v>
      </c>
      <c r="G307" s="4">
        <v>6.44</v>
      </c>
      <c r="H307" s="4" t="s">
        <v>97</v>
      </c>
      <c r="I307" s="5">
        <v>41815</v>
      </c>
      <c r="J307" s="7" t="s">
        <v>45</v>
      </c>
      <c r="K307" s="4" t="s">
        <v>31</v>
      </c>
      <c r="L307" s="4">
        <v>7.23</v>
      </c>
      <c r="M307" s="4">
        <v>0.79</v>
      </c>
      <c r="N307" s="4" t="s">
        <v>65</v>
      </c>
      <c r="O307" s="4" t="s">
        <v>118</v>
      </c>
      <c r="P307" s="4" t="s">
        <v>550</v>
      </c>
      <c r="Q307" s="4" t="s">
        <v>33</v>
      </c>
      <c r="R307" s="4">
        <v>66</v>
      </c>
      <c r="S307" s="8">
        <v>5.5</v>
      </c>
    </row>
    <row r="308" spans="1:19" x14ac:dyDescent="0.2">
      <c r="A308" s="4">
        <v>27867</v>
      </c>
      <c r="B308" s="4">
        <v>81195</v>
      </c>
      <c r="C308" s="4" t="s">
        <v>551</v>
      </c>
      <c r="D308" s="5">
        <v>39455</v>
      </c>
      <c r="E308" s="6">
        <v>2008</v>
      </c>
      <c r="F308" s="4" t="s">
        <v>20</v>
      </c>
      <c r="G308" s="4">
        <v>36</v>
      </c>
      <c r="H308" s="4" t="s">
        <v>40</v>
      </c>
      <c r="I308" s="5">
        <v>40946</v>
      </c>
      <c r="J308" s="7" t="s">
        <v>30</v>
      </c>
      <c r="K308" s="4" t="s">
        <v>31</v>
      </c>
      <c r="L308" s="4">
        <v>37.549999999999997</v>
      </c>
      <c r="M308" s="4">
        <v>1.5499999999999972</v>
      </c>
      <c r="N308" s="4" t="s">
        <v>60</v>
      </c>
      <c r="O308" s="4" t="s">
        <v>60</v>
      </c>
      <c r="P308" s="4" t="s">
        <v>180</v>
      </c>
      <c r="Q308" s="4" t="s">
        <v>33</v>
      </c>
      <c r="R308" s="4">
        <v>49</v>
      </c>
      <c r="S308" s="8">
        <v>4.083333333333333</v>
      </c>
    </row>
    <row r="309" spans="1:19" x14ac:dyDescent="0.2">
      <c r="A309" s="4">
        <v>40903</v>
      </c>
      <c r="B309" s="4">
        <v>140564</v>
      </c>
      <c r="C309" s="4" t="s">
        <v>552</v>
      </c>
      <c r="D309" s="5">
        <v>38575</v>
      </c>
      <c r="E309" s="6">
        <v>2005</v>
      </c>
      <c r="F309" s="4" t="s">
        <v>43</v>
      </c>
      <c r="G309" s="4">
        <v>9.77</v>
      </c>
      <c r="H309" s="4" t="s">
        <v>40</v>
      </c>
      <c r="I309" s="5">
        <v>40506</v>
      </c>
      <c r="J309" s="7" t="s">
        <v>22</v>
      </c>
      <c r="K309" s="4" t="s">
        <v>38</v>
      </c>
      <c r="L309" s="4">
        <v>11.86</v>
      </c>
      <c r="M309" s="4">
        <v>2.09</v>
      </c>
      <c r="N309" s="4" t="s">
        <v>24</v>
      </c>
      <c r="O309" s="4" t="s">
        <v>47</v>
      </c>
      <c r="P309" s="4" t="s">
        <v>382</v>
      </c>
      <c r="Q309" s="4" t="s">
        <v>33</v>
      </c>
      <c r="R309" s="4">
        <v>63</v>
      </c>
      <c r="S309" s="8">
        <v>5.25</v>
      </c>
    </row>
    <row r="310" spans="1:19" x14ac:dyDescent="0.2">
      <c r="A310" s="4">
        <v>36735</v>
      </c>
      <c r="B310" s="4">
        <v>125450</v>
      </c>
      <c r="C310" s="4" t="s">
        <v>553</v>
      </c>
      <c r="D310" s="5">
        <v>39105</v>
      </c>
      <c r="E310" s="6">
        <v>2007</v>
      </c>
      <c r="F310" s="4" t="s">
        <v>43</v>
      </c>
      <c r="G310" s="4">
        <v>16.46</v>
      </c>
      <c r="H310" s="4" t="s">
        <v>102</v>
      </c>
      <c r="I310" s="5">
        <v>42255</v>
      </c>
      <c r="J310" s="7" t="s">
        <v>53</v>
      </c>
      <c r="K310" s="4" t="s">
        <v>38</v>
      </c>
      <c r="L310" s="4">
        <v>2.38</v>
      </c>
      <c r="M310" s="4">
        <v>-14.080000000000002</v>
      </c>
      <c r="N310" s="4" t="s">
        <v>24</v>
      </c>
      <c r="O310" s="4" t="s">
        <v>238</v>
      </c>
      <c r="P310" s="4" t="s">
        <v>554</v>
      </c>
      <c r="Q310" s="4" t="s">
        <v>26</v>
      </c>
      <c r="R310" s="4">
        <v>104</v>
      </c>
      <c r="S310" s="8">
        <v>8.6666666666666661</v>
      </c>
    </row>
    <row r="311" spans="1:19" x14ac:dyDescent="0.2">
      <c r="A311" s="4">
        <v>26598</v>
      </c>
      <c r="B311" s="4">
        <v>73476</v>
      </c>
      <c r="C311" s="4" t="s">
        <v>555</v>
      </c>
      <c r="D311" s="5">
        <v>40294</v>
      </c>
      <c r="E311" s="6">
        <v>2010</v>
      </c>
      <c r="F311" s="4" t="s">
        <v>20</v>
      </c>
      <c r="G311" s="4">
        <v>22</v>
      </c>
      <c r="H311" s="4" t="s">
        <v>255</v>
      </c>
      <c r="I311" s="5">
        <v>42396</v>
      </c>
      <c r="J311" s="7" t="s">
        <v>59</v>
      </c>
      <c r="K311" s="4" t="s">
        <v>145</v>
      </c>
      <c r="L311" s="4">
        <v>33.01</v>
      </c>
      <c r="M311" s="4">
        <v>11.009999999999998</v>
      </c>
      <c r="N311" s="4" t="s">
        <v>54</v>
      </c>
      <c r="O311" s="4" t="s">
        <v>461</v>
      </c>
      <c r="P311" s="4" t="s">
        <v>556</v>
      </c>
      <c r="Q311" s="4" t="s">
        <v>33</v>
      </c>
      <c r="R311" s="4">
        <v>69</v>
      </c>
      <c r="S311" s="8">
        <v>5.75</v>
      </c>
    </row>
    <row r="312" spans="1:19" x14ac:dyDescent="0.2">
      <c r="A312" s="4">
        <v>24572</v>
      </c>
      <c r="B312" s="4">
        <v>63564</v>
      </c>
      <c r="C312" s="4" t="s">
        <v>557</v>
      </c>
      <c r="D312" s="5">
        <v>38838</v>
      </c>
      <c r="E312" s="6">
        <v>2006</v>
      </c>
      <c r="F312" s="4" t="s">
        <v>43</v>
      </c>
      <c r="G312" s="4">
        <v>2.66</v>
      </c>
      <c r="H312" s="4" t="s">
        <v>50</v>
      </c>
      <c r="I312" s="5">
        <v>40686</v>
      </c>
      <c r="J312" s="7" t="s">
        <v>127</v>
      </c>
      <c r="K312" s="4" t="s">
        <v>38</v>
      </c>
      <c r="L312" s="4">
        <v>1.44</v>
      </c>
      <c r="M312" s="4">
        <v>-1.2200000000000002</v>
      </c>
      <c r="N312" s="4" t="s">
        <v>54</v>
      </c>
      <c r="O312" s="4" t="s">
        <v>55</v>
      </c>
      <c r="P312" s="4" t="s">
        <v>558</v>
      </c>
      <c r="Q312" s="4" t="s">
        <v>26</v>
      </c>
      <c r="R312" s="4">
        <v>60</v>
      </c>
      <c r="S312" s="8">
        <v>5</v>
      </c>
    </row>
    <row r="313" spans="1:19" x14ac:dyDescent="0.2">
      <c r="A313" s="4">
        <v>24572</v>
      </c>
      <c r="B313" s="4">
        <v>63564</v>
      </c>
      <c r="C313" s="4" t="s">
        <v>557</v>
      </c>
      <c r="D313" s="5">
        <v>38838</v>
      </c>
      <c r="E313" s="6">
        <v>2006</v>
      </c>
      <c r="F313" s="4" t="s">
        <v>43</v>
      </c>
      <c r="G313" s="4">
        <v>2.66</v>
      </c>
      <c r="H313" s="4" t="s">
        <v>50</v>
      </c>
      <c r="I313" s="5">
        <v>41311</v>
      </c>
      <c r="J313" s="7" t="s">
        <v>94</v>
      </c>
      <c r="K313" s="4" t="s">
        <v>38</v>
      </c>
      <c r="L313" s="4">
        <v>11.46</v>
      </c>
      <c r="M313" s="4">
        <v>8.8000000000000007</v>
      </c>
      <c r="N313" s="4" t="s">
        <v>54</v>
      </c>
      <c r="O313" s="4" t="s">
        <v>55</v>
      </c>
      <c r="P313" s="4" t="s">
        <v>558</v>
      </c>
      <c r="Q313" s="4" t="s">
        <v>33</v>
      </c>
      <c r="R313" s="4">
        <v>81</v>
      </c>
      <c r="S313" s="8">
        <v>6.75</v>
      </c>
    </row>
    <row r="314" spans="1:19" x14ac:dyDescent="0.2">
      <c r="A314" s="4">
        <v>15228</v>
      </c>
      <c r="B314" s="4">
        <v>48512</v>
      </c>
      <c r="C314" s="4" t="s">
        <v>559</v>
      </c>
      <c r="D314" s="5">
        <v>39457</v>
      </c>
      <c r="E314" s="6">
        <v>2008</v>
      </c>
      <c r="F314" s="4" t="s">
        <v>20</v>
      </c>
      <c r="G314" s="4">
        <v>76.37</v>
      </c>
      <c r="H314" s="4" t="s">
        <v>84</v>
      </c>
      <c r="I314" s="5">
        <v>41096</v>
      </c>
      <c r="J314" s="7" t="s">
        <v>30</v>
      </c>
      <c r="K314" s="4" t="s">
        <v>70</v>
      </c>
      <c r="L314" s="4">
        <v>90.24</v>
      </c>
      <c r="M314" s="4">
        <v>13.86999999999999</v>
      </c>
      <c r="N314" s="4" t="s">
        <v>32</v>
      </c>
      <c r="O314" s="4" t="s">
        <v>32</v>
      </c>
      <c r="P314" s="4" t="s">
        <v>560</v>
      </c>
      <c r="Q314" s="4" t="s">
        <v>33</v>
      </c>
      <c r="R314" s="4">
        <v>54</v>
      </c>
      <c r="S314" s="8">
        <v>4.5</v>
      </c>
    </row>
    <row r="315" spans="1:19" x14ac:dyDescent="0.2">
      <c r="A315" s="4">
        <v>47262</v>
      </c>
      <c r="B315" s="4">
        <v>136802</v>
      </c>
      <c r="C315" s="4" t="s">
        <v>561</v>
      </c>
      <c r="D315" s="5">
        <v>40604</v>
      </c>
      <c r="E315" s="6">
        <v>2011</v>
      </c>
      <c r="F315" s="4" t="s">
        <v>28</v>
      </c>
      <c r="G315" s="4"/>
      <c r="H315" s="4" t="s">
        <v>562</v>
      </c>
      <c r="I315" s="5">
        <v>41963</v>
      </c>
      <c r="J315" s="7" t="s">
        <v>45</v>
      </c>
      <c r="K315" s="4" t="s">
        <v>70</v>
      </c>
      <c r="L315" s="4">
        <v>65.45</v>
      </c>
      <c r="M315" s="4">
        <v>65.45</v>
      </c>
      <c r="N315" s="4" t="s">
        <v>103</v>
      </c>
      <c r="O315" s="4" t="s">
        <v>327</v>
      </c>
      <c r="P315" s="4" t="s">
        <v>563</v>
      </c>
      <c r="Q315" s="4" t="s">
        <v>33</v>
      </c>
      <c r="R315" s="4">
        <v>44</v>
      </c>
      <c r="S315" s="8">
        <v>3.6666666666666665</v>
      </c>
    </row>
    <row r="316" spans="1:19" x14ac:dyDescent="0.2">
      <c r="A316" s="4">
        <v>23879</v>
      </c>
      <c r="B316" s="4">
        <v>61121</v>
      </c>
      <c r="C316" s="4" t="s">
        <v>564</v>
      </c>
      <c r="D316" s="5">
        <v>38699</v>
      </c>
      <c r="E316" s="6">
        <v>2005</v>
      </c>
      <c r="F316" s="4" t="s">
        <v>43</v>
      </c>
      <c r="G316" s="4">
        <v>3.56</v>
      </c>
      <c r="H316" s="4" t="s">
        <v>74</v>
      </c>
      <c r="I316" s="5">
        <v>40639</v>
      </c>
      <c r="J316" s="7" t="s">
        <v>127</v>
      </c>
      <c r="K316" s="4" t="s">
        <v>38</v>
      </c>
      <c r="L316" s="4">
        <v>0.7</v>
      </c>
      <c r="M316" s="4">
        <v>-2.8600000000000003</v>
      </c>
      <c r="N316" s="4" t="s">
        <v>24</v>
      </c>
      <c r="O316" s="4" t="s">
        <v>47</v>
      </c>
      <c r="P316" s="4" t="s">
        <v>565</v>
      </c>
      <c r="Q316" s="4" t="s">
        <v>26</v>
      </c>
      <c r="R316" s="4">
        <v>64</v>
      </c>
      <c r="S316" s="8">
        <v>5.333333333333333</v>
      </c>
    </row>
    <row r="317" spans="1:19" x14ac:dyDescent="0.2">
      <c r="A317" s="4">
        <v>11985</v>
      </c>
      <c r="B317" s="4">
        <v>44219</v>
      </c>
      <c r="C317" s="4" t="s">
        <v>566</v>
      </c>
      <c r="D317" s="5">
        <v>38869</v>
      </c>
      <c r="E317" s="6">
        <v>2006</v>
      </c>
      <c r="F317" s="4" t="s">
        <v>20</v>
      </c>
      <c r="G317" s="4">
        <v>21.8</v>
      </c>
      <c r="H317" s="4" t="s">
        <v>132</v>
      </c>
      <c r="I317" s="5">
        <v>40688</v>
      </c>
      <c r="J317" s="7" t="s">
        <v>127</v>
      </c>
      <c r="K317" s="4" t="s">
        <v>70</v>
      </c>
      <c r="L317" s="4">
        <v>15</v>
      </c>
      <c r="M317" s="4">
        <v>-6.8000000000000007</v>
      </c>
      <c r="N317" s="4" t="s">
        <v>103</v>
      </c>
      <c r="O317" s="4" t="s">
        <v>339</v>
      </c>
      <c r="P317" s="4" t="s">
        <v>567</v>
      </c>
      <c r="Q317" s="4" t="s">
        <v>33</v>
      </c>
      <c r="R317" s="4">
        <v>59</v>
      </c>
      <c r="S317" s="8">
        <v>4.916666666666667</v>
      </c>
    </row>
    <row r="318" spans="1:19" x14ac:dyDescent="0.2">
      <c r="A318" s="4">
        <v>49872</v>
      </c>
      <c r="B318" s="4">
        <v>174151</v>
      </c>
      <c r="C318" s="4" t="s">
        <v>568</v>
      </c>
      <c r="D318" s="5">
        <v>39264</v>
      </c>
      <c r="E318" s="6">
        <v>2007</v>
      </c>
      <c r="F318" s="4" t="s">
        <v>43</v>
      </c>
      <c r="G318" s="4">
        <v>2.0699999999999998</v>
      </c>
      <c r="H318" s="4" t="s">
        <v>232</v>
      </c>
      <c r="I318" s="5">
        <v>42222</v>
      </c>
      <c r="J318" s="7" t="s">
        <v>53</v>
      </c>
      <c r="K318" s="4" t="s">
        <v>38</v>
      </c>
      <c r="L318" s="4">
        <v>0.63</v>
      </c>
      <c r="M318" s="4">
        <v>-1.44</v>
      </c>
      <c r="N318" s="4" t="s">
        <v>24</v>
      </c>
      <c r="O318" s="4" t="s">
        <v>47</v>
      </c>
      <c r="P318" s="4" t="s">
        <v>569</v>
      </c>
      <c r="Q318" s="4" t="s">
        <v>26</v>
      </c>
      <c r="R318" s="4">
        <v>97</v>
      </c>
      <c r="S318" s="8">
        <v>8.0833333333333339</v>
      </c>
    </row>
    <row r="319" spans="1:19" x14ac:dyDescent="0.2">
      <c r="A319" s="4">
        <v>3990</v>
      </c>
      <c r="B319" s="4">
        <v>32954</v>
      </c>
      <c r="C319" s="4" t="s">
        <v>570</v>
      </c>
      <c r="D319" s="5">
        <v>39972</v>
      </c>
      <c r="E319" s="6">
        <v>2009</v>
      </c>
      <c r="F319" s="4" t="s">
        <v>28</v>
      </c>
      <c r="G319" s="4">
        <v>18</v>
      </c>
      <c r="H319" s="4" t="s">
        <v>571</v>
      </c>
      <c r="I319" s="5">
        <v>41066</v>
      </c>
      <c r="J319" s="7" t="s">
        <v>30</v>
      </c>
      <c r="K319" s="4" t="s">
        <v>70</v>
      </c>
      <c r="L319" s="4">
        <v>29</v>
      </c>
      <c r="M319" s="4">
        <v>11</v>
      </c>
      <c r="N319" s="4" t="s">
        <v>281</v>
      </c>
      <c r="O319" s="4" t="s">
        <v>313</v>
      </c>
      <c r="P319" s="4" t="s">
        <v>572</v>
      </c>
      <c r="Q319" s="4" t="s">
        <v>33</v>
      </c>
      <c r="R319" s="4">
        <v>36</v>
      </c>
      <c r="S319" s="8">
        <v>3</v>
      </c>
    </row>
    <row r="320" spans="1:19" x14ac:dyDescent="0.2">
      <c r="A320" s="4">
        <v>19162</v>
      </c>
      <c r="B320" s="4">
        <v>33838</v>
      </c>
      <c r="C320" s="4" t="s">
        <v>573</v>
      </c>
      <c r="D320" s="5">
        <v>39223</v>
      </c>
      <c r="E320" s="6">
        <v>2007</v>
      </c>
      <c r="F320" s="4" t="s">
        <v>28</v>
      </c>
      <c r="G320" s="4">
        <v>118.28</v>
      </c>
      <c r="H320" s="4" t="s">
        <v>574</v>
      </c>
      <c r="I320" s="5">
        <v>39525</v>
      </c>
      <c r="J320" s="7" t="s">
        <v>78</v>
      </c>
      <c r="K320" s="4" t="s">
        <v>70</v>
      </c>
      <c r="L320" s="4">
        <v>59.97</v>
      </c>
      <c r="M320" s="4">
        <v>-58.31</v>
      </c>
      <c r="N320" s="4" t="s">
        <v>32</v>
      </c>
      <c r="O320" s="4" t="s">
        <v>71</v>
      </c>
      <c r="P320" s="4" t="s">
        <v>575</v>
      </c>
      <c r="Q320" s="4" t="s">
        <v>26</v>
      </c>
      <c r="R320" s="4">
        <v>10</v>
      </c>
      <c r="S320" s="8">
        <v>0.83333333333333337</v>
      </c>
    </row>
    <row r="321" spans="1:19" x14ac:dyDescent="0.2">
      <c r="A321" s="4">
        <v>19204</v>
      </c>
      <c r="B321" s="4">
        <v>33838</v>
      </c>
      <c r="C321" s="4" t="s">
        <v>573</v>
      </c>
      <c r="D321" s="5">
        <v>38808</v>
      </c>
      <c r="E321" s="6">
        <v>2006</v>
      </c>
      <c r="F321" s="4" t="s">
        <v>20</v>
      </c>
      <c r="G321" s="4">
        <v>32.5</v>
      </c>
      <c r="H321" s="4" t="s">
        <v>214</v>
      </c>
      <c r="I321" s="5">
        <v>39223</v>
      </c>
      <c r="J321" s="7" t="s">
        <v>41</v>
      </c>
      <c r="K321" s="4" t="s">
        <v>70</v>
      </c>
      <c r="L321" s="4">
        <v>118.28</v>
      </c>
      <c r="M321" s="4">
        <v>85.78</v>
      </c>
      <c r="N321" s="4" t="s">
        <v>32</v>
      </c>
      <c r="O321" s="4" t="s">
        <v>71</v>
      </c>
      <c r="P321" s="4" t="s">
        <v>575</v>
      </c>
      <c r="Q321" s="4" t="s">
        <v>33</v>
      </c>
      <c r="R321" s="4">
        <v>13</v>
      </c>
      <c r="S321" s="8">
        <v>1.0833333333333333</v>
      </c>
    </row>
    <row r="322" spans="1:19" x14ac:dyDescent="0.2">
      <c r="A322" s="4">
        <v>28502</v>
      </c>
      <c r="B322" s="4">
        <v>35898</v>
      </c>
      <c r="C322" s="4" t="s">
        <v>576</v>
      </c>
      <c r="D322" s="5">
        <v>40998</v>
      </c>
      <c r="E322" s="6">
        <v>2012</v>
      </c>
      <c r="F322" s="4" t="s">
        <v>43</v>
      </c>
      <c r="G322" s="4">
        <v>1.51</v>
      </c>
      <c r="H322" s="4" t="s">
        <v>530</v>
      </c>
      <c r="I322" s="5">
        <v>42550</v>
      </c>
      <c r="J322" s="7" t="s">
        <v>59</v>
      </c>
      <c r="K322" s="4" t="s">
        <v>38</v>
      </c>
      <c r="L322" s="4">
        <v>4.41</v>
      </c>
      <c r="M322" s="4">
        <v>2.9000000000000004</v>
      </c>
      <c r="N322" s="4" t="s">
        <v>60</v>
      </c>
      <c r="O322" s="4" t="s">
        <v>141</v>
      </c>
      <c r="P322" s="4" t="s">
        <v>142</v>
      </c>
      <c r="Q322" s="4" t="s">
        <v>26</v>
      </c>
      <c r="R322" s="4">
        <v>51</v>
      </c>
      <c r="S322" s="8">
        <v>4.25</v>
      </c>
    </row>
    <row r="323" spans="1:19" x14ac:dyDescent="0.2">
      <c r="A323" s="4">
        <v>30936</v>
      </c>
      <c r="B323" s="4">
        <v>99538</v>
      </c>
      <c r="C323" s="4" t="s">
        <v>577</v>
      </c>
      <c r="D323" s="5">
        <v>40725</v>
      </c>
      <c r="E323" s="6">
        <v>2011</v>
      </c>
      <c r="F323" s="4" t="s">
        <v>43</v>
      </c>
      <c r="G323" s="4"/>
      <c r="H323" s="4" t="s">
        <v>174</v>
      </c>
      <c r="I323" s="5">
        <v>41187</v>
      </c>
      <c r="J323" s="7" t="s">
        <v>30</v>
      </c>
      <c r="K323" s="4" t="s">
        <v>38</v>
      </c>
      <c r="L323" s="4">
        <v>40.39</v>
      </c>
      <c r="M323" s="4">
        <v>40.39</v>
      </c>
      <c r="N323" s="4" t="s">
        <v>24</v>
      </c>
      <c r="O323" s="4" t="s">
        <v>47</v>
      </c>
      <c r="P323" s="4" t="s">
        <v>578</v>
      </c>
      <c r="Q323" s="4" t="s">
        <v>26</v>
      </c>
      <c r="R323" s="4">
        <v>15</v>
      </c>
      <c r="S323" s="8">
        <v>1.25</v>
      </c>
    </row>
    <row r="324" spans="1:19" x14ac:dyDescent="0.2">
      <c r="A324" s="4">
        <v>28002</v>
      </c>
      <c r="B324" s="4">
        <v>82106</v>
      </c>
      <c r="C324" s="4" t="s">
        <v>579</v>
      </c>
      <c r="D324" s="5">
        <v>39508</v>
      </c>
      <c r="E324" s="6">
        <v>2008</v>
      </c>
      <c r="F324" s="4" t="s">
        <v>20</v>
      </c>
      <c r="G324" s="4">
        <v>19.489999999999998</v>
      </c>
      <c r="H324" s="4" t="s">
        <v>580</v>
      </c>
      <c r="I324" s="5">
        <v>40256</v>
      </c>
      <c r="J324" s="7" t="s">
        <v>22</v>
      </c>
      <c r="K324" s="4" t="s">
        <v>23</v>
      </c>
      <c r="L324" s="4">
        <v>81.93</v>
      </c>
      <c r="M324" s="4">
        <v>62.440000000000012</v>
      </c>
      <c r="N324" s="4" t="s">
        <v>54</v>
      </c>
      <c r="O324" s="4" t="s">
        <v>81</v>
      </c>
      <c r="P324" s="4" t="s">
        <v>581</v>
      </c>
      <c r="Q324" s="4" t="s">
        <v>26</v>
      </c>
      <c r="R324" s="4">
        <v>24</v>
      </c>
      <c r="S324" s="8">
        <v>2</v>
      </c>
    </row>
    <row r="325" spans="1:19" x14ac:dyDescent="0.2">
      <c r="A325" s="4">
        <v>25990</v>
      </c>
      <c r="B325" s="4">
        <v>70446</v>
      </c>
      <c r="C325" s="4" t="s">
        <v>582</v>
      </c>
      <c r="D325" s="5">
        <v>40598</v>
      </c>
      <c r="E325" s="6">
        <v>2011</v>
      </c>
      <c r="F325" s="4" t="s">
        <v>43</v>
      </c>
      <c r="G325" s="4">
        <v>257.56</v>
      </c>
      <c r="H325" s="4" t="s">
        <v>583</v>
      </c>
      <c r="I325" s="5">
        <v>40795</v>
      </c>
      <c r="J325" s="7" t="s">
        <v>127</v>
      </c>
      <c r="K325" s="4" t="s">
        <v>31</v>
      </c>
      <c r="L325" s="4">
        <v>422.07</v>
      </c>
      <c r="M325" s="4">
        <v>164.51</v>
      </c>
      <c r="N325" s="4" t="s">
        <v>32</v>
      </c>
      <c r="O325" s="4" t="s">
        <v>71</v>
      </c>
      <c r="P325" s="4" t="s">
        <v>404</v>
      </c>
      <c r="Q325" s="4" t="s">
        <v>26</v>
      </c>
      <c r="R325" s="4">
        <v>7</v>
      </c>
      <c r="S325" s="8">
        <v>0.58333333333333337</v>
      </c>
    </row>
    <row r="326" spans="1:19" x14ac:dyDescent="0.2">
      <c r="A326" s="4">
        <v>25990</v>
      </c>
      <c r="B326" s="4">
        <v>70446</v>
      </c>
      <c r="C326" s="4" t="s">
        <v>582</v>
      </c>
      <c r="D326" s="5">
        <v>40598</v>
      </c>
      <c r="E326" s="6">
        <v>2011</v>
      </c>
      <c r="F326" s="4" t="s">
        <v>43</v>
      </c>
      <c r="G326" s="4">
        <v>257.56</v>
      </c>
      <c r="H326" s="4" t="s">
        <v>583</v>
      </c>
      <c r="I326" s="5">
        <v>41590</v>
      </c>
      <c r="J326" s="7" t="s">
        <v>94</v>
      </c>
      <c r="K326" s="4" t="s">
        <v>31</v>
      </c>
      <c r="L326" s="4">
        <v>299.35000000000002</v>
      </c>
      <c r="M326" s="4">
        <v>41.79000000000002</v>
      </c>
      <c r="N326" s="4" t="s">
        <v>32</v>
      </c>
      <c r="O326" s="4" t="s">
        <v>71</v>
      </c>
      <c r="P326" s="4" t="s">
        <v>404</v>
      </c>
      <c r="Q326" s="4" t="s">
        <v>26</v>
      </c>
      <c r="R326" s="4">
        <v>33</v>
      </c>
      <c r="S326" s="8">
        <v>2.75</v>
      </c>
    </row>
    <row r="327" spans="1:19" x14ac:dyDescent="0.2">
      <c r="A327" s="4">
        <v>3858</v>
      </c>
      <c r="B327" s="4">
        <v>32782</v>
      </c>
      <c r="C327" s="4" t="s">
        <v>584</v>
      </c>
      <c r="D327" s="5">
        <v>39081</v>
      </c>
      <c r="E327" s="6">
        <v>2006</v>
      </c>
      <c r="F327" s="4" t="s">
        <v>43</v>
      </c>
      <c r="G327" s="4">
        <v>43.53</v>
      </c>
      <c r="H327" s="4" t="s">
        <v>585</v>
      </c>
      <c r="I327" s="5">
        <v>40009</v>
      </c>
      <c r="J327" s="7" t="s">
        <v>140</v>
      </c>
      <c r="K327" s="4" t="s">
        <v>70</v>
      </c>
      <c r="L327" s="4">
        <v>24.59</v>
      </c>
      <c r="M327" s="4">
        <v>-18.940000000000001</v>
      </c>
      <c r="N327" s="4" t="s">
        <v>32</v>
      </c>
      <c r="O327" s="4" t="s">
        <v>71</v>
      </c>
      <c r="P327" s="4" t="s">
        <v>297</v>
      </c>
      <c r="Q327" s="4" t="s">
        <v>26</v>
      </c>
      <c r="R327" s="4">
        <v>31</v>
      </c>
      <c r="S327" s="8">
        <v>2.5833333333333335</v>
      </c>
    </row>
    <row r="328" spans="1:19" x14ac:dyDescent="0.2">
      <c r="A328" s="4">
        <v>3858</v>
      </c>
      <c r="B328" s="4">
        <v>32782</v>
      </c>
      <c r="C328" s="4" t="s">
        <v>584</v>
      </c>
      <c r="D328" s="5">
        <v>39081</v>
      </c>
      <c r="E328" s="6">
        <v>2006</v>
      </c>
      <c r="F328" s="4" t="s">
        <v>43</v>
      </c>
      <c r="G328" s="4">
        <v>43.53</v>
      </c>
      <c r="H328" s="4" t="s">
        <v>585</v>
      </c>
      <c r="I328" s="5">
        <v>41172</v>
      </c>
      <c r="J328" s="7" t="s">
        <v>30</v>
      </c>
      <c r="K328" s="4" t="s">
        <v>38</v>
      </c>
      <c r="L328" s="4">
        <v>40.049999999999997</v>
      </c>
      <c r="M328" s="4">
        <v>-3.480000000000004</v>
      </c>
      <c r="N328" s="4" t="s">
        <v>32</v>
      </c>
      <c r="O328" s="4" t="s">
        <v>71</v>
      </c>
      <c r="P328" s="4" t="s">
        <v>297</v>
      </c>
      <c r="Q328" s="4" t="s">
        <v>26</v>
      </c>
      <c r="R328" s="4">
        <v>69</v>
      </c>
      <c r="S328" s="8">
        <v>5.75</v>
      </c>
    </row>
    <row r="329" spans="1:19" x14ac:dyDescent="0.2">
      <c r="A329" s="4">
        <v>3866</v>
      </c>
      <c r="B329" s="4">
        <v>32782</v>
      </c>
      <c r="C329" s="4" t="s">
        <v>584</v>
      </c>
      <c r="D329" s="5">
        <v>40009</v>
      </c>
      <c r="E329" s="6">
        <v>2009</v>
      </c>
      <c r="F329" s="4" t="s">
        <v>43</v>
      </c>
      <c r="G329" s="4">
        <v>2.46</v>
      </c>
      <c r="H329" s="4" t="s">
        <v>586</v>
      </c>
      <c r="I329" s="5">
        <v>41367</v>
      </c>
      <c r="J329" s="7" t="s">
        <v>94</v>
      </c>
      <c r="K329" s="4" t="s">
        <v>38</v>
      </c>
      <c r="L329" s="4">
        <v>8.92</v>
      </c>
      <c r="M329" s="4">
        <v>6.46</v>
      </c>
      <c r="N329" s="4" t="s">
        <v>32</v>
      </c>
      <c r="O329" s="4" t="s">
        <v>71</v>
      </c>
      <c r="P329" s="4" t="s">
        <v>297</v>
      </c>
      <c r="Q329" s="4" t="s">
        <v>26</v>
      </c>
      <c r="R329" s="4">
        <v>45</v>
      </c>
      <c r="S329" s="8">
        <v>3.75</v>
      </c>
    </row>
    <row r="330" spans="1:19" x14ac:dyDescent="0.2">
      <c r="A330" s="4">
        <v>3866</v>
      </c>
      <c r="B330" s="4">
        <v>32782</v>
      </c>
      <c r="C330" s="4" t="s">
        <v>584</v>
      </c>
      <c r="D330" s="5">
        <v>40009</v>
      </c>
      <c r="E330" s="6">
        <v>2009</v>
      </c>
      <c r="F330" s="4" t="s">
        <v>43</v>
      </c>
      <c r="G330" s="4">
        <v>2.46</v>
      </c>
      <c r="H330" s="4" t="s">
        <v>586</v>
      </c>
      <c r="I330" s="5">
        <v>42573</v>
      </c>
      <c r="J330" s="7" t="s">
        <v>59</v>
      </c>
      <c r="K330" s="4" t="s">
        <v>38</v>
      </c>
      <c r="L330" s="4">
        <v>46</v>
      </c>
      <c r="M330" s="4">
        <v>43.54</v>
      </c>
      <c r="N330" s="4" t="s">
        <v>32</v>
      </c>
      <c r="O330" s="4" t="s">
        <v>71</v>
      </c>
      <c r="P330" s="4" t="s">
        <v>297</v>
      </c>
      <c r="Q330" s="4" t="s">
        <v>26</v>
      </c>
      <c r="R330" s="4">
        <v>84</v>
      </c>
      <c r="S330" s="8">
        <v>7</v>
      </c>
    </row>
    <row r="331" spans="1:19" x14ac:dyDescent="0.2">
      <c r="A331" s="4">
        <v>11639</v>
      </c>
      <c r="B331" s="4">
        <v>32782</v>
      </c>
      <c r="C331" s="4" t="s">
        <v>584</v>
      </c>
      <c r="D331" s="5">
        <v>39569</v>
      </c>
      <c r="E331" s="6">
        <v>2008</v>
      </c>
      <c r="F331" s="4" t="s">
        <v>43</v>
      </c>
      <c r="G331" s="4">
        <v>36.229999999999997</v>
      </c>
      <c r="H331" s="4" t="s">
        <v>40</v>
      </c>
      <c r="I331" s="5">
        <v>41367</v>
      </c>
      <c r="J331" s="7" t="s">
        <v>94</v>
      </c>
      <c r="K331" s="4" t="s">
        <v>38</v>
      </c>
      <c r="L331" s="4">
        <v>8.3800000000000008</v>
      </c>
      <c r="M331" s="4">
        <v>-27.849999999999994</v>
      </c>
      <c r="N331" s="4" t="s">
        <v>32</v>
      </c>
      <c r="O331" s="4" t="s">
        <v>71</v>
      </c>
      <c r="P331" s="4" t="s">
        <v>297</v>
      </c>
      <c r="Q331" s="4" t="s">
        <v>26</v>
      </c>
      <c r="R331" s="4">
        <v>59</v>
      </c>
      <c r="S331" s="8">
        <v>4.916666666666667</v>
      </c>
    </row>
    <row r="332" spans="1:19" x14ac:dyDescent="0.2">
      <c r="A332" s="4">
        <v>22645</v>
      </c>
      <c r="B332" s="4">
        <v>32782</v>
      </c>
      <c r="C332" s="4" t="s">
        <v>584</v>
      </c>
      <c r="D332" s="5">
        <v>39704</v>
      </c>
      <c r="E332" s="6">
        <v>2008</v>
      </c>
      <c r="F332" s="4" t="s">
        <v>43</v>
      </c>
      <c r="G332" s="4">
        <v>123.46</v>
      </c>
      <c r="H332" s="4" t="s">
        <v>583</v>
      </c>
      <c r="I332" s="5">
        <v>42135</v>
      </c>
      <c r="J332" s="7" t="s">
        <v>53</v>
      </c>
      <c r="K332" s="4" t="s">
        <v>38</v>
      </c>
      <c r="L332" s="4">
        <v>358.84</v>
      </c>
      <c r="M332" s="4">
        <v>235.38</v>
      </c>
      <c r="N332" s="4" t="s">
        <v>32</v>
      </c>
      <c r="O332" s="4" t="s">
        <v>71</v>
      </c>
      <c r="P332" s="4" t="s">
        <v>297</v>
      </c>
      <c r="Q332" s="4" t="s">
        <v>33</v>
      </c>
      <c r="R332" s="4">
        <v>80</v>
      </c>
      <c r="S332" s="8">
        <v>6.666666666666667</v>
      </c>
    </row>
    <row r="333" spans="1:19" x14ac:dyDescent="0.2">
      <c r="A333" s="4">
        <v>49344</v>
      </c>
      <c r="B333" s="4">
        <v>32782</v>
      </c>
      <c r="C333" s="4" t="s">
        <v>584</v>
      </c>
      <c r="D333" s="5">
        <v>39539</v>
      </c>
      <c r="E333" s="6">
        <v>2008</v>
      </c>
      <c r="F333" s="4" t="s">
        <v>43</v>
      </c>
      <c r="G333" s="4">
        <v>24.99</v>
      </c>
      <c r="H333" s="4" t="s">
        <v>587</v>
      </c>
      <c r="I333" s="5">
        <v>42156</v>
      </c>
      <c r="J333" s="7" t="s">
        <v>53</v>
      </c>
      <c r="K333" s="4" t="s">
        <v>38</v>
      </c>
      <c r="L333" s="4">
        <v>6.27</v>
      </c>
      <c r="M333" s="4">
        <v>-18.72</v>
      </c>
      <c r="N333" s="4" t="s">
        <v>32</v>
      </c>
      <c r="O333" s="4" t="s">
        <v>71</v>
      </c>
      <c r="P333" s="4" t="s">
        <v>297</v>
      </c>
      <c r="Q333" s="4" t="s">
        <v>26</v>
      </c>
      <c r="R333" s="4">
        <v>86</v>
      </c>
      <c r="S333" s="8">
        <v>7.166666666666667</v>
      </c>
    </row>
    <row r="334" spans="1:19" x14ac:dyDescent="0.2">
      <c r="A334" s="4">
        <v>3603</v>
      </c>
      <c r="B334" s="4">
        <v>32436</v>
      </c>
      <c r="C334" s="4" t="s">
        <v>588</v>
      </c>
      <c r="D334" s="5">
        <v>38358</v>
      </c>
      <c r="E334" s="6">
        <v>2005</v>
      </c>
      <c r="F334" s="4" t="s">
        <v>28</v>
      </c>
      <c r="G334" s="4"/>
      <c r="H334" s="4" t="s">
        <v>95</v>
      </c>
      <c r="I334" s="5">
        <v>39500</v>
      </c>
      <c r="J334" s="7" t="s">
        <v>78</v>
      </c>
      <c r="K334" s="4" t="s">
        <v>23</v>
      </c>
      <c r="L334" s="4">
        <v>41.23</v>
      </c>
      <c r="M334" s="4">
        <v>41.23</v>
      </c>
      <c r="N334" s="4" t="s">
        <v>32</v>
      </c>
      <c r="O334" s="4" t="s">
        <v>71</v>
      </c>
      <c r="P334" s="4" t="s">
        <v>404</v>
      </c>
      <c r="Q334" s="4" t="s">
        <v>26</v>
      </c>
      <c r="R334" s="4">
        <v>37</v>
      </c>
      <c r="S334" s="8">
        <v>3.0833333333333335</v>
      </c>
    </row>
    <row r="335" spans="1:19" x14ac:dyDescent="0.2">
      <c r="A335" s="4">
        <v>3603</v>
      </c>
      <c r="B335" s="4">
        <v>32436</v>
      </c>
      <c r="C335" s="4" t="s">
        <v>588</v>
      </c>
      <c r="D335" s="5">
        <v>38358</v>
      </c>
      <c r="E335" s="6">
        <v>2005</v>
      </c>
      <c r="F335" s="4" t="s">
        <v>28</v>
      </c>
      <c r="G335" s="4"/>
      <c r="H335" s="4" t="s">
        <v>95</v>
      </c>
      <c r="I335" s="5">
        <v>39954</v>
      </c>
      <c r="J335" s="7" t="s">
        <v>140</v>
      </c>
      <c r="K335" s="4" t="s">
        <v>38</v>
      </c>
      <c r="L335" s="4">
        <v>59.9</v>
      </c>
      <c r="M335" s="4">
        <v>59.9</v>
      </c>
      <c r="N335" s="4" t="s">
        <v>32</v>
      </c>
      <c r="O335" s="4" t="s">
        <v>71</v>
      </c>
      <c r="P335" s="4" t="s">
        <v>404</v>
      </c>
      <c r="Q335" s="4" t="s">
        <v>26</v>
      </c>
      <c r="R335" s="4">
        <v>52</v>
      </c>
      <c r="S335" s="8">
        <v>4.333333333333333</v>
      </c>
    </row>
    <row r="336" spans="1:19" x14ac:dyDescent="0.2">
      <c r="A336" s="4">
        <v>3603</v>
      </c>
      <c r="B336" s="4">
        <v>32436</v>
      </c>
      <c r="C336" s="4" t="s">
        <v>588</v>
      </c>
      <c r="D336" s="5">
        <v>38358</v>
      </c>
      <c r="E336" s="6">
        <v>2005</v>
      </c>
      <c r="F336" s="4" t="s">
        <v>28</v>
      </c>
      <c r="G336" s="4"/>
      <c r="H336" s="4" t="s">
        <v>95</v>
      </c>
      <c r="I336" s="5">
        <v>40123</v>
      </c>
      <c r="J336" s="7" t="s">
        <v>140</v>
      </c>
      <c r="K336" s="4" t="s">
        <v>38</v>
      </c>
      <c r="L336" s="4">
        <v>37.71</v>
      </c>
      <c r="M336" s="4">
        <v>37.71</v>
      </c>
      <c r="N336" s="4" t="s">
        <v>32</v>
      </c>
      <c r="O336" s="4" t="s">
        <v>71</v>
      </c>
      <c r="P336" s="4" t="s">
        <v>404</v>
      </c>
      <c r="Q336" s="4" t="s">
        <v>33</v>
      </c>
      <c r="R336" s="4">
        <v>58</v>
      </c>
      <c r="S336" s="8">
        <v>4.833333333333333</v>
      </c>
    </row>
    <row r="337" spans="1:19" x14ac:dyDescent="0.2">
      <c r="A337" s="4">
        <v>27363</v>
      </c>
      <c r="B337" s="4">
        <v>32436</v>
      </c>
      <c r="C337" s="4" t="s">
        <v>588</v>
      </c>
      <c r="D337" s="5">
        <v>40898</v>
      </c>
      <c r="E337" s="6">
        <v>2011</v>
      </c>
      <c r="F337" s="4" t="s">
        <v>128</v>
      </c>
      <c r="G337" s="4"/>
      <c r="H337" s="4" t="s">
        <v>589</v>
      </c>
      <c r="I337" s="5">
        <v>41326</v>
      </c>
      <c r="J337" s="7" t="s">
        <v>94</v>
      </c>
      <c r="K337" s="4" t="s">
        <v>38</v>
      </c>
      <c r="L337" s="4">
        <v>300.56</v>
      </c>
      <c r="M337" s="4">
        <v>300.56</v>
      </c>
      <c r="N337" s="4" t="s">
        <v>32</v>
      </c>
      <c r="O337" s="4" t="s">
        <v>71</v>
      </c>
      <c r="P337" s="4" t="s">
        <v>404</v>
      </c>
      <c r="Q337" s="4" t="s">
        <v>26</v>
      </c>
      <c r="R337" s="4">
        <v>14</v>
      </c>
      <c r="S337" s="8">
        <v>1.1666666666666667</v>
      </c>
    </row>
    <row r="338" spans="1:19" x14ac:dyDescent="0.2">
      <c r="A338" s="4">
        <v>27363</v>
      </c>
      <c r="B338" s="4">
        <v>32436</v>
      </c>
      <c r="C338" s="4" t="s">
        <v>588</v>
      </c>
      <c r="D338" s="5">
        <v>40898</v>
      </c>
      <c r="E338" s="6">
        <v>2011</v>
      </c>
      <c r="F338" s="4" t="s">
        <v>128</v>
      </c>
      <c r="G338" s="4"/>
      <c r="H338" s="4" t="s">
        <v>589</v>
      </c>
      <c r="I338" s="5">
        <v>41404</v>
      </c>
      <c r="J338" s="7" t="s">
        <v>94</v>
      </c>
      <c r="K338" s="4" t="s">
        <v>31</v>
      </c>
      <c r="L338" s="4">
        <v>301.41000000000003</v>
      </c>
      <c r="M338" s="4">
        <v>301.41000000000003</v>
      </c>
      <c r="N338" s="4" t="s">
        <v>32</v>
      </c>
      <c r="O338" s="4" t="s">
        <v>71</v>
      </c>
      <c r="P338" s="4" t="s">
        <v>404</v>
      </c>
      <c r="Q338" s="4" t="s">
        <v>33</v>
      </c>
      <c r="R338" s="4">
        <v>17</v>
      </c>
      <c r="S338" s="8">
        <v>1.4166666666666667</v>
      </c>
    </row>
    <row r="339" spans="1:19" x14ac:dyDescent="0.2">
      <c r="A339" s="4">
        <v>19796</v>
      </c>
      <c r="B339" s="4">
        <v>54776</v>
      </c>
      <c r="C339" s="4" t="s">
        <v>590</v>
      </c>
      <c r="D339" s="5">
        <v>39142</v>
      </c>
      <c r="E339" s="6">
        <v>2007</v>
      </c>
      <c r="F339" s="4" t="s">
        <v>43</v>
      </c>
      <c r="G339" s="4">
        <v>27.15</v>
      </c>
      <c r="H339" s="4" t="s">
        <v>113</v>
      </c>
      <c r="I339" s="5">
        <v>40495</v>
      </c>
      <c r="J339" s="7" t="s">
        <v>22</v>
      </c>
      <c r="K339" s="4" t="s">
        <v>31</v>
      </c>
      <c r="L339" s="4">
        <v>9.8000000000000007</v>
      </c>
      <c r="M339" s="4">
        <v>-17.349999999999998</v>
      </c>
      <c r="N339" s="4" t="s">
        <v>24</v>
      </c>
      <c r="O339" s="4" t="s">
        <v>76</v>
      </c>
      <c r="P339" s="4" t="s">
        <v>591</v>
      </c>
      <c r="Q339" s="4" t="s">
        <v>33</v>
      </c>
      <c r="R339" s="4">
        <v>44</v>
      </c>
      <c r="S339" s="8">
        <v>3.6666666666666665</v>
      </c>
    </row>
    <row r="340" spans="1:19" x14ac:dyDescent="0.2">
      <c r="A340" s="4">
        <v>22833</v>
      </c>
      <c r="B340" s="4">
        <v>59221</v>
      </c>
      <c r="C340" s="4" t="s">
        <v>592</v>
      </c>
      <c r="D340" s="5">
        <v>38385</v>
      </c>
      <c r="E340" s="6">
        <v>2005</v>
      </c>
      <c r="F340" s="4" t="s">
        <v>43</v>
      </c>
      <c r="G340" s="4">
        <v>19.420000000000002</v>
      </c>
      <c r="H340" s="4" t="s">
        <v>88</v>
      </c>
      <c r="I340" s="5">
        <v>39353</v>
      </c>
      <c r="J340" s="7" t="s">
        <v>41</v>
      </c>
      <c r="K340" s="4" t="s">
        <v>38</v>
      </c>
      <c r="L340" s="4">
        <v>140.88</v>
      </c>
      <c r="M340" s="4">
        <v>121.46</v>
      </c>
      <c r="N340" s="4" t="s">
        <v>24</v>
      </c>
      <c r="O340" s="4" t="s">
        <v>25</v>
      </c>
      <c r="P340" s="4" t="s">
        <v>593</v>
      </c>
      <c r="Q340" s="4" t="s">
        <v>26</v>
      </c>
      <c r="R340" s="4">
        <v>31</v>
      </c>
      <c r="S340" s="8">
        <v>2.5833333333333335</v>
      </c>
    </row>
    <row r="341" spans="1:19" x14ac:dyDescent="0.2">
      <c r="A341" s="4">
        <v>8831</v>
      </c>
      <c r="B341" s="4">
        <v>40094</v>
      </c>
      <c r="C341" s="4" t="s">
        <v>594</v>
      </c>
      <c r="D341" s="5">
        <v>38231</v>
      </c>
      <c r="E341" s="6">
        <v>2004</v>
      </c>
      <c r="F341" s="4" t="s">
        <v>28</v>
      </c>
      <c r="G341" s="4"/>
      <c r="H341" s="4" t="s">
        <v>97</v>
      </c>
      <c r="I341" s="5">
        <v>39252</v>
      </c>
      <c r="J341" s="7" t="s">
        <v>41</v>
      </c>
      <c r="K341" s="4" t="s">
        <v>31</v>
      </c>
      <c r="L341" s="4">
        <v>110</v>
      </c>
      <c r="M341" s="4">
        <v>110</v>
      </c>
      <c r="N341" s="4" t="s">
        <v>167</v>
      </c>
      <c r="O341" s="4" t="s">
        <v>168</v>
      </c>
      <c r="P341" s="4" t="s">
        <v>168</v>
      </c>
      <c r="Q341" s="4" t="s">
        <v>33</v>
      </c>
      <c r="R341" s="4">
        <v>33</v>
      </c>
      <c r="S341" s="8">
        <v>2.75</v>
      </c>
    </row>
    <row r="342" spans="1:19" x14ac:dyDescent="0.2">
      <c r="A342" s="4">
        <v>28761</v>
      </c>
      <c r="B342" s="4">
        <v>86434</v>
      </c>
      <c r="C342" s="4" t="s">
        <v>595</v>
      </c>
      <c r="D342" s="5">
        <v>37773</v>
      </c>
      <c r="E342" s="6">
        <v>2003</v>
      </c>
      <c r="F342" s="4" t="s">
        <v>43</v>
      </c>
      <c r="G342" s="4"/>
      <c r="H342" s="4" t="s">
        <v>596</v>
      </c>
      <c r="I342" s="5">
        <v>41019</v>
      </c>
      <c r="J342" s="7" t="s">
        <v>30</v>
      </c>
      <c r="K342" s="4" t="s">
        <v>38</v>
      </c>
      <c r="L342" s="4">
        <v>13.65</v>
      </c>
      <c r="M342" s="4">
        <v>13.65</v>
      </c>
      <c r="N342" s="4" t="s">
        <v>24</v>
      </c>
      <c r="O342" s="4" t="s">
        <v>92</v>
      </c>
      <c r="P342" s="4" t="s">
        <v>597</v>
      </c>
      <c r="Q342" s="4" t="s">
        <v>33</v>
      </c>
      <c r="R342" s="4">
        <v>106</v>
      </c>
      <c r="S342" s="8">
        <v>8.8333333333333339</v>
      </c>
    </row>
    <row r="343" spans="1:19" x14ac:dyDescent="0.2">
      <c r="A343" s="4">
        <v>41299</v>
      </c>
      <c r="B343" s="4">
        <v>142091</v>
      </c>
      <c r="C343" s="4" t="s">
        <v>598</v>
      </c>
      <c r="D343" s="5">
        <v>41121</v>
      </c>
      <c r="E343" s="6">
        <v>2012</v>
      </c>
      <c r="F343" s="4" t="s">
        <v>43</v>
      </c>
      <c r="G343" s="4">
        <v>13.02</v>
      </c>
      <c r="H343" s="4" t="s">
        <v>599</v>
      </c>
      <c r="I343" s="5">
        <v>42156</v>
      </c>
      <c r="J343" s="7" t="s">
        <v>53</v>
      </c>
      <c r="K343" s="4" t="s">
        <v>38</v>
      </c>
      <c r="L343" s="4">
        <v>37.549999999999997</v>
      </c>
      <c r="M343" s="4">
        <v>24.529999999999998</v>
      </c>
      <c r="N343" s="4" t="s">
        <v>24</v>
      </c>
      <c r="O343" s="4" t="s">
        <v>25</v>
      </c>
      <c r="P343" s="4" t="s">
        <v>600</v>
      </c>
      <c r="Q343" s="4" t="s">
        <v>33</v>
      </c>
      <c r="R343" s="4">
        <v>35</v>
      </c>
      <c r="S343" s="8">
        <v>2.9166666666666665</v>
      </c>
    </row>
    <row r="344" spans="1:19" x14ac:dyDescent="0.2">
      <c r="A344" s="4">
        <v>30607</v>
      </c>
      <c r="B344" s="4">
        <v>97568</v>
      </c>
      <c r="C344" s="4" t="s">
        <v>601</v>
      </c>
      <c r="D344" s="5">
        <v>41160</v>
      </c>
      <c r="E344" s="6">
        <v>2012</v>
      </c>
      <c r="F344" s="4" t="s">
        <v>43</v>
      </c>
      <c r="G344" s="4">
        <v>29.8</v>
      </c>
      <c r="H344" s="4" t="s">
        <v>484</v>
      </c>
      <c r="I344" s="5">
        <v>41827</v>
      </c>
      <c r="J344" s="7" t="s">
        <v>45</v>
      </c>
      <c r="K344" s="4" t="s">
        <v>38</v>
      </c>
      <c r="L344" s="4">
        <v>7.12</v>
      </c>
      <c r="M344" s="4">
        <v>-22.68</v>
      </c>
      <c r="N344" s="4" t="s">
        <v>32</v>
      </c>
      <c r="O344" s="4" t="s">
        <v>71</v>
      </c>
      <c r="P344" s="4" t="s">
        <v>225</v>
      </c>
      <c r="Q344" s="4" t="s">
        <v>26</v>
      </c>
      <c r="R344" s="4">
        <v>22</v>
      </c>
      <c r="S344" s="8">
        <v>1.8333333333333333</v>
      </c>
    </row>
    <row r="345" spans="1:19" x14ac:dyDescent="0.2">
      <c r="A345" s="4">
        <v>30607</v>
      </c>
      <c r="B345" s="4">
        <v>97568</v>
      </c>
      <c r="C345" s="4" t="s">
        <v>601</v>
      </c>
      <c r="D345" s="5">
        <v>41160</v>
      </c>
      <c r="E345" s="6">
        <v>2012</v>
      </c>
      <c r="F345" s="4" t="s">
        <v>43</v>
      </c>
      <c r="G345" s="4">
        <v>29.8</v>
      </c>
      <c r="H345" s="4" t="s">
        <v>484</v>
      </c>
      <c r="I345" s="5">
        <v>42009</v>
      </c>
      <c r="J345" s="7" t="s">
        <v>53</v>
      </c>
      <c r="K345" s="4" t="s">
        <v>38</v>
      </c>
      <c r="L345" s="4">
        <v>24.28</v>
      </c>
      <c r="M345" s="4">
        <v>-5.52</v>
      </c>
      <c r="N345" s="4" t="s">
        <v>32</v>
      </c>
      <c r="O345" s="4" t="s">
        <v>71</v>
      </c>
      <c r="P345" s="4" t="s">
        <v>225</v>
      </c>
      <c r="Q345" s="4" t="s">
        <v>33</v>
      </c>
      <c r="R345" s="4">
        <v>28</v>
      </c>
      <c r="S345" s="8">
        <v>2.3333333333333335</v>
      </c>
    </row>
    <row r="346" spans="1:19" x14ac:dyDescent="0.2">
      <c r="A346" s="4">
        <v>23448</v>
      </c>
      <c r="B346" s="4">
        <v>60133</v>
      </c>
      <c r="C346" s="4" t="s">
        <v>602</v>
      </c>
      <c r="D346" s="5">
        <v>39470</v>
      </c>
      <c r="E346" s="6">
        <v>2008</v>
      </c>
      <c r="F346" s="4" t="s">
        <v>20</v>
      </c>
      <c r="G346" s="4">
        <v>22.91</v>
      </c>
      <c r="H346" s="4" t="s">
        <v>325</v>
      </c>
      <c r="I346" s="5">
        <v>41047</v>
      </c>
      <c r="J346" s="7" t="s">
        <v>30</v>
      </c>
      <c r="K346" s="4" t="s">
        <v>23</v>
      </c>
      <c r="L346" s="4">
        <v>34</v>
      </c>
      <c r="M346" s="4">
        <v>11.09</v>
      </c>
      <c r="N346" s="4" t="s">
        <v>54</v>
      </c>
      <c r="O346" s="4" t="s">
        <v>269</v>
      </c>
      <c r="P346" s="4" t="s">
        <v>269</v>
      </c>
      <c r="Q346" s="4" t="s">
        <v>26</v>
      </c>
      <c r="R346" s="4">
        <v>52</v>
      </c>
      <c r="S346" s="8">
        <v>4.333333333333333</v>
      </c>
    </row>
    <row r="347" spans="1:19" x14ac:dyDescent="0.2">
      <c r="A347" s="4">
        <v>4714</v>
      </c>
      <c r="B347" s="4">
        <v>34086</v>
      </c>
      <c r="C347" s="4" t="s">
        <v>603</v>
      </c>
      <c r="D347" s="5">
        <v>39644</v>
      </c>
      <c r="E347" s="6">
        <v>2008</v>
      </c>
      <c r="F347" s="4" t="s">
        <v>43</v>
      </c>
      <c r="G347" s="4">
        <v>103.77</v>
      </c>
      <c r="H347" s="4" t="s">
        <v>604</v>
      </c>
      <c r="I347" s="5">
        <v>40343</v>
      </c>
      <c r="J347" s="7" t="s">
        <v>22</v>
      </c>
      <c r="K347" s="4" t="s">
        <v>31</v>
      </c>
      <c r="L347" s="4">
        <v>127.7</v>
      </c>
      <c r="M347" s="4">
        <v>23.930000000000007</v>
      </c>
      <c r="N347" s="4" t="s">
        <v>24</v>
      </c>
      <c r="O347" s="4" t="s">
        <v>92</v>
      </c>
      <c r="P347" s="4" t="s">
        <v>605</v>
      </c>
      <c r="Q347" s="4" t="s">
        <v>33</v>
      </c>
      <c r="R347" s="4">
        <v>23</v>
      </c>
      <c r="S347" s="8">
        <v>1.9166666666666667</v>
      </c>
    </row>
    <row r="348" spans="1:19" x14ac:dyDescent="0.2">
      <c r="A348" s="4">
        <v>12420</v>
      </c>
      <c r="B348" s="4">
        <v>44752</v>
      </c>
      <c r="C348" s="4" t="s">
        <v>606</v>
      </c>
      <c r="D348" s="5">
        <v>39241</v>
      </c>
      <c r="E348" s="6">
        <v>2007</v>
      </c>
      <c r="F348" s="4" t="s">
        <v>28</v>
      </c>
      <c r="G348" s="4">
        <v>6.16</v>
      </c>
      <c r="H348" s="4" t="s">
        <v>512</v>
      </c>
      <c r="I348" s="5">
        <v>41871</v>
      </c>
      <c r="J348" s="7" t="s">
        <v>45</v>
      </c>
      <c r="K348" s="4" t="s">
        <v>31</v>
      </c>
      <c r="L348" s="4">
        <v>49.03</v>
      </c>
      <c r="M348" s="4">
        <v>42.870000000000005</v>
      </c>
      <c r="N348" s="4" t="s">
        <v>24</v>
      </c>
      <c r="O348" s="4" t="s">
        <v>47</v>
      </c>
      <c r="P348" s="4" t="s">
        <v>607</v>
      </c>
      <c r="Q348" s="4" t="s">
        <v>33</v>
      </c>
      <c r="R348" s="4">
        <v>86</v>
      </c>
      <c r="S348" s="8">
        <v>7.166666666666667</v>
      </c>
    </row>
    <row r="349" spans="1:19" x14ac:dyDescent="0.2">
      <c r="A349" s="4">
        <v>52879</v>
      </c>
      <c r="B349" s="4">
        <v>186644</v>
      </c>
      <c r="C349" s="4" t="s">
        <v>608</v>
      </c>
      <c r="D349" s="5">
        <v>40962</v>
      </c>
      <c r="E349" s="6">
        <v>2012</v>
      </c>
      <c r="F349" s="4" t="s">
        <v>20</v>
      </c>
      <c r="G349" s="4">
        <v>29.64</v>
      </c>
      <c r="H349" s="4" t="s">
        <v>113</v>
      </c>
      <c r="I349" s="5">
        <v>42418</v>
      </c>
      <c r="J349" s="7" t="s">
        <v>59</v>
      </c>
      <c r="K349" s="4" t="s">
        <v>31</v>
      </c>
      <c r="L349" s="4">
        <v>10.94</v>
      </c>
      <c r="M349" s="4">
        <v>-18.700000000000003</v>
      </c>
      <c r="N349" s="4" t="s">
        <v>167</v>
      </c>
      <c r="O349" s="4" t="s">
        <v>501</v>
      </c>
      <c r="P349" s="4" t="s">
        <v>609</v>
      </c>
      <c r="Q349" s="4" t="s">
        <v>26</v>
      </c>
      <c r="R349" s="4">
        <v>48</v>
      </c>
      <c r="S349" s="8">
        <v>4</v>
      </c>
    </row>
    <row r="350" spans="1:19" x14ac:dyDescent="0.2">
      <c r="A350" s="4">
        <v>27519</v>
      </c>
      <c r="B350" s="4">
        <v>79144</v>
      </c>
      <c r="C350" s="4" t="s">
        <v>610</v>
      </c>
      <c r="D350" s="5">
        <v>40918</v>
      </c>
      <c r="E350" s="6">
        <v>2012</v>
      </c>
      <c r="F350" s="4" t="s">
        <v>43</v>
      </c>
      <c r="G350" s="4">
        <v>0.86</v>
      </c>
      <c r="H350" s="4" t="s">
        <v>21</v>
      </c>
      <c r="I350" s="5">
        <v>41680</v>
      </c>
      <c r="J350" s="7" t="s">
        <v>45</v>
      </c>
      <c r="K350" s="4" t="s">
        <v>31</v>
      </c>
      <c r="L350" s="4">
        <v>139.88</v>
      </c>
      <c r="M350" s="4">
        <v>139.01999999999998</v>
      </c>
      <c r="N350" s="4" t="s">
        <v>54</v>
      </c>
      <c r="O350" s="4" t="s">
        <v>55</v>
      </c>
      <c r="P350" s="4" t="s">
        <v>611</v>
      </c>
      <c r="Q350" s="4" t="s">
        <v>33</v>
      </c>
      <c r="R350" s="4">
        <v>25</v>
      </c>
      <c r="S350" s="8">
        <v>2.0833333333333335</v>
      </c>
    </row>
    <row r="351" spans="1:19" x14ac:dyDescent="0.2">
      <c r="A351" s="4">
        <v>12380</v>
      </c>
      <c r="B351" s="4">
        <v>44697</v>
      </c>
      <c r="C351" s="4" t="s">
        <v>612</v>
      </c>
      <c r="D351" s="5">
        <v>39295</v>
      </c>
      <c r="E351" s="6">
        <v>2007</v>
      </c>
      <c r="F351" s="4" t="s">
        <v>28</v>
      </c>
      <c r="G351" s="4">
        <v>12.5</v>
      </c>
      <c r="H351" s="4" t="s">
        <v>188</v>
      </c>
      <c r="I351" s="5">
        <v>41781</v>
      </c>
      <c r="J351" s="7" t="s">
        <v>45</v>
      </c>
      <c r="K351" s="4" t="s">
        <v>70</v>
      </c>
      <c r="L351" s="4">
        <v>4.59</v>
      </c>
      <c r="M351" s="4">
        <v>-7.91</v>
      </c>
      <c r="N351" s="4" t="s">
        <v>24</v>
      </c>
      <c r="O351" s="4" t="s">
        <v>47</v>
      </c>
      <c r="P351" s="4" t="s">
        <v>613</v>
      </c>
      <c r="Q351" s="4" t="s">
        <v>33</v>
      </c>
      <c r="R351" s="4">
        <v>81</v>
      </c>
      <c r="S351" s="8">
        <v>6.75</v>
      </c>
    </row>
    <row r="352" spans="1:19" x14ac:dyDescent="0.2">
      <c r="A352" s="4">
        <v>34035</v>
      </c>
      <c r="B352" s="4">
        <v>44697</v>
      </c>
      <c r="C352" s="4" t="s">
        <v>612</v>
      </c>
      <c r="D352" s="5">
        <v>38353</v>
      </c>
      <c r="E352" s="6">
        <v>2005</v>
      </c>
      <c r="F352" s="4" t="s">
        <v>20</v>
      </c>
      <c r="G352" s="4">
        <v>3.47</v>
      </c>
      <c r="H352" s="4" t="s">
        <v>614</v>
      </c>
      <c r="I352" s="5">
        <v>39295</v>
      </c>
      <c r="J352" s="7" t="s">
        <v>41</v>
      </c>
      <c r="K352" s="4" t="s">
        <v>70</v>
      </c>
      <c r="L352" s="4">
        <v>12.5</v>
      </c>
      <c r="M352" s="4">
        <v>9.0299999999999994</v>
      </c>
      <c r="N352" s="4" t="s">
        <v>24</v>
      </c>
      <c r="O352" s="4" t="s">
        <v>47</v>
      </c>
      <c r="P352" s="4" t="s">
        <v>613</v>
      </c>
      <c r="Q352" s="4" t="s">
        <v>26</v>
      </c>
      <c r="R352" s="4">
        <v>31</v>
      </c>
      <c r="S352" s="8">
        <v>2.5833333333333335</v>
      </c>
    </row>
    <row r="353" spans="1:19" x14ac:dyDescent="0.2">
      <c r="A353" s="4">
        <v>34035</v>
      </c>
      <c r="B353" s="4">
        <v>44697</v>
      </c>
      <c r="C353" s="4" t="s">
        <v>612</v>
      </c>
      <c r="D353" s="5">
        <v>38353</v>
      </c>
      <c r="E353" s="6">
        <v>2005</v>
      </c>
      <c r="F353" s="4" t="s">
        <v>20</v>
      </c>
      <c r="G353" s="4">
        <v>3.47</v>
      </c>
      <c r="H353" s="4" t="s">
        <v>614</v>
      </c>
      <c r="I353" s="5">
        <v>40494</v>
      </c>
      <c r="J353" s="7" t="s">
        <v>22</v>
      </c>
      <c r="K353" s="4" t="s">
        <v>70</v>
      </c>
      <c r="L353" s="4">
        <v>15.66</v>
      </c>
      <c r="M353" s="4">
        <v>12.19</v>
      </c>
      <c r="N353" s="4" t="s">
        <v>24</v>
      </c>
      <c r="O353" s="4" t="s">
        <v>47</v>
      </c>
      <c r="P353" s="4" t="s">
        <v>613</v>
      </c>
      <c r="Q353" s="4" t="s">
        <v>26</v>
      </c>
      <c r="R353" s="4">
        <v>70</v>
      </c>
      <c r="S353" s="8">
        <v>5.833333333333333</v>
      </c>
    </row>
    <row r="354" spans="1:19" x14ac:dyDescent="0.2">
      <c r="A354" s="4">
        <v>27077</v>
      </c>
      <c r="B354" s="4">
        <v>61677</v>
      </c>
      <c r="C354" s="4" t="s">
        <v>615</v>
      </c>
      <c r="D354" s="5">
        <v>40667</v>
      </c>
      <c r="E354" s="6">
        <v>2011</v>
      </c>
      <c r="F354" s="4" t="s">
        <v>20</v>
      </c>
      <c r="G354" s="4">
        <v>11.11</v>
      </c>
      <c r="H354" s="4" t="s">
        <v>616</v>
      </c>
      <c r="I354" s="5">
        <v>42277</v>
      </c>
      <c r="J354" s="7" t="s">
        <v>53</v>
      </c>
      <c r="K354" s="4" t="s">
        <v>31</v>
      </c>
      <c r="L354" s="4">
        <v>15.82</v>
      </c>
      <c r="M354" s="4">
        <v>4.7100000000000009</v>
      </c>
      <c r="N354" s="4" t="s">
        <v>60</v>
      </c>
      <c r="O354" s="4" t="s">
        <v>200</v>
      </c>
      <c r="P354" s="4" t="s">
        <v>248</v>
      </c>
      <c r="Q354" s="4" t="s">
        <v>33</v>
      </c>
      <c r="R354" s="4">
        <v>52</v>
      </c>
      <c r="S354" s="8">
        <v>4.333333333333333</v>
      </c>
    </row>
    <row r="355" spans="1:19" x14ac:dyDescent="0.2">
      <c r="A355" s="4">
        <v>28434</v>
      </c>
      <c r="B355" s="4">
        <v>84654</v>
      </c>
      <c r="C355" s="4" t="s">
        <v>617</v>
      </c>
      <c r="D355" s="5">
        <v>40057</v>
      </c>
      <c r="E355" s="6">
        <v>2009</v>
      </c>
      <c r="F355" s="4" t="s">
        <v>20</v>
      </c>
      <c r="G355" s="4">
        <v>7.12</v>
      </c>
      <c r="H355" s="4" t="s">
        <v>250</v>
      </c>
      <c r="I355" s="5">
        <v>40995</v>
      </c>
      <c r="J355" s="7" t="s">
        <v>30</v>
      </c>
      <c r="K355" s="4" t="s">
        <v>70</v>
      </c>
      <c r="L355" s="4">
        <v>39.729999999999997</v>
      </c>
      <c r="M355" s="4">
        <v>32.61</v>
      </c>
      <c r="N355" s="4" t="s">
        <v>60</v>
      </c>
      <c r="O355" s="4" t="s">
        <v>200</v>
      </c>
      <c r="P355" s="4" t="s">
        <v>618</v>
      </c>
      <c r="Q355" s="4" t="s">
        <v>33</v>
      </c>
      <c r="R355" s="4">
        <v>30</v>
      </c>
      <c r="S355" s="8">
        <v>2.5</v>
      </c>
    </row>
    <row r="356" spans="1:19" x14ac:dyDescent="0.2">
      <c r="A356" s="4">
        <v>28435</v>
      </c>
      <c r="B356" s="4">
        <v>84654</v>
      </c>
      <c r="C356" s="4" t="s">
        <v>617</v>
      </c>
      <c r="D356" s="5">
        <v>40995</v>
      </c>
      <c r="E356" s="6">
        <v>2012</v>
      </c>
      <c r="F356" s="4" t="s">
        <v>20</v>
      </c>
      <c r="G356" s="4">
        <v>39.729999999999997</v>
      </c>
      <c r="H356" s="4" t="s">
        <v>619</v>
      </c>
      <c r="I356" s="5">
        <v>41529</v>
      </c>
      <c r="J356" s="7" t="s">
        <v>94</v>
      </c>
      <c r="K356" s="4" t="s">
        <v>70</v>
      </c>
      <c r="L356" s="4">
        <v>22.8</v>
      </c>
      <c r="M356" s="4">
        <v>-16.929999999999996</v>
      </c>
      <c r="N356" s="4" t="s">
        <v>60</v>
      </c>
      <c r="O356" s="4" t="s">
        <v>200</v>
      </c>
      <c r="P356" s="4" t="s">
        <v>618</v>
      </c>
      <c r="Q356" s="4" t="s">
        <v>26</v>
      </c>
      <c r="R356" s="4">
        <v>18</v>
      </c>
      <c r="S356" s="8">
        <v>1.5</v>
      </c>
    </row>
    <row r="357" spans="1:19" x14ac:dyDescent="0.2">
      <c r="A357" s="4">
        <v>28435</v>
      </c>
      <c r="B357" s="4">
        <v>84654</v>
      </c>
      <c r="C357" s="4" t="s">
        <v>617</v>
      </c>
      <c r="D357" s="5">
        <v>40995</v>
      </c>
      <c r="E357" s="6">
        <v>2012</v>
      </c>
      <c r="F357" s="4" t="s">
        <v>20</v>
      </c>
      <c r="G357" s="4">
        <v>39.729999999999997</v>
      </c>
      <c r="H357" s="4" t="s">
        <v>619</v>
      </c>
      <c r="I357" s="5">
        <v>42555</v>
      </c>
      <c r="J357" s="7" t="s">
        <v>59</v>
      </c>
      <c r="K357" s="4" t="s">
        <v>70</v>
      </c>
      <c r="L357" s="4">
        <v>60.17</v>
      </c>
      <c r="M357" s="4">
        <v>20.440000000000005</v>
      </c>
      <c r="N357" s="4" t="s">
        <v>60</v>
      </c>
      <c r="O357" s="4" t="s">
        <v>200</v>
      </c>
      <c r="P357" s="4" t="s">
        <v>618</v>
      </c>
      <c r="Q357" s="4" t="s">
        <v>26</v>
      </c>
      <c r="R357" s="4">
        <v>52</v>
      </c>
      <c r="S357" s="8">
        <v>4.333333333333333</v>
      </c>
    </row>
    <row r="358" spans="1:19" x14ac:dyDescent="0.2">
      <c r="A358" s="4">
        <v>3956</v>
      </c>
      <c r="B358" s="4">
        <v>32901</v>
      </c>
      <c r="C358" s="4" t="s">
        <v>620</v>
      </c>
      <c r="D358" s="5">
        <v>37773</v>
      </c>
      <c r="E358" s="6">
        <v>2003</v>
      </c>
      <c r="F358" s="4" t="s">
        <v>20</v>
      </c>
      <c r="G358" s="4"/>
      <c r="H358" s="4" t="s">
        <v>219</v>
      </c>
      <c r="I358" s="5">
        <v>41019</v>
      </c>
      <c r="J358" s="7" t="s">
        <v>30</v>
      </c>
      <c r="K358" s="4" t="s">
        <v>38</v>
      </c>
      <c r="L358" s="4">
        <v>14</v>
      </c>
      <c r="M358" s="4">
        <v>14</v>
      </c>
      <c r="N358" s="4" t="s">
        <v>24</v>
      </c>
      <c r="O358" s="4" t="s">
        <v>92</v>
      </c>
      <c r="P358" s="4" t="s">
        <v>621</v>
      </c>
      <c r="Q358" s="4" t="s">
        <v>33</v>
      </c>
      <c r="R358" s="4">
        <v>106</v>
      </c>
      <c r="S358" s="8">
        <v>8.8333333333333339</v>
      </c>
    </row>
    <row r="359" spans="1:19" x14ac:dyDescent="0.2">
      <c r="A359" s="4">
        <v>26192</v>
      </c>
      <c r="B359" s="4">
        <v>71607</v>
      </c>
      <c r="C359" s="4" t="s">
        <v>622</v>
      </c>
      <c r="D359" s="5">
        <v>40807</v>
      </c>
      <c r="E359" s="6">
        <v>2011</v>
      </c>
      <c r="F359" s="4" t="s">
        <v>20</v>
      </c>
      <c r="G359" s="4">
        <v>9.5</v>
      </c>
      <c r="H359" s="4" t="s">
        <v>623</v>
      </c>
      <c r="I359" s="5">
        <v>41569</v>
      </c>
      <c r="J359" s="7" t="s">
        <v>94</v>
      </c>
      <c r="K359" s="4" t="s">
        <v>70</v>
      </c>
      <c r="L359" s="4">
        <v>48</v>
      </c>
      <c r="M359" s="4">
        <v>38.5</v>
      </c>
      <c r="N359" s="4" t="s">
        <v>60</v>
      </c>
      <c r="O359" s="4" t="s">
        <v>141</v>
      </c>
      <c r="P359" s="4" t="s">
        <v>303</v>
      </c>
      <c r="Q359" s="4" t="s">
        <v>33</v>
      </c>
      <c r="R359" s="4">
        <v>25</v>
      </c>
      <c r="S359" s="8">
        <v>2.0833333333333335</v>
      </c>
    </row>
    <row r="360" spans="1:19" x14ac:dyDescent="0.2">
      <c r="A360" s="4">
        <v>43805</v>
      </c>
      <c r="B360" s="4">
        <v>101302</v>
      </c>
      <c r="C360" s="4" t="s">
        <v>624</v>
      </c>
      <c r="D360" s="5">
        <v>41901</v>
      </c>
      <c r="E360" s="6">
        <v>2014</v>
      </c>
      <c r="F360" s="4" t="s">
        <v>28</v>
      </c>
      <c r="G360" s="4">
        <v>62.41</v>
      </c>
      <c r="H360" s="4" t="s">
        <v>132</v>
      </c>
      <c r="I360" s="5">
        <v>42215</v>
      </c>
      <c r="J360" s="7" t="s">
        <v>53</v>
      </c>
      <c r="K360" s="4" t="s">
        <v>23</v>
      </c>
      <c r="L360" s="4">
        <v>85.84</v>
      </c>
      <c r="M360" s="4">
        <v>23.430000000000007</v>
      </c>
      <c r="N360" s="4" t="s">
        <v>60</v>
      </c>
      <c r="O360" s="4" t="s">
        <v>625</v>
      </c>
      <c r="P360" s="4" t="s">
        <v>626</v>
      </c>
      <c r="Q360" s="4" t="s">
        <v>26</v>
      </c>
      <c r="R360" s="4">
        <v>10</v>
      </c>
      <c r="S360" s="8">
        <v>0.83333333333333337</v>
      </c>
    </row>
    <row r="361" spans="1:19" x14ac:dyDescent="0.2">
      <c r="A361" s="4">
        <v>28141</v>
      </c>
      <c r="B361" s="4">
        <v>82937</v>
      </c>
      <c r="C361" s="4" t="s">
        <v>627</v>
      </c>
      <c r="D361" s="5">
        <v>40695</v>
      </c>
      <c r="E361" s="6">
        <v>2011</v>
      </c>
      <c r="F361" s="4" t="s">
        <v>20</v>
      </c>
      <c r="G361" s="4">
        <v>22</v>
      </c>
      <c r="H361" s="4" t="s">
        <v>628</v>
      </c>
      <c r="I361" s="5">
        <v>42412</v>
      </c>
      <c r="J361" s="7" t="s">
        <v>59</v>
      </c>
      <c r="K361" s="4" t="s">
        <v>23</v>
      </c>
      <c r="L361" s="4">
        <v>61.73</v>
      </c>
      <c r="M361" s="4">
        <v>39.729999999999997</v>
      </c>
      <c r="N361" s="4" t="s">
        <v>32</v>
      </c>
      <c r="O361" s="4" t="s">
        <v>158</v>
      </c>
      <c r="P361" s="4" t="s">
        <v>629</v>
      </c>
      <c r="Q361" s="4" t="s">
        <v>26</v>
      </c>
      <c r="R361" s="4">
        <v>56</v>
      </c>
      <c r="S361" s="8">
        <v>4.666666666666667</v>
      </c>
    </row>
    <row r="362" spans="1:19" x14ac:dyDescent="0.2">
      <c r="A362" s="4">
        <v>28141</v>
      </c>
      <c r="B362" s="4">
        <v>82937</v>
      </c>
      <c r="C362" s="4" t="s">
        <v>627</v>
      </c>
      <c r="D362" s="5">
        <v>40695</v>
      </c>
      <c r="E362" s="6">
        <v>2011</v>
      </c>
      <c r="F362" s="4" t="s">
        <v>20</v>
      </c>
      <c r="G362" s="4">
        <v>22</v>
      </c>
      <c r="H362" s="4" t="s">
        <v>628</v>
      </c>
      <c r="I362" s="5">
        <v>42594</v>
      </c>
      <c r="J362" s="7" t="s">
        <v>59</v>
      </c>
      <c r="K362" s="4" t="s">
        <v>38</v>
      </c>
      <c r="L362" s="4">
        <v>15.34</v>
      </c>
      <c r="M362" s="4">
        <v>-6.66</v>
      </c>
      <c r="N362" s="4" t="s">
        <v>32</v>
      </c>
      <c r="O362" s="4" t="s">
        <v>158</v>
      </c>
      <c r="P362" s="4" t="s">
        <v>629</v>
      </c>
      <c r="Q362" s="4" t="s">
        <v>26</v>
      </c>
      <c r="R362" s="4">
        <v>62</v>
      </c>
      <c r="S362" s="8">
        <v>5.166666666666667</v>
      </c>
    </row>
    <row r="363" spans="1:19" x14ac:dyDescent="0.2">
      <c r="A363" s="4">
        <v>40274</v>
      </c>
      <c r="B363" s="4">
        <v>109797</v>
      </c>
      <c r="C363" s="4" t="s">
        <v>630</v>
      </c>
      <c r="D363" s="5">
        <v>40330</v>
      </c>
      <c r="E363" s="6">
        <v>2010</v>
      </c>
      <c r="F363" s="4" t="s">
        <v>20</v>
      </c>
      <c r="G363" s="4">
        <v>10</v>
      </c>
      <c r="H363" s="4" t="s">
        <v>512</v>
      </c>
      <c r="I363" s="5">
        <v>42333</v>
      </c>
      <c r="J363" s="7" t="s">
        <v>53</v>
      </c>
      <c r="K363" s="4" t="s">
        <v>70</v>
      </c>
      <c r="L363" s="4">
        <v>21</v>
      </c>
      <c r="M363" s="4">
        <v>11</v>
      </c>
      <c r="N363" s="4" t="s">
        <v>98</v>
      </c>
      <c r="O363" s="4" t="s">
        <v>631</v>
      </c>
      <c r="P363" s="4" t="s">
        <v>631</v>
      </c>
      <c r="Q363" s="4" t="s">
        <v>33</v>
      </c>
      <c r="R363" s="4">
        <v>65</v>
      </c>
      <c r="S363" s="8">
        <v>5.416666666666667</v>
      </c>
    </row>
    <row r="364" spans="1:19" x14ac:dyDescent="0.2">
      <c r="A364" s="4">
        <v>28905</v>
      </c>
      <c r="B364" s="4">
        <v>87356</v>
      </c>
      <c r="C364" s="4" t="s">
        <v>632</v>
      </c>
      <c r="D364" s="5">
        <v>39600</v>
      </c>
      <c r="E364" s="6">
        <v>2008</v>
      </c>
      <c r="F364" s="4" t="s">
        <v>28</v>
      </c>
      <c r="G364" s="4"/>
      <c r="H364" s="4" t="s">
        <v>633</v>
      </c>
      <c r="I364" s="5">
        <v>40449</v>
      </c>
      <c r="J364" s="7" t="s">
        <v>22</v>
      </c>
      <c r="K364" s="4" t="s">
        <v>23</v>
      </c>
      <c r="L364" s="4">
        <v>57.85</v>
      </c>
      <c r="M364" s="4">
        <v>57.85</v>
      </c>
      <c r="N364" s="4" t="s">
        <v>24</v>
      </c>
      <c r="O364" s="4" t="s">
        <v>25</v>
      </c>
      <c r="P364" s="4" t="s">
        <v>162</v>
      </c>
      <c r="Q364" s="4" t="s">
        <v>26</v>
      </c>
      <c r="R364" s="4">
        <v>27</v>
      </c>
      <c r="S364" s="8">
        <v>2.25</v>
      </c>
    </row>
    <row r="365" spans="1:19" x14ac:dyDescent="0.2">
      <c r="A365" s="4">
        <v>28905</v>
      </c>
      <c r="B365" s="4">
        <v>87356</v>
      </c>
      <c r="C365" s="4" t="s">
        <v>632</v>
      </c>
      <c r="D365" s="5">
        <v>39600</v>
      </c>
      <c r="E365" s="6">
        <v>2008</v>
      </c>
      <c r="F365" s="4" t="s">
        <v>28</v>
      </c>
      <c r="G365" s="4"/>
      <c r="H365" s="4" t="s">
        <v>633</v>
      </c>
      <c r="I365" s="5">
        <v>41019</v>
      </c>
      <c r="J365" s="7" t="s">
        <v>30</v>
      </c>
      <c r="K365" s="4" t="s">
        <v>70</v>
      </c>
      <c r="L365" s="4">
        <v>3.02</v>
      </c>
      <c r="M365" s="4">
        <v>3.02</v>
      </c>
      <c r="N365" s="4" t="s">
        <v>24</v>
      </c>
      <c r="O365" s="4" t="s">
        <v>25</v>
      </c>
      <c r="P365" s="4" t="s">
        <v>162</v>
      </c>
      <c r="Q365" s="4" t="s">
        <v>26</v>
      </c>
      <c r="R365" s="4">
        <v>46</v>
      </c>
      <c r="S365" s="8">
        <v>3.8333333333333335</v>
      </c>
    </row>
    <row r="366" spans="1:19" x14ac:dyDescent="0.2">
      <c r="A366" s="4">
        <v>28533</v>
      </c>
      <c r="B366" s="4">
        <v>81444</v>
      </c>
      <c r="C366" s="4" t="s">
        <v>634</v>
      </c>
      <c r="D366" s="5">
        <v>41051</v>
      </c>
      <c r="E366" s="6">
        <v>2012</v>
      </c>
      <c r="F366" s="4" t="s">
        <v>43</v>
      </c>
      <c r="G366" s="4">
        <v>150.11000000000001</v>
      </c>
      <c r="H366" s="4" t="s">
        <v>635</v>
      </c>
      <c r="I366" s="5">
        <v>41402</v>
      </c>
      <c r="J366" s="7" t="s">
        <v>94</v>
      </c>
      <c r="K366" s="4" t="s">
        <v>38</v>
      </c>
      <c r="L366" s="4">
        <v>33.75</v>
      </c>
      <c r="M366" s="4">
        <v>-116.36000000000001</v>
      </c>
      <c r="N366" s="4" t="s">
        <v>54</v>
      </c>
      <c r="O366" s="4" t="s">
        <v>55</v>
      </c>
      <c r="P366" s="4" t="s">
        <v>636</v>
      </c>
      <c r="Q366" s="4" t="s">
        <v>26</v>
      </c>
      <c r="R366" s="4">
        <v>12</v>
      </c>
      <c r="S366" s="8">
        <v>1</v>
      </c>
    </row>
    <row r="367" spans="1:19" x14ac:dyDescent="0.2">
      <c r="A367" s="4">
        <v>20838</v>
      </c>
      <c r="B367" s="4">
        <v>56108</v>
      </c>
      <c r="C367" s="4" t="s">
        <v>637</v>
      </c>
      <c r="D367" s="5">
        <v>40539</v>
      </c>
      <c r="E367" s="6">
        <v>2010</v>
      </c>
      <c r="F367" s="4" t="s">
        <v>20</v>
      </c>
      <c r="G367" s="4">
        <v>40.99</v>
      </c>
      <c r="H367" s="4" t="s">
        <v>619</v>
      </c>
      <c r="I367" s="5">
        <v>41680</v>
      </c>
      <c r="J367" s="7" t="s">
        <v>45</v>
      </c>
      <c r="K367" s="4" t="s">
        <v>70</v>
      </c>
      <c r="L367" s="4">
        <v>20.100000000000001</v>
      </c>
      <c r="M367" s="4">
        <v>-20.89</v>
      </c>
      <c r="N367" s="4" t="s">
        <v>60</v>
      </c>
      <c r="O367" s="4" t="s">
        <v>625</v>
      </c>
      <c r="P367" s="4" t="s">
        <v>638</v>
      </c>
      <c r="Q367" s="4" t="s">
        <v>26</v>
      </c>
      <c r="R367" s="4">
        <v>38</v>
      </c>
      <c r="S367" s="8">
        <v>3.1666666666666665</v>
      </c>
    </row>
    <row r="368" spans="1:19" x14ac:dyDescent="0.2">
      <c r="A368" s="4">
        <v>20838</v>
      </c>
      <c r="B368" s="4">
        <v>56108</v>
      </c>
      <c r="C368" s="4" t="s">
        <v>637</v>
      </c>
      <c r="D368" s="5">
        <v>40539</v>
      </c>
      <c r="E368" s="6">
        <v>2010</v>
      </c>
      <c r="F368" s="4" t="s">
        <v>20</v>
      </c>
      <c r="G368" s="4">
        <v>40.99</v>
      </c>
      <c r="H368" s="4" t="s">
        <v>619</v>
      </c>
      <c r="I368" s="5">
        <v>42490</v>
      </c>
      <c r="J368" s="7" t="s">
        <v>59</v>
      </c>
      <c r="K368" s="4" t="s">
        <v>23</v>
      </c>
      <c r="L368" s="4">
        <v>72.16</v>
      </c>
      <c r="M368" s="4">
        <v>31.169999999999995</v>
      </c>
      <c r="N368" s="4" t="s">
        <v>60</v>
      </c>
      <c r="O368" s="4" t="s">
        <v>625</v>
      </c>
      <c r="P368" s="4" t="s">
        <v>638</v>
      </c>
      <c r="Q368" s="4" t="s">
        <v>26</v>
      </c>
      <c r="R368" s="4">
        <v>64</v>
      </c>
      <c r="S368" s="8">
        <v>5.333333333333333</v>
      </c>
    </row>
    <row r="369" spans="1:19" x14ac:dyDescent="0.2">
      <c r="A369" s="4">
        <v>11440</v>
      </c>
      <c r="B369" s="4">
        <v>43483</v>
      </c>
      <c r="C369" s="4" t="s">
        <v>639</v>
      </c>
      <c r="D369" s="5">
        <v>40331</v>
      </c>
      <c r="E369" s="6">
        <v>2010</v>
      </c>
      <c r="F369" s="4" t="s">
        <v>20</v>
      </c>
      <c r="G369" s="4">
        <v>23.3</v>
      </c>
      <c r="H369" s="4" t="s">
        <v>199</v>
      </c>
      <c r="I369" s="5">
        <v>41647</v>
      </c>
      <c r="J369" s="7" t="s">
        <v>45</v>
      </c>
      <c r="K369" s="4" t="s">
        <v>31</v>
      </c>
      <c r="L369" s="4">
        <v>275</v>
      </c>
      <c r="M369" s="4">
        <v>251.7</v>
      </c>
      <c r="N369" s="4" t="s">
        <v>167</v>
      </c>
      <c r="O369" s="4" t="s">
        <v>168</v>
      </c>
      <c r="P369" s="4" t="s">
        <v>640</v>
      </c>
      <c r="Q369" s="4" t="s">
        <v>33</v>
      </c>
      <c r="R369" s="4">
        <v>43</v>
      </c>
      <c r="S369" s="8">
        <v>3.5833333333333335</v>
      </c>
    </row>
    <row r="370" spans="1:19" x14ac:dyDescent="0.2">
      <c r="A370" s="4">
        <v>5041</v>
      </c>
      <c r="B370" s="4">
        <v>34534</v>
      </c>
      <c r="C370" s="4" t="s">
        <v>641</v>
      </c>
      <c r="D370" s="5">
        <v>39520</v>
      </c>
      <c r="E370" s="6">
        <v>2008</v>
      </c>
      <c r="F370" s="4" t="s">
        <v>28</v>
      </c>
      <c r="G370" s="4">
        <v>4</v>
      </c>
      <c r="H370" s="4" t="s">
        <v>64</v>
      </c>
      <c r="I370" s="5">
        <v>41010</v>
      </c>
      <c r="J370" s="7" t="s">
        <v>30</v>
      </c>
      <c r="K370" s="4" t="s">
        <v>38</v>
      </c>
      <c r="L370" s="4">
        <v>5.12</v>
      </c>
      <c r="M370" s="4">
        <v>1.1200000000000001</v>
      </c>
      <c r="N370" s="4" t="s">
        <v>24</v>
      </c>
      <c r="O370" s="4" t="s">
        <v>47</v>
      </c>
      <c r="P370" s="4" t="s">
        <v>642</v>
      </c>
      <c r="Q370" s="4" t="s">
        <v>26</v>
      </c>
      <c r="R370" s="4">
        <v>49</v>
      </c>
      <c r="S370" s="8">
        <v>4.083333333333333</v>
      </c>
    </row>
    <row r="371" spans="1:19" x14ac:dyDescent="0.2">
      <c r="A371" s="4">
        <v>50883</v>
      </c>
      <c r="B371" s="4">
        <v>136806</v>
      </c>
      <c r="C371" s="4" t="s">
        <v>643</v>
      </c>
      <c r="D371" s="5">
        <v>39417</v>
      </c>
      <c r="E371" s="6">
        <v>2007</v>
      </c>
      <c r="F371" s="4" t="s">
        <v>43</v>
      </c>
      <c r="G371" s="4">
        <v>19.03</v>
      </c>
      <c r="H371" s="4" t="s">
        <v>263</v>
      </c>
      <c r="I371" s="5">
        <v>40333</v>
      </c>
      <c r="J371" s="7" t="s">
        <v>22</v>
      </c>
      <c r="K371" s="4" t="s">
        <v>38</v>
      </c>
      <c r="L371" s="4">
        <v>47.19</v>
      </c>
      <c r="M371" s="4">
        <v>28.159999999999997</v>
      </c>
      <c r="N371" s="4" t="s">
        <v>60</v>
      </c>
      <c r="O371" s="4" t="s">
        <v>141</v>
      </c>
      <c r="P371" s="4" t="s">
        <v>644</v>
      </c>
      <c r="Q371" s="4" t="s">
        <v>33</v>
      </c>
      <c r="R371" s="4">
        <v>30</v>
      </c>
      <c r="S371" s="8">
        <v>2.5</v>
      </c>
    </row>
    <row r="372" spans="1:19" x14ac:dyDescent="0.2">
      <c r="A372" s="4">
        <v>24167</v>
      </c>
      <c r="B372" s="4">
        <v>62131</v>
      </c>
      <c r="C372" s="4" t="s">
        <v>645</v>
      </c>
      <c r="D372" s="5">
        <v>40658</v>
      </c>
      <c r="E372" s="6">
        <v>2011</v>
      </c>
      <c r="F372" s="4" t="s">
        <v>20</v>
      </c>
      <c r="G372" s="4">
        <v>13.5</v>
      </c>
      <c r="H372" s="4" t="s">
        <v>415</v>
      </c>
      <c r="I372" s="5">
        <v>41295</v>
      </c>
      <c r="J372" s="7" t="s">
        <v>94</v>
      </c>
      <c r="K372" s="4" t="s">
        <v>70</v>
      </c>
      <c r="L372" s="4">
        <v>40.020000000000003</v>
      </c>
      <c r="M372" s="4">
        <v>26.520000000000003</v>
      </c>
      <c r="N372" s="4" t="s">
        <v>24</v>
      </c>
      <c r="O372" s="4" t="s">
        <v>76</v>
      </c>
      <c r="P372" s="4" t="s">
        <v>76</v>
      </c>
      <c r="Q372" s="4" t="s">
        <v>26</v>
      </c>
      <c r="R372" s="4">
        <v>21</v>
      </c>
      <c r="S372" s="8">
        <v>1.75</v>
      </c>
    </row>
    <row r="373" spans="1:19" x14ac:dyDescent="0.2">
      <c r="A373" s="4">
        <v>24167</v>
      </c>
      <c r="B373" s="4">
        <v>62131</v>
      </c>
      <c r="C373" s="4" t="s">
        <v>645</v>
      </c>
      <c r="D373" s="5">
        <v>40658</v>
      </c>
      <c r="E373" s="6">
        <v>2011</v>
      </c>
      <c r="F373" s="4" t="s">
        <v>20</v>
      </c>
      <c r="G373" s="4">
        <v>13.5</v>
      </c>
      <c r="H373" s="4" t="s">
        <v>415</v>
      </c>
      <c r="I373" s="5">
        <v>41829</v>
      </c>
      <c r="J373" s="7" t="s">
        <v>45</v>
      </c>
      <c r="K373" s="4" t="s">
        <v>31</v>
      </c>
      <c r="L373" s="4">
        <v>73.5</v>
      </c>
      <c r="M373" s="4">
        <v>60</v>
      </c>
      <c r="N373" s="4" t="s">
        <v>24</v>
      </c>
      <c r="O373" s="4" t="s">
        <v>76</v>
      </c>
      <c r="P373" s="4" t="s">
        <v>76</v>
      </c>
      <c r="Q373" s="4" t="s">
        <v>33</v>
      </c>
      <c r="R373" s="4">
        <v>39</v>
      </c>
      <c r="S373" s="8">
        <v>3.25</v>
      </c>
    </row>
    <row r="374" spans="1:19" x14ac:dyDescent="0.2">
      <c r="A374" s="4">
        <v>25095</v>
      </c>
      <c r="B374" s="4">
        <v>65915</v>
      </c>
      <c r="C374" s="4" t="s">
        <v>646</v>
      </c>
      <c r="D374" s="5">
        <v>39909</v>
      </c>
      <c r="E374" s="6">
        <v>2009</v>
      </c>
      <c r="F374" s="4" t="s">
        <v>20</v>
      </c>
      <c r="G374" s="4">
        <v>5.03</v>
      </c>
      <c r="H374" s="4" t="s">
        <v>237</v>
      </c>
      <c r="I374" s="5">
        <v>41009</v>
      </c>
      <c r="J374" s="7" t="s">
        <v>30</v>
      </c>
      <c r="K374" s="4" t="s">
        <v>70</v>
      </c>
      <c r="L374" s="4">
        <v>19.14</v>
      </c>
      <c r="M374" s="4">
        <v>14.11</v>
      </c>
      <c r="N374" s="4" t="s">
        <v>103</v>
      </c>
      <c r="O374" s="4" t="s">
        <v>647</v>
      </c>
      <c r="P374" s="4" t="s">
        <v>648</v>
      </c>
      <c r="Q374" s="4" t="s">
        <v>26</v>
      </c>
      <c r="R374" s="4">
        <v>36</v>
      </c>
      <c r="S374" s="8">
        <v>3</v>
      </c>
    </row>
    <row r="375" spans="1:19" x14ac:dyDescent="0.2">
      <c r="A375" s="4">
        <v>34246</v>
      </c>
      <c r="B375" s="4">
        <v>114488</v>
      </c>
      <c r="C375" s="4" t="s">
        <v>649</v>
      </c>
      <c r="D375" s="5">
        <v>41428</v>
      </c>
      <c r="E375" s="6">
        <v>2013</v>
      </c>
      <c r="F375" s="4" t="s">
        <v>43</v>
      </c>
      <c r="G375" s="4">
        <v>18.350000000000001</v>
      </c>
      <c r="H375" s="4" t="s">
        <v>650</v>
      </c>
      <c r="I375" s="5">
        <v>42065</v>
      </c>
      <c r="J375" s="7" t="s">
        <v>53</v>
      </c>
      <c r="K375" s="4" t="s">
        <v>70</v>
      </c>
      <c r="L375" s="4">
        <v>7.69</v>
      </c>
      <c r="M375" s="4">
        <v>-10.66</v>
      </c>
      <c r="N375" s="4" t="s">
        <v>54</v>
      </c>
      <c r="O375" s="4" t="s">
        <v>154</v>
      </c>
      <c r="P375" s="4" t="s">
        <v>191</v>
      </c>
      <c r="Q375" s="4" t="s">
        <v>26</v>
      </c>
      <c r="R375" s="4">
        <v>21</v>
      </c>
      <c r="S375" s="8">
        <v>1.75</v>
      </c>
    </row>
    <row r="376" spans="1:19" x14ac:dyDescent="0.2">
      <c r="A376" s="4">
        <v>28732</v>
      </c>
      <c r="B376" s="4">
        <v>86236</v>
      </c>
      <c r="C376" s="4" t="s">
        <v>651</v>
      </c>
      <c r="D376" s="5">
        <v>39600</v>
      </c>
      <c r="E376" s="6">
        <v>2008</v>
      </c>
      <c r="F376" s="4" t="s">
        <v>20</v>
      </c>
      <c r="G376" s="4">
        <v>23.29</v>
      </c>
      <c r="H376" s="4" t="s">
        <v>450</v>
      </c>
      <c r="I376" s="5">
        <v>42662</v>
      </c>
      <c r="J376" s="7" t="s">
        <v>59</v>
      </c>
      <c r="K376" s="4" t="s">
        <v>31</v>
      </c>
      <c r="L376" s="4">
        <v>155</v>
      </c>
      <c r="M376" s="4">
        <v>131.71</v>
      </c>
      <c r="N376" s="4" t="s">
        <v>24</v>
      </c>
      <c r="O376" s="4" t="s">
        <v>76</v>
      </c>
      <c r="P376" s="4" t="s">
        <v>76</v>
      </c>
      <c r="Q376" s="4" t="s">
        <v>33</v>
      </c>
      <c r="R376" s="4">
        <v>100</v>
      </c>
      <c r="S376" s="8">
        <v>8.3333333333333339</v>
      </c>
    </row>
    <row r="377" spans="1:19" x14ac:dyDescent="0.2">
      <c r="A377" s="4">
        <v>1677</v>
      </c>
      <c r="B377" s="4">
        <v>29348</v>
      </c>
      <c r="C377" s="4" t="s">
        <v>652</v>
      </c>
      <c r="D377" s="5">
        <v>39092</v>
      </c>
      <c r="E377" s="6">
        <v>2007</v>
      </c>
      <c r="F377" s="4" t="s">
        <v>20</v>
      </c>
      <c r="G377" s="4">
        <v>22</v>
      </c>
      <c r="H377" s="4" t="s">
        <v>653</v>
      </c>
      <c r="I377" s="5">
        <v>40651</v>
      </c>
      <c r="J377" s="7" t="s">
        <v>127</v>
      </c>
      <c r="K377" s="4" t="s">
        <v>70</v>
      </c>
      <c r="L377" s="4">
        <v>58.03</v>
      </c>
      <c r="M377" s="4">
        <v>36.03</v>
      </c>
      <c r="N377" s="4" t="s">
        <v>54</v>
      </c>
      <c r="O377" s="4" t="s">
        <v>244</v>
      </c>
      <c r="P377" s="4" t="s">
        <v>654</v>
      </c>
      <c r="Q377" s="4" t="s">
        <v>26</v>
      </c>
      <c r="R377" s="4">
        <v>51</v>
      </c>
      <c r="S377" s="8">
        <v>4.25</v>
      </c>
    </row>
    <row r="378" spans="1:19" x14ac:dyDescent="0.2">
      <c r="A378" s="4">
        <v>1677</v>
      </c>
      <c r="B378" s="4">
        <v>29348</v>
      </c>
      <c r="C378" s="4" t="s">
        <v>652</v>
      </c>
      <c r="D378" s="5">
        <v>39092</v>
      </c>
      <c r="E378" s="6">
        <v>2007</v>
      </c>
      <c r="F378" s="4" t="s">
        <v>20</v>
      </c>
      <c r="G378" s="4">
        <v>22</v>
      </c>
      <c r="H378" s="4" t="s">
        <v>653</v>
      </c>
      <c r="I378" s="5">
        <v>42574</v>
      </c>
      <c r="J378" s="7" t="s">
        <v>59</v>
      </c>
      <c r="K378" s="4" t="s">
        <v>38</v>
      </c>
      <c r="L378" s="4">
        <v>21.23</v>
      </c>
      <c r="M378" s="4">
        <v>-0.76999999999999957</v>
      </c>
      <c r="N378" s="4" t="s">
        <v>54</v>
      </c>
      <c r="O378" s="4" t="s">
        <v>244</v>
      </c>
      <c r="P378" s="4" t="s">
        <v>654</v>
      </c>
      <c r="Q378" s="4" t="s">
        <v>33</v>
      </c>
      <c r="R378" s="4">
        <v>114</v>
      </c>
      <c r="S378" s="8">
        <v>9.5</v>
      </c>
    </row>
    <row r="379" spans="1:19" x14ac:dyDescent="0.2">
      <c r="A379" s="4">
        <v>30493</v>
      </c>
      <c r="B379" s="4">
        <v>96775</v>
      </c>
      <c r="C379" s="4" t="s">
        <v>655</v>
      </c>
      <c r="D379" s="5">
        <v>40695</v>
      </c>
      <c r="E379" s="6">
        <v>2011</v>
      </c>
      <c r="F379" s="4" t="s">
        <v>28</v>
      </c>
      <c r="G379" s="4"/>
      <c r="H379" s="4" t="s">
        <v>656</v>
      </c>
      <c r="I379" s="5">
        <v>41152</v>
      </c>
      <c r="J379" s="7" t="s">
        <v>30</v>
      </c>
      <c r="K379" s="4" t="s">
        <v>70</v>
      </c>
      <c r="L379" s="4">
        <v>18.059999999999999</v>
      </c>
      <c r="M379" s="4">
        <v>18.059999999999999</v>
      </c>
      <c r="N379" s="4" t="s">
        <v>167</v>
      </c>
      <c r="O379" s="4" t="s">
        <v>168</v>
      </c>
      <c r="P379" s="4" t="s">
        <v>657</v>
      </c>
      <c r="Q379" s="4" t="s">
        <v>33</v>
      </c>
      <c r="R379" s="4">
        <v>14</v>
      </c>
      <c r="S379" s="8">
        <v>1.1666666666666667</v>
      </c>
    </row>
    <row r="380" spans="1:19" x14ac:dyDescent="0.2">
      <c r="A380" s="4">
        <v>59058</v>
      </c>
      <c r="B380" s="4">
        <v>96775</v>
      </c>
      <c r="C380" s="4" t="s">
        <v>655</v>
      </c>
      <c r="D380" s="5">
        <v>39234</v>
      </c>
      <c r="E380" s="6">
        <v>2007</v>
      </c>
      <c r="F380" s="4" t="s">
        <v>28</v>
      </c>
      <c r="G380" s="4">
        <v>14.7</v>
      </c>
      <c r="H380" s="4" t="s">
        <v>232</v>
      </c>
      <c r="I380" s="5">
        <v>42776</v>
      </c>
      <c r="J380" s="7" t="s">
        <v>197</v>
      </c>
      <c r="K380" s="4" t="s">
        <v>70</v>
      </c>
      <c r="L380" s="4">
        <v>69.099999999999994</v>
      </c>
      <c r="M380" s="4">
        <v>54.399999999999991</v>
      </c>
      <c r="N380" s="4" t="s">
        <v>167</v>
      </c>
      <c r="O380" s="4" t="s">
        <v>168</v>
      </c>
      <c r="P380" s="4" t="s">
        <v>657</v>
      </c>
      <c r="Q380" s="4" t="s">
        <v>33</v>
      </c>
      <c r="R380" s="4">
        <v>116</v>
      </c>
      <c r="S380" s="8">
        <v>9.6666666666666661</v>
      </c>
    </row>
    <row r="381" spans="1:19" x14ac:dyDescent="0.2">
      <c r="A381" s="4">
        <v>36589</v>
      </c>
      <c r="B381" s="4">
        <v>124884</v>
      </c>
      <c r="C381" s="4" t="s">
        <v>658</v>
      </c>
      <c r="D381" s="5">
        <v>39419</v>
      </c>
      <c r="E381" s="6">
        <v>2007</v>
      </c>
      <c r="F381" s="4" t="s">
        <v>28</v>
      </c>
      <c r="G381" s="4">
        <v>28</v>
      </c>
      <c r="H381" s="4" t="s">
        <v>376</v>
      </c>
      <c r="I381" s="5">
        <v>40648</v>
      </c>
      <c r="J381" s="7" t="s">
        <v>127</v>
      </c>
      <c r="K381" s="4" t="s">
        <v>31</v>
      </c>
      <c r="L381" s="4">
        <v>33.299999999999997</v>
      </c>
      <c r="M381" s="4">
        <v>5.2999999999999972</v>
      </c>
      <c r="N381" s="4" t="s">
        <v>60</v>
      </c>
      <c r="O381" s="4" t="s">
        <v>625</v>
      </c>
      <c r="P381" s="4" t="s">
        <v>659</v>
      </c>
      <c r="Q381" s="4" t="s">
        <v>33</v>
      </c>
      <c r="R381" s="4">
        <v>40</v>
      </c>
      <c r="S381" s="8">
        <v>3.3333333333333335</v>
      </c>
    </row>
    <row r="382" spans="1:19" x14ac:dyDescent="0.2">
      <c r="A382" s="4">
        <v>7159</v>
      </c>
      <c r="B382" s="4">
        <v>37813</v>
      </c>
      <c r="C382" s="4" t="s">
        <v>660</v>
      </c>
      <c r="D382" s="5">
        <v>37043</v>
      </c>
      <c r="E382" s="6">
        <v>2001</v>
      </c>
      <c r="F382" s="4" t="s">
        <v>20</v>
      </c>
      <c r="G382" s="4">
        <v>33.549999999999997</v>
      </c>
      <c r="H382" s="4" t="s">
        <v>219</v>
      </c>
      <c r="I382" s="5">
        <v>37956</v>
      </c>
      <c r="J382" s="7" t="s">
        <v>661</v>
      </c>
      <c r="K382" s="4" t="s">
        <v>31</v>
      </c>
      <c r="L382" s="4">
        <v>65.86</v>
      </c>
      <c r="M382" s="4">
        <v>32.31</v>
      </c>
      <c r="N382" s="4" t="s">
        <v>32</v>
      </c>
      <c r="O382" s="4" t="s">
        <v>71</v>
      </c>
      <c r="P382" s="4" t="s">
        <v>225</v>
      </c>
      <c r="Q382" s="4" t="s">
        <v>26</v>
      </c>
      <c r="R382" s="4">
        <v>30</v>
      </c>
      <c r="S382" s="8">
        <v>2.5</v>
      </c>
    </row>
    <row r="383" spans="1:19" x14ac:dyDescent="0.2">
      <c r="A383" s="4">
        <v>32120</v>
      </c>
      <c r="B383" s="4">
        <v>104078</v>
      </c>
      <c r="C383" s="4" t="s">
        <v>662</v>
      </c>
      <c r="D383" s="5">
        <v>39600</v>
      </c>
      <c r="E383" s="6">
        <v>2008</v>
      </c>
      <c r="F383" s="4" t="s">
        <v>20</v>
      </c>
      <c r="G383" s="4">
        <v>5.12</v>
      </c>
      <c r="H383" s="4" t="s">
        <v>663</v>
      </c>
      <c r="I383" s="5">
        <v>41309</v>
      </c>
      <c r="J383" s="7" t="s">
        <v>94</v>
      </c>
      <c r="K383" s="4" t="s">
        <v>38</v>
      </c>
      <c r="L383" s="4">
        <v>2.62</v>
      </c>
      <c r="M383" s="4">
        <v>-2.5</v>
      </c>
      <c r="N383" s="4" t="s">
        <v>54</v>
      </c>
      <c r="O383" s="4" t="s">
        <v>81</v>
      </c>
      <c r="P383" s="4" t="s">
        <v>81</v>
      </c>
      <c r="Q383" s="4" t="s">
        <v>26</v>
      </c>
      <c r="R383" s="4">
        <v>56</v>
      </c>
      <c r="S383" s="8">
        <v>4.666666666666667</v>
      </c>
    </row>
    <row r="384" spans="1:19" x14ac:dyDescent="0.2">
      <c r="A384" s="4">
        <v>22834</v>
      </c>
      <c r="B384" s="4">
        <v>41968</v>
      </c>
      <c r="C384" s="4" t="s">
        <v>664</v>
      </c>
      <c r="D384" s="5">
        <v>38687</v>
      </c>
      <c r="E384" s="6">
        <v>2005</v>
      </c>
      <c r="F384" s="4" t="s">
        <v>43</v>
      </c>
      <c r="G384" s="4">
        <v>46.05</v>
      </c>
      <c r="H384" s="4" t="s">
        <v>88</v>
      </c>
      <c r="I384" s="5">
        <v>40602</v>
      </c>
      <c r="J384" s="7" t="s">
        <v>127</v>
      </c>
      <c r="K384" s="4" t="s">
        <v>38</v>
      </c>
      <c r="L384" s="4">
        <v>4.0199999999999996</v>
      </c>
      <c r="M384" s="4">
        <v>-42.03</v>
      </c>
      <c r="N384" s="4" t="s">
        <v>24</v>
      </c>
      <c r="O384" s="4" t="s">
        <v>47</v>
      </c>
      <c r="P384" s="4" t="s">
        <v>47</v>
      </c>
      <c r="Q384" s="4" t="s">
        <v>33</v>
      </c>
      <c r="R384" s="4">
        <v>62</v>
      </c>
      <c r="S384" s="8">
        <v>5.166666666666667</v>
      </c>
    </row>
    <row r="385" spans="1:19" x14ac:dyDescent="0.2">
      <c r="A385" s="4">
        <v>34935</v>
      </c>
      <c r="B385" s="4">
        <v>117694</v>
      </c>
      <c r="C385" s="4" t="s">
        <v>665</v>
      </c>
      <c r="D385" s="5">
        <v>41472</v>
      </c>
      <c r="E385" s="6">
        <v>2013</v>
      </c>
      <c r="F385" s="4" t="s">
        <v>43</v>
      </c>
      <c r="G385" s="4"/>
      <c r="H385" s="4" t="s">
        <v>157</v>
      </c>
      <c r="I385" s="5">
        <v>42305</v>
      </c>
      <c r="J385" s="7" t="s">
        <v>53</v>
      </c>
      <c r="K385" s="4" t="s">
        <v>38</v>
      </c>
      <c r="L385" s="4">
        <v>9.4600000000000009</v>
      </c>
      <c r="M385" s="4">
        <v>9.4600000000000009</v>
      </c>
      <c r="N385" s="4" t="s">
        <v>24</v>
      </c>
      <c r="O385" s="4" t="s">
        <v>47</v>
      </c>
      <c r="P385" s="4" t="s">
        <v>382</v>
      </c>
      <c r="Q385" s="4" t="s">
        <v>33</v>
      </c>
      <c r="R385" s="4">
        <v>27</v>
      </c>
      <c r="S385" s="8">
        <v>2.25</v>
      </c>
    </row>
    <row r="386" spans="1:19" x14ac:dyDescent="0.2">
      <c r="A386" s="4">
        <v>8514</v>
      </c>
      <c r="B386" s="4">
        <v>39671</v>
      </c>
      <c r="C386" s="4" t="s">
        <v>666</v>
      </c>
      <c r="D386" s="5">
        <v>38936</v>
      </c>
      <c r="E386" s="6">
        <v>2006</v>
      </c>
      <c r="F386" s="4" t="s">
        <v>20</v>
      </c>
      <c r="G386" s="4">
        <v>25.8</v>
      </c>
      <c r="H386" s="4" t="s">
        <v>653</v>
      </c>
      <c r="I386" s="5">
        <v>41527</v>
      </c>
      <c r="J386" s="7" t="s">
        <v>94</v>
      </c>
      <c r="K386" s="4" t="s">
        <v>31</v>
      </c>
      <c r="L386" s="4">
        <v>200</v>
      </c>
      <c r="M386" s="4">
        <v>174.2</v>
      </c>
      <c r="N386" s="4" t="s">
        <v>65</v>
      </c>
      <c r="O386" s="4" t="s">
        <v>66</v>
      </c>
      <c r="P386" s="4" t="s">
        <v>667</v>
      </c>
      <c r="Q386" s="4" t="s">
        <v>26</v>
      </c>
      <c r="R386" s="4">
        <v>85</v>
      </c>
      <c r="S386" s="8">
        <v>7.083333333333333</v>
      </c>
    </row>
    <row r="387" spans="1:19" x14ac:dyDescent="0.2">
      <c r="A387" s="4">
        <v>30282</v>
      </c>
      <c r="B387" s="4">
        <v>95465</v>
      </c>
      <c r="C387" s="4" t="s">
        <v>668</v>
      </c>
      <c r="D387" s="5">
        <v>39326</v>
      </c>
      <c r="E387" s="6">
        <v>2007</v>
      </c>
      <c r="F387" s="4" t="s">
        <v>28</v>
      </c>
      <c r="G387" s="4">
        <v>14</v>
      </c>
      <c r="H387" s="4" t="s">
        <v>40</v>
      </c>
      <c r="I387" s="5">
        <v>41481</v>
      </c>
      <c r="J387" s="7" t="s">
        <v>94</v>
      </c>
      <c r="K387" s="4" t="s">
        <v>70</v>
      </c>
      <c r="L387" s="4">
        <v>29.71</v>
      </c>
      <c r="M387" s="4">
        <v>15.71</v>
      </c>
      <c r="N387" s="4" t="s">
        <v>60</v>
      </c>
      <c r="O387" s="4" t="s">
        <v>60</v>
      </c>
      <c r="P387" s="4" t="s">
        <v>60</v>
      </c>
      <c r="Q387" s="4" t="s">
        <v>26</v>
      </c>
      <c r="R387" s="4">
        <v>70</v>
      </c>
      <c r="S387" s="8">
        <v>5.833333333333333</v>
      </c>
    </row>
    <row r="388" spans="1:19" x14ac:dyDescent="0.2">
      <c r="A388" s="4">
        <v>43060</v>
      </c>
      <c r="B388" s="4">
        <v>148370</v>
      </c>
      <c r="C388" s="4" t="s">
        <v>669</v>
      </c>
      <c r="D388" s="5">
        <v>40816</v>
      </c>
      <c r="E388" s="6">
        <v>2011</v>
      </c>
      <c r="F388" s="4" t="s">
        <v>43</v>
      </c>
      <c r="G388" s="4"/>
      <c r="H388" s="4" t="s">
        <v>153</v>
      </c>
      <c r="I388" s="5">
        <v>41865</v>
      </c>
      <c r="J388" s="7" t="s">
        <v>45</v>
      </c>
      <c r="K388" s="4" t="s">
        <v>38</v>
      </c>
      <c r="L388" s="4">
        <v>6.41</v>
      </c>
      <c r="M388" s="4">
        <v>6.41</v>
      </c>
      <c r="N388" s="4" t="s">
        <v>175</v>
      </c>
      <c r="O388" s="4" t="s">
        <v>176</v>
      </c>
      <c r="P388" s="4" t="s">
        <v>670</v>
      </c>
      <c r="Q388" s="4" t="s">
        <v>33</v>
      </c>
      <c r="R388" s="4">
        <v>35</v>
      </c>
      <c r="S388" s="8">
        <v>2.9166666666666665</v>
      </c>
    </row>
    <row r="389" spans="1:19" x14ac:dyDescent="0.2">
      <c r="A389" s="4">
        <v>41110</v>
      </c>
      <c r="B389" s="4">
        <v>47918</v>
      </c>
      <c r="C389" s="4" t="s">
        <v>671</v>
      </c>
      <c r="D389" s="5">
        <v>39142</v>
      </c>
      <c r="E389" s="6">
        <v>2007</v>
      </c>
      <c r="F389" s="4" t="s">
        <v>28</v>
      </c>
      <c r="G389" s="4">
        <v>34.799999999999997</v>
      </c>
      <c r="H389" s="4" t="s">
        <v>672</v>
      </c>
      <c r="I389" s="5">
        <v>39814</v>
      </c>
      <c r="J389" s="7" t="s">
        <v>140</v>
      </c>
      <c r="K389" s="4" t="s">
        <v>128</v>
      </c>
      <c r="L389" s="4">
        <v>762.87</v>
      </c>
      <c r="M389" s="4">
        <v>728.07</v>
      </c>
      <c r="N389" s="4" t="s">
        <v>98</v>
      </c>
      <c r="O389" s="4" t="s">
        <v>129</v>
      </c>
      <c r="P389" s="4" t="s">
        <v>673</v>
      </c>
      <c r="Q389" s="4" t="s">
        <v>26</v>
      </c>
      <c r="R389" s="4">
        <v>22</v>
      </c>
      <c r="S389" s="8">
        <v>1.8333333333333333</v>
      </c>
    </row>
    <row r="390" spans="1:19" x14ac:dyDescent="0.2">
      <c r="A390" s="4">
        <v>41110</v>
      </c>
      <c r="B390" s="4">
        <v>47918</v>
      </c>
      <c r="C390" s="4" t="s">
        <v>671</v>
      </c>
      <c r="D390" s="5">
        <v>39142</v>
      </c>
      <c r="E390" s="6">
        <v>2007</v>
      </c>
      <c r="F390" s="4" t="s">
        <v>28</v>
      </c>
      <c r="G390" s="4">
        <v>34.799999999999997</v>
      </c>
      <c r="H390" s="4" t="s">
        <v>672</v>
      </c>
      <c r="I390" s="5">
        <v>41974</v>
      </c>
      <c r="J390" s="7" t="s">
        <v>45</v>
      </c>
      <c r="K390" s="4" t="s">
        <v>31</v>
      </c>
      <c r="L390" s="4">
        <v>1000</v>
      </c>
      <c r="M390" s="4">
        <v>965.2</v>
      </c>
      <c r="N390" s="4" t="s">
        <v>98</v>
      </c>
      <c r="O390" s="4" t="s">
        <v>129</v>
      </c>
      <c r="P390" s="4" t="s">
        <v>673</v>
      </c>
      <c r="Q390" s="4" t="s">
        <v>26</v>
      </c>
      <c r="R390" s="4">
        <v>93</v>
      </c>
      <c r="S390" s="8">
        <v>7.75</v>
      </c>
    </row>
    <row r="391" spans="1:19" x14ac:dyDescent="0.2">
      <c r="A391" s="4">
        <v>35967</v>
      </c>
      <c r="B391" s="4">
        <v>97434</v>
      </c>
      <c r="C391" s="4" t="s">
        <v>674</v>
      </c>
      <c r="D391" s="5">
        <v>38916</v>
      </c>
      <c r="E391" s="6">
        <v>2006</v>
      </c>
      <c r="F391" s="4" t="s">
        <v>20</v>
      </c>
      <c r="G391" s="4">
        <v>20</v>
      </c>
      <c r="H391" s="4" t="s">
        <v>530</v>
      </c>
      <c r="I391" s="5">
        <v>41061</v>
      </c>
      <c r="J391" s="7" t="s">
        <v>30</v>
      </c>
      <c r="K391" s="4" t="s">
        <v>31</v>
      </c>
      <c r="L391" s="4">
        <v>2.2200000000000002</v>
      </c>
      <c r="M391" s="4">
        <v>-17.78</v>
      </c>
      <c r="N391" s="4" t="s">
        <v>24</v>
      </c>
      <c r="O391" s="4" t="s">
        <v>25</v>
      </c>
      <c r="P391" s="4" t="s">
        <v>396</v>
      </c>
      <c r="Q391" s="4" t="s">
        <v>26</v>
      </c>
      <c r="R391" s="4">
        <v>71</v>
      </c>
      <c r="S391" s="8">
        <v>5.916666666666667</v>
      </c>
    </row>
    <row r="392" spans="1:19" x14ac:dyDescent="0.2">
      <c r="A392" s="4">
        <v>35967</v>
      </c>
      <c r="B392" s="4">
        <v>97434</v>
      </c>
      <c r="C392" s="4" t="s">
        <v>674</v>
      </c>
      <c r="D392" s="5">
        <v>38916</v>
      </c>
      <c r="E392" s="6">
        <v>2006</v>
      </c>
      <c r="F392" s="4" t="s">
        <v>20</v>
      </c>
      <c r="G392" s="4">
        <v>20</v>
      </c>
      <c r="H392" s="4" t="s">
        <v>530</v>
      </c>
      <c r="I392" s="5">
        <v>41541</v>
      </c>
      <c r="J392" s="7" t="s">
        <v>94</v>
      </c>
      <c r="K392" s="4" t="s">
        <v>31</v>
      </c>
      <c r="L392" s="4">
        <v>450</v>
      </c>
      <c r="M392" s="4">
        <v>430</v>
      </c>
      <c r="N392" s="4" t="s">
        <v>24</v>
      </c>
      <c r="O392" s="4" t="s">
        <v>25</v>
      </c>
      <c r="P392" s="4" t="s">
        <v>396</v>
      </c>
      <c r="Q392" s="4" t="s">
        <v>33</v>
      </c>
      <c r="R392" s="4">
        <v>86</v>
      </c>
      <c r="S392" s="8">
        <v>7.166666666666667</v>
      </c>
    </row>
    <row r="393" spans="1:19" x14ac:dyDescent="0.2">
      <c r="A393" s="4">
        <v>3993</v>
      </c>
      <c r="B393" s="4">
        <v>32958</v>
      </c>
      <c r="C393" s="4" t="s">
        <v>675</v>
      </c>
      <c r="D393" s="5">
        <v>39638</v>
      </c>
      <c r="E393" s="6">
        <v>2008</v>
      </c>
      <c r="F393" s="4" t="s">
        <v>20</v>
      </c>
      <c r="G393" s="4">
        <v>15</v>
      </c>
      <c r="H393" s="4" t="s">
        <v>676</v>
      </c>
      <c r="I393" s="5">
        <v>40802</v>
      </c>
      <c r="J393" s="7" t="s">
        <v>127</v>
      </c>
      <c r="K393" s="4" t="s">
        <v>70</v>
      </c>
      <c r="L393" s="4">
        <v>17.3</v>
      </c>
      <c r="M393" s="4">
        <v>2.3000000000000007</v>
      </c>
      <c r="N393" s="4" t="s">
        <v>114</v>
      </c>
      <c r="O393" s="4" t="s">
        <v>114</v>
      </c>
      <c r="P393" s="4" t="s">
        <v>114</v>
      </c>
      <c r="Q393" s="4" t="s">
        <v>33</v>
      </c>
      <c r="R393" s="4">
        <v>38</v>
      </c>
      <c r="S393" s="8">
        <v>3.1666666666666665</v>
      </c>
    </row>
    <row r="394" spans="1:19" x14ac:dyDescent="0.2">
      <c r="A394" s="4">
        <v>26272</v>
      </c>
      <c r="B394" s="4">
        <v>71956</v>
      </c>
      <c r="C394" s="4" t="s">
        <v>677</v>
      </c>
      <c r="D394" s="5">
        <v>40813</v>
      </c>
      <c r="E394" s="6">
        <v>2011</v>
      </c>
      <c r="F394" s="4" t="s">
        <v>43</v>
      </c>
      <c r="G394" s="4">
        <v>26.8</v>
      </c>
      <c r="H394" s="4" t="s">
        <v>678</v>
      </c>
      <c r="I394" s="5">
        <v>42277</v>
      </c>
      <c r="J394" s="7" t="s">
        <v>53</v>
      </c>
      <c r="K394" s="4" t="s">
        <v>31</v>
      </c>
      <c r="L394" s="4">
        <v>57.27</v>
      </c>
      <c r="M394" s="4">
        <v>30.470000000000002</v>
      </c>
      <c r="N394" s="4" t="s">
        <v>175</v>
      </c>
      <c r="O394" s="4" t="s">
        <v>176</v>
      </c>
      <c r="P394" s="4" t="s">
        <v>679</v>
      </c>
      <c r="Q394" s="4" t="s">
        <v>26</v>
      </c>
      <c r="R394" s="4">
        <v>48</v>
      </c>
      <c r="S394" s="8">
        <v>4</v>
      </c>
    </row>
    <row r="395" spans="1:19" x14ac:dyDescent="0.2">
      <c r="A395" s="4">
        <v>57794</v>
      </c>
      <c r="B395" s="4">
        <v>71956</v>
      </c>
      <c r="C395" s="4" t="s">
        <v>677</v>
      </c>
      <c r="D395" s="5">
        <v>41355</v>
      </c>
      <c r="E395" s="6">
        <v>2013</v>
      </c>
      <c r="F395" s="4" t="s">
        <v>43</v>
      </c>
      <c r="G395" s="4">
        <v>12.31</v>
      </c>
      <c r="H395" s="4" t="s">
        <v>208</v>
      </c>
      <c r="I395" s="5">
        <v>42640</v>
      </c>
      <c r="J395" s="7" t="s">
        <v>59</v>
      </c>
      <c r="K395" s="4" t="s">
        <v>38</v>
      </c>
      <c r="L395" s="4">
        <v>15.9</v>
      </c>
      <c r="M395" s="4">
        <v>3.59</v>
      </c>
      <c r="N395" s="4" t="s">
        <v>175</v>
      </c>
      <c r="O395" s="4" t="s">
        <v>176</v>
      </c>
      <c r="P395" s="4" t="s">
        <v>679</v>
      </c>
      <c r="Q395" s="4" t="s">
        <v>26</v>
      </c>
      <c r="R395" s="4">
        <v>42</v>
      </c>
      <c r="S395" s="8">
        <v>3.5</v>
      </c>
    </row>
    <row r="396" spans="1:19" x14ac:dyDescent="0.2">
      <c r="A396" s="4">
        <v>29160</v>
      </c>
      <c r="B396" s="4">
        <v>89062</v>
      </c>
      <c r="C396" s="4" t="s">
        <v>680</v>
      </c>
      <c r="D396" s="5">
        <v>38170</v>
      </c>
      <c r="E396" s="6">
        <v>2004</v>
      </c>
      <c r="F396" s="4" t="s">
        <v>20</v>
      </c>
      <c r="G396" s="4">
        <v>10</v>
      </c>
      <c r="H396" s="4" t="s">
        <v>102</v>
      </c>
      <c r="I396" s="5">
        <v>40787</v>
      </c>
      <c r="J396" s="7" t="s">
        <v>127</v>
      </c>
      <c r="K396" s="4" t="s">
        <v>145</v>
      </c>
      <c r="L396" s="4">
        <v>15.8</v>
      </c>
      <c r="M396" s="4">
        <v>5.8000000000000007</v>
      </c>
      <c r="N396" s="4" t="s">
        <v>54</v>
      </c>
      <c r="O396" s="4" t="s">
        <v>681</v>
      </c>
      <c r="P396" s="4" t="s">
        <v>682</v>
      </c>
      <c r="Q396" s="4" t="s">
        <v>33</v>
      </c>
      <c r="R396" s="4">
        <v>86</v>
      </c>
      <c r="S396" s="8">
        <v>7.166666666666667</v>
      </c>
    </row>
    <row r="397" spans="1:19" x14ac:dyDescent="0.2">
      <c r="A397" s="4">
        <v>44059</v>
      </c>
      <c r="B397" s="4">
        <v>134419</v>
      </c>
      <c r="C397" s="4" t="s">
        <v>683</v>
      </c>
      <c r="D397" s="5">
        <v>39965</v>
      </c>
      <c r="E397" s="6">
        <v>2009</v>
      </c>
      <c r="F397" s="4" t="s">
        <v>43</v>
      </c>
      <c r="G397" s="4">
        <v>12.2</v>
      </c>
      <c r="H397" s="4" t="s">
        <v>257</v>
      </c>
      <c r="I397" s="4"/>
      <c r="J397" s="7"/>
      <c r="K397" s="4" t="s">
        <v>46</v>
      </c>
      <c r="L397" s="4">
        <v>7.45</v>
      </c>
      <c r="M397" s="4">
        <v>-4.7499999999999991</v>
      </c>
      <c r="N397" s="4" t="s">
        <v>65</v>
      </c>
      <c r="O397" s="4" t="s">
        <v>684</v>
      </c>
      <c r="P397" s="4" t="s">
        <v>685</v>
      </c>
      <c r="Q397" s="4" t="s">
        <v>26</v>
      </c>
      <c r="R397" s="4">
        <v>0</v>
      </c>
      <c r="S397" s="8">
        <v>0</v>
      </c>
    </row>
    <row r="398" spans="1:19" x14ac:dyDescent="0.2">
      <c r="A398" s="4">
        <v>27295</v>
      </c>
      <c r="B398" s="4">
        <v>77793</v>
      </c>
      <c r="C398" s="4" t="s">
        <v>686</v>
      </c>
      <c r="D398" s="5">
        <v>40892</v>
      </c>
      <c r="E398" s="6">
        <v>2011</v>
      </c>
      <c r="F398" s="4" t="s">
        <v>20</v>
      </c>
      <c r="G398" s="4">
        <v>33.14</v>
      </c>
      <c r="H398" s="4" t="s">
        <v>126</v>
      </c>
      <c r="I398" s="5">
        <v>41372</v>
      </c>
      <c r="J398" s="7" t="s">
        <v>94</v>
      </c>
      <c r="K398" s="4" t="s">
        <v>31</v>
      </c>
      <c r="L398" s="4">
        <v>41.2</v>
      </c>
      <c r="M398" s="4">
        <v>8.0600000000000023</v>
      </c>
      <c r="N398" s="4" t="s">
        <v>24</v>
      </c>
      <c r="O398" s="4" t="s">
        <v>76</v>
      </c>
      <c r="P398" s="4" t="s">
        <v>687</v>
      </c>
      <c r="Q398" s="4" t="s">
        <v>26</v>
      </c>
      <c r="R398" s="4">
        <v>16</v>
      </c>
      <c r="S398" s="8">
        <v>1.3333333333333333</v>
      </c>
    </row>
    <row r="399" spans="1:19" x14ac:dyDescent="0.2">
      <c r="A399" s="4">
        <v>27295</v>
      </c>
      <c r="B399" s="4">
        <v>77793</v>
      </c>
      <c r="C399" s="4" t="s">
        <v>686</v>
      </c>
      <c r="D399" s="5">
        <v>40892</v>
      </c>
      <c r="E399" s="6">
        <v>2011</v>
      </c>
      <c r="F399" s="4" t="s">
        <v>20</v>
      </c>
      <c r="G399" s="4">
        <v>33.14</v>
      </c>
      <c r="H399" s="4" t="s">
        <v>126</v>
      </c>
      <c r="I399" s="5">
        <v>42121</v>
      </c>
      <c r="J399" s="7" t="s">
        <v>53</v>
      </c>
      <c r="K399" s="4" t="s">
        <v>23</v>
      </c>
      <c r="L399" s="4">
        <v>47.44</v>
      </c>
      <c r="M399" s="4">
        <v>14.299999999999997</v>
      </c>
      <c r="N399" s="4" t="s">
        <v>24</v>
      </c>
      <c r="O399" s="4" t="s">
        <v>76</v>
      </c>
      <c r="P399" s="4" t="s">
        <v>687</v>
      </c>
      <c r="Q399" s="4" t="s">
        <v>26</v>
      </c>
      <c r="R399" s="4">
        <v>40</v>
      </c>
      <c r="S399" s="8">
        <v>3.3333333333333335</v>
      </c>
    </row>
    <row r="400" spans="1:19" x14ac:dyDescent="0.2">
      <c r="A400" s="4">
        <v>27295</v>
      </c>
      <c r="B400" s="4">
        <v>77793</v>
      </c>
      <c r="C400" s="4" t="s">
        <v>686</v>
      </c>
      <c r="D400" s="5">
        <v>40892</v>
      </c>
      <c r="E400" s="6">
        <v>2011</v>
      </c>
      <c r="F400" s="4" t="s">
        <v>20</v>
      </c>
      <c r="G400" s="4">
        <v>33.14</v>
      </c>
      <c r="H400" s="4" t="s">
        <v>126</v>
      </c>
      <c r="I400" s="5">
        <v>42567</v>
      </c>
      <c r="J400" s="7" t="s">
        <v>59</v>
      </c>
      <c r="K400" s="4" t="s">
        <v>38</v>
      </c>
      <c r="L400" s="4">
        <v>21.96</v>
      </c>
      <c r="M400" s="4">
        <v>-11.18</v>
      </c>
      <c r="N400" s="4" t="s">
        <v>24</v>
      </c>
      <c r="O400" s="4" t="s">
        <v>76</v>
      </c>
      <c r="P400" s="4" t="s">
        <v>687</v>
      </c>
      <c r="Q400" s="4" t="s">
        <v>33</v>
      </c>
      <c r="R400" s="4">
        <v>55</v>
      </c>
      <c r="S400" s="8">
        <v>4.583333333333333</v>
      </c>
    </row>
    <row r="401" spans="1:19" x14ac:dyDescent="0.2">
      <c r="A401" s="4">
        <v>25056</v>
      </c>
      <c r="B401" s="4">
        <v>65656</v>
      </c>
      <c r="C401" s="4" t="s">
        <v>688</v>
      </c>
      <c r="D401" s="5">
        <v>40723</v>
      </c>
      <c r="E401" s="6">
        <v>2011</v>
      </c>
      <c r="F401" s="4" t="s">
        <v>43</v>
      </c>
      <c r="G401" s="4">
        <v>350.61</v>
      </c>
      <c r="H401" s="4" t="s">
        <v>241</v>
      </c>
      <c r="I401" s="5">
        <v>41436</v>
      </c>
      <c r="J401" s="7" t="s">
        <v>94</v>
      </c>
      <c r="K401" s="4" t="s">
        <v>31</v>
      </c>
      <c r="L401" s="4">
        <v>401.8</v>
      </c>
      <c r="M401" s="4">
        <v>51.19</v>
      </c>
      <c r="N401" s="4" t="s">
        <v>24</v>
      </c>
      <c r="O401" s="4" t="s">
        <v>47</v>
      </c>
      <c r="P401" s="4" t="s">
        <v>382</v>
      </c>
      <c r="Q401" s="4" t="s">
        <v>26</v>
      </c>
      <c r="R401" s="4">
        <v>24</v>
      </c>
      <c r="S401" s="8">
        <v>2</v>
      </c>
    </row>
    <row r="402" spans="1:19" x14ac:dyDescent="0.2">
      <c r="A402" s="4">
        <v>12277</v>
      </c>
      <c r="B402" s="4">
        <v>44574</v>
      </c>
      <c r="C402" s="4" t="s">
        <v>689</v>
      </c>
      <c r="D402" s="5">
        <v>39374</v>
      </c>
      <c r="E402" s="6">
        <v>2007</v>
      </c>
      <c r="F402" s="4" t="s">
        <v>43</v>
      </c>
      <c r="G402" s="4">
        <v>80</v>
      </c>
      <c r="H402" s="4" t="s">
        <v>653</v>
      </c>
      <c r="I402" s="5">
        <v>40442</v>
      </c>
      <c r="J402" s="7" t="s">
        <v>22</v>
      </c>
      <c r="K402" s="4" t="s">
        <v>38</v>
      </c>
      <c r="L402" s="4">
        <v>89.4</v>
      </c>
      <c r="M402" s="4">
        <v>9.4000000000000057</v>
      </c>
      <c r="N402" s="4" t="s">
        <v>24</v>
      </c>
      <c r="O402" s="4" t="s">
        <v>47</v>
      </c>
      <c r="P402" s="4" t="s">
        <v>690</v>
      </c>
      <c r="Q402" s="4" t="s">
        <v>33</v>
      </c>
      <c r="R402" s="4">
        <v>35</v>
      </c>
      <c r="S402" s="8">
        <v>2.9166666666666665</v>
      </c>
    </row>
    <row r="403" spans="1:19" x14ac:dyDescent="0.2">
      <c r="A403" s="4">
        <v>3187</v>
      </c>
      <c r="B403" s="4">
        <v>31801</v>
      </c>
      <c r="C403" s="4" t="s">
        <v>691</v>
      </c>
      <c r="D403" s="5">
        <v>37408</v>
      </c>
      <c r="E403" s="6">
        <v>2002</v>
      </c>
      <c r="F403" s="4" t="s">
        <v>28</v>
      </c>
      <c r="G403" s="4">
        <v>40</v>
      </c>
      <c r="H403" s="4" t="s">
        <v>88</v>
      </c>
      <c r="I403" s="5">
        <v>38924</v>
      </c>
      <c r="J403" s="7" t="s">
        <v>75</v>
      </c>
      <c r="K403" s="4" t="s">
        <v>23</v>
      </c>
      <c r="L403" s="4">
        <v>212.86</v>
      </c>
      <c r="M403" s="4">
        <v>172.86</v>
      </c>
      <c r="N403" s="4" t="s">
        <v>32</v>
      </c>
      <c r="O403" s="4" t="s">
        <v>158</v>
      </c>
      <c r="P403" s="4" t="s">
        <v>692</v>
      </c>
      <c r="Q403" s="4" t="s">
        <v>26</v>
      </c>
      <c r="R403" s="4">
        <v>49</v>
      </c>
      <c r="S403" s="8">
        <v>4.083333333333333</v>
      </c>
    </row>
    <row r="404" spans="1:19" x14ac:dyDescent="0.2">
      <c r="A404" s="4">
        <v>3187</v>
      </c>
      <c r="B404" s="4">
        <v>31801</v>
      </c>
      <c r="C404" s="4" t="s">
        <v>691</v>
      </c>
      <c r="D404" s="5">
        <v>37408</v>
      </c>
      <c r="E404" s="6">
        <v>2002</v>
      </c>
      <c r="F404" s="4" t="s">
        <v>28</v>
      </c>
      <c r="G404" s="4">
        <v>40</v>
      </c>
      <c r="H404" s="4" t="s">
        <v>88</v>
      </c>
      <c r="I404" s="5">
        <v>40969</v>
      </c>
      <c r="J404" s="7" t="s">
        <v>30</v>
      </c>
      <c r="K404" s="4" t="s">
        <v>38</v>
      </c>
      <c r="L404" s="4">
        <v>110</v>
      </c>
      <c r="M404" s="4">
        <v>70</v>
      </c>
      <c r="N404" s="4" t="s">
        <v>32</v>
      </c>
      <c r="O404" s="4" t="s">
        <v>158</v>
      </c>
      <c r="P404" s="4" t="s">
        <v>692</v>
      </c>
      <c r="Q404" s="4" t="s">
        <v>26</v>
      </c>
      <c r="R404" s="4">
        <v>117</v>
      </c>
      <c r="S404" s="8">
        <v>9.75</v>
      </c>
    </row>
    <row r="405" spans="1:19" x14ac:dyDescent="0.2">
      <c r="A405" s="4">
        <v>3187</v>
      </c>
      <c r="B405" s="4">
        <v>31801</v>
      </c>
      <c r="C405" s="4" t="s">
        <v>691</v>
      </c>
      <c r="D405" s="5">
        <v>37408</v>
      </c>
      <c r="E405" s="6">
        <v>2002</v>
      </c>
      <c r="F405" s="4" t="s">
        <v>28</v>
      </c>
      <c r="G405" s="4">
        <v>40</v>
      </c>
      <c r="H405" s="4" t="s">
        <v>88</v>
      </c>
      <c r="I405" s="5">
        <v>41316</v>
      </c>
      <c r="J405" s="7" t="s">
        <v>94</v>
      </c>
      <c r="K405" s="4" t="s">
        <v>38</v>
      </c>
      <c r="L405" s="4">
        <v>160.65</v>
      </c>
      <c r="M405" s="4">
        <v>120.65</v>
      </c>
      <c r="N405" s="4" t="s">
        <v>32</v>
      </c>
      <c r="O405" s="4" t="s">
        <v>158</v>
      </c>
      <c r="P405" s="4" t="s">
        <v>692</v>
      </c>
      <c r="Q405" s="4" t="s">
        <v>33</v>
      </c>
      <c r="R405" s="4">
        <v>128</v>
      </c>
      <c r="S405" s="8">
        <v>10.666666666666666</v>
      </c>
    </row>
    <row r="406" spans="1:19" x14ac:dyDescent="0.2">
      <c r="A406" s="4">
        <v>50368</v>
      </c>
      <c r="B406" s="4">
        <v>105769</v>
      </c>
      <c r="C406" s="4" t="s">
        <v>693</v>
      </c>
      <c r="D406" s="5">
        <v>41747</v>
      </c>
      <c r="E406" s="6">
        <v>2014</v>
      </c>
      <c r="F406" s="4" t="s">
        <v>43</v>
      </c>
      <c r="G406" s="4">
        <v>4.46</v>
      </c>
      <c r="H406" s="4" t="s">
        <v>694</v>
      </c>
      <c r="I406" s="5">
        <v>42487</v>
      </c>
      <c r="J406" s="7" t="s">
        <v>59</v>
      </c>
      <c r="K406" s="4" t="s">
        <v>38</v>
      </c>
      <c r="L406" s="4">
        <v>1.59</v>
      </c>
      <c r="M406" s="4">
        <v>-2.87</v>
      </c>
      <c r="N406" s="4" t="s">
        <v>54</v>
      </c>
      <c r="O406" s="4" t="s">
        <v>55</v>
      </c>
      <c r="P406" s="4" t="s">
        <v>56</v>
      </c>
      <c r="Q406" s="4" t="s">
        <v>26</v>
      </c>
      <c r="R406" s="4">
        <v>24</v>
      </c>
      <c r="S406" s="8">
        <v>2</v>
      </c>
    </row>
    <row r="407" spans="1:19" x14ac:dyDescent="0.2">
      <c r="A407" s="4">
        <v>50368</v>
      </c>
      <c r="B407" s="4">
        <v>105769</v>
      </c>
      <c r="C407" s="4" t="s">
        <v>693</v>
      </c>
      <c r="D407" s="5">
        <v>41747</v>
      </c>
      <c r="E407" s="6">
        <v>2014</v>
      </c>
      <c r="F407" s="4" t="s">
        <v>43</v>
      </c>
      <c r="G407" s="4">
        <v>4.46</v>
      </c>
      <c r="H407" s="4" t="s">
        <v>694</v>
      </c>
      <c r="I407" s="5">
        <v>42548</v>
      </c>
      <c r="J407" s="7" t="s">
        <v>59</v>
      </c>
      <c r="K407" s="4" t="s">
        <v>38</v>
      </c>
      <c r="L407" s="4">
        <v>2.57</v>
      </c>
      <c r="M407" s="4">
        <v>-1.8900000000000001</v>
      </c>
      <c r="N407" s="4" t="s">
        <v>54</v>
      </c>
      <c r="O407" s="4" t="s">
        <v>55</v>
      </c>
      <c r="P407" s="4" t="s">
        <v>56</v>
      </c>
      <c r="Q407" s="4" t="s">
        <v>26</v>
      </c>
      <c r="R407" s="4">
        <v>26</v>
      </c>
      <c r="S407" s="8">
        <v>2.1666666666666665</v>
      </c>
    </row>
    <row r="408" spans="1:19" x14ac:dyDescent="0.2">
      <c r="A408" s="4">
        <v>2715</v>
      </c>
      <c r="B408" s="4">
        <v>31071</v>
      </c>
      <c r="C408" s="4" t="s">
        <v>695</v>
      </c>
      <c r="D408" s="5">
        <v>38885</v>
      </c>
      <c r="E408" s="6">
        <v>2006</v>
      </c>
      <c r="F408" s="4" t="s">
        <v>28</v>
      </c>
      <c r="G408" s="4"/>
      <c r="H408" s="4" t="s">
        <v>696</v>
      </c>
      <c r="I408" s="5">
        <v>40127</v>
      </c>
      <c r="J408" s="7" t="s">
        <v>140</v>
      </c>
      <c r="K408" s="4" t="s">
        <v>31</v>
      </c>
      <c r="L408" s="4">
        <v>136</v>
      </c>
      <c r="M408" s="4">
        <v>136</v>
      </c>
      <c r="N408" s="4" t="s">
        <v>98</v>
      </c>
      <c r="O408" s="4" t="s">
        <v>129</v>
      </c>
      <c r="P408" s="4" t="s">
        <v>697</v>
      </c>
      <c r="Q408" s="4" t="s">
        <v>33</v>
      </c>
      <c r="R408" s="4">
        <v>41</v>
      </c>
      <c r="S408" s="8">
        <v>3.4166666666666665</v>
      </c>
    </row>
    <row r="409" spans="1:19" x14ac:dyDescent="0.2">
      <c r="A409" s="4">
        <v>52438</v>
      </c>
      <c r="B409" s="4">
        <v>108385</v>
      </c>
      <c r="C409" s="4" t="s">
        <v>698</v>
      </c>
      <c r="D409" s="5">
        <v>35582</v>
      </c>
      <c r="E409" s="6">
        <v>1997</v>
      </c>
      <c r="F409" s="4" t="s">
        <v>43</v>
      </c>
      <c r="G409" s="4">
        <v>9</v>
      </c>
      <c r="H409" s="4" t="s">
        <v>699</v>
      </c>
      <c r="I409" s="5">
        <v>37043</v>
      </c>
      <c r="J409" s="7" t="s">
        <v>386</v>
      </c>
      <c r="K409" s="4" t="s">
        <v>38</v>
      </c>
      <c r="L409" s="4">
        <v>62.7</v>
      </c>
      <c r="M409" s="4">
        <v>53.7</v>
      </c>
      <c r="N409" s="4" t="s">
        <v>103</v>
      </c>
      <c r="O409" s="4" t="s">
        <v>327</v>
      </c>
      <c r="P409" s="4" t="s">
        <v>700</v>
      </c>
      <c r="Q409" s="4" t="s">
        <v>26</v>
      </c>
      <c r="R409" s="4">
        <v>48</v>
      </c>
      <c r="S409" s="8">
        <v>4</v>
      </c>
    </row>
    <row r="410" spans="1:19" x14ac:dyDescent="0.2">
      <c r="A410" s="9">
        <v>52438</v>
      </c>
      <c r="B410" s="9">
        <v>108385</v>
      </c>
      <c r="C410" s="9" t="s">
        <v>698</v>
      </c>
      <c r="D410" s="10">
        <v>35582</v>
      </c>
      <c r="E410" s="6">
        <v>1997</v>
      </c>
      <c r="F410" s="9" t="s">
        <v>43</v>
      </c>
      <c r="G410" s="9">
        <v>9</v>
      </c>
      <c r="H410" s="9" t="s">
        <v>699</v>
      </c>
      <c r="I410" s="10">
        <v>42286</v>
      </c>
      <c r="J410" s="7" t="s">
        <v>53</v>
      </c>
      <c r="K410" s="9" t="s">
        <v>70</v>
      </c>
      <c r="L410" s="9">
        <v>128.68</v>
      </c>
      <c r="M410" s="4">
        <v>119.68</v>
      </c>
      <c r="N410" s="9" t="s">
        <v>103</v>
      </c>
      <c r="O410" s="9" t="s">
        <v>327</v>
      </c>
      <c r="P410" s="9" t="s">
        <v>700</v>
      </c>
      <c r="Q410" s="9" t="s">
        <v>33</v>
      </c>
      <c r="R410" s="4">
        <v>220</v>
      </c>
      <c r="S410" s="8">
        <v>18.333333333333332</v>
      </c>
    </row>
  </sheetData>
  <conditionalFormatting sqref="A3:Q410">
    <cfRule type="expression" dxfId="3" priority="3" stopIfTrue="1">
      <formula>MOD(ROW(),2)=1</formula>
    </cfRule>
  </conditionalFormatting>
  <conditionalFormatting sqref="R3:R410">
    <cfRule type="expression" dxfId="2" priority="2" stopIfTrue="1">
      <formula>MOD(ROW(),2)=1</formula>
    </cfRule>
  </conditionalFormatting>
  <conditionalFormatting sqref="S3:S410">
    <cfRule type="expression" dxfId="1" priority="1" stopIfTrue="1">
      <formula>MOD(ROW(),2)=1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sqref="A1:S6"/>
    </sheetView>
  </sheetViews>
  <sheetFormatPr baseColWidth="10" defaultRowHeight="16" x14ac:dyDescent="0.2"/>
  <cols>
    <col min="1" max="1" width="11.5" customWidth="1"/>
    <col min="2" max="2" width="13.6640625" customWidth="1"/>
    <col min="4" max="4" width="17.5" customWidth="1"/>
    <col min="5" max="5" width="17.1640625" customWidth="1"/>
    <col min="6" max="6" width="17.6640625" customWidth="1"/>
    <col min="7" max="7" width="19.5" customWidth="1"/>
    <col min="8" max="8" width="17.33203125" customWidth="1"/>
    <col min="9" max="9" width="11.1640625" customWidth="1"/>
    <col min="10" max="10" width="11" customWidth="1"/>
    <col min="11" max="11" width="11.1640625" customWidth="1"/>
    <col min="12" max="12" width="20.33203125" customWidth="1"/>
    <col min="13" max="13" width="15.5" customWidth="1"/>
    <col min="14" max="14" width="28.33203125" customWidth="1"/>
    <col min="15" max="15" width="17.5" customWidth="1"/>
    <col min="16" max="16" width="15.6640625" customWidth="1"/>
    <col min="17" max="17" width="16" customWidth="1"/>
    <col min="18" max="18" width="23.1640625" customWidth="1"/>
    <col min="19" max="19" width="21.1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10223</v>
      </c>
      <c r="B2">
        <v>41875</v>
      </c>
      <c r="C2" t="s">
        <v>350</v>
      </c>
      <c r="D2" s="11">
        <v>37512</v>
      </c>
      <c r="E2">
        <v>2002</v>
      </c>
      <c r="F2" t="s">
        <v>28</v>
      </c>
      <c r="G2">
        <v>100</v>
      </c>
      <c r="H2" t="s">
        <v>214</v>
      </c>
      <c r="I2" s="11">
        <v>38694</v>
      </c>
      <c r="J2" t="s">
        <v>36</v>
      </c>
      <c r="K2" t="s">
        <v>23</v>
      </c>
      <c r="L2">
        <v>140</v>
      </c>
      <c r="M2">
        <v>40</v>
      </c>
      <c r="N2" t="s">
        <v>103</v>
      </c>
      <c r="O2" t="s">
        <v>327</v>
      </c>
      <c r="P2" t="s">
        <v>351</v>
      </c>
      <c r="Q2" t="s">
        <v>26</v>
      </c>
      <c r="R2">
        <v>39</v>
      </c>
      <c r="S2">
        <v>3.25</v>
      </c>
    </row>
    <row r="3" spans="1:19" x14ac:dyDescent="0.2">
      <c r="A3">
        <v>48925</v>
      </c>
      <c r="B3">
        <v>170736</v>
      </c>
      <c r="C3" t="s">
        <v>494</v>
      </c>
      <c r="D3" s="11">
        <v>37512</v>
      </c>
      <c r="E3">
        <v>2002</v>
      </c>
      <c r="F3" t="s">
        <v>28</v>
      </c>
      <c r="G3">
        <v>100</v>
      </c>
      <c r="H3" t="s">
        <v>214</v>
      </c>
      <c r="I3" s="11">
        <v>38694</v>
      </c>
      <c r="J3" t="s">
        <v>36</v>
      </c>
      <c r="K3" t="s">
        <v>23</v>
      </c>
      <c r="L3">
        <v>140</v>
      </c>
      <c r="M3">
        <v>40</v>
      </c>
      <c r="N3" t="s">
        <v>103</v>
      </c>
      <c r="O3" t="s">
        <v>327</v>
      </c>
      <c r="P3" t="s">
        <v>495</v>
      </c>
      <c r="Q3" t="s">
        <v>26</v>
      </c>
      <c r="R3">
        <v>39</v>
      </c>
      <c r="S3">
        <v>3.25</v>
      </c>
    </row>
    <row r="4" spans="1:19" x14ac:dyDescent="0.2">
      <c r="A4">
        <v>3187</v>
      </c>
      <c r="B4">
        <v>31801</v>
      </c>
      <c r="C4" t="s">
        <v>691</v>
      </c>
      <c r="D4" s="11">
        <v>37408</v>
      </c>
      <c r="E4">
        <v>2002</v>
      </c>
      <c r="F4" t="s">
        <v>28</v>
      </c>
      <c r="G4">
        <v>40</v>
      </c>
      <c r="H4" t="s">
        <v>88</v>
      </c>
      <c r="I4" s="11">
        <v>38924</v>
      </c>
      <c r="J4" t="s">
        <v>75</v>
      </c>
      <c r="K4" t="s">
        <v>23</v>
      </c>
      <c r="L4">
        <v>212.86</v>
      </c>
      <c r="M4">
        <v>172.86</v>
      </c>
      <c r="N4" t="s">
        <v>32</v>
      </c>
      <c r="O4" t="s">
        <v>158</v>
      </c>
      <c r="P4" t="s">
        <v>692</v>
      </c>
      <c r="Q4" t="s">
        <v>26</v>
      </c>
      <c r="R4">
        <v>49</v>
      </c>
      <c r="S4">
        <v>4.083333333333333</v>
      </c>
    </row>
    <row r="5" spans="1:19" x14ac:dyDescent="0.2">
      <c r="A5">
        <v>3187</v>
      </c>
      <c r="B5">
        <v>31801</v>
      </c>
      <c r="C5" t="s">
        <v>691</v>
      </c>
      <c r="D5" s="11">
        <v>37408</v>
      </c>
      <c r="E5">
        <v>2002</v>
      </c>
      <c r="F5" t="s">
        <v>28</v>
      </c>
      <c r="G5">
        <v>40</v>
      </c>
      <c r="H5" t="s">
        <v>88</v>
      </c>
      <c r="I5" s="11">
        <v>40969</v>
      </c>
      <c r="J5" t="s">
        <v>30</v>
      </c>
      <c r="K5" t="s">
        <v>38</v>
      </c>
      <c r="L5">
        <v>110</v>
      </c>
      <c r="M5">
        <v>70</v>
      </c>
      <c r="N5" t="s">
        <v>32</v>
      </c>
      <c r="O5" t="s">
        <v>158</v>
      </c>
      <c r="P5" t="s">
        <v>692</v>
      </c>
      <c r="Q5" t="s">
        <v>26</v>
      </c>
      <c r="R5">
        <v>117</v>
      </c>
      <c r="S5">
        <v>9.75</v>
      </c>
    </row>
    <row r="6" spans="1:19" x14ac:dyDescent="0.2">
      <c r="A6">
        <v>3187</v>
      </c>
      <c r="B6">
        <v>31801</v>
      </c>
      <c r="C6" t="s">
        <v>691</v>
      </c>
      <c r="D6" s="11">
        <v>37408</v>
      </c>
      <c r="E6">
        <v>2002</v>
      </c>
      <c r="F6" t="s">
        <v>28</v>
      </c>
      <c r="G6">
        <v>40</v>
      </c>
      <c r="H6" t="s">
        <v>88</v>
      </c>
      <c r="I6" s="11">
        <v>41316</v>
      </c>
      <c r="J6" t="s">
        <v>94</v>
      </c>
      <c r="K6" t="s">
        <v>38</v>
      </c>
      <c r="L6">
        <v>160.65</v>
      </c>
      <c r="M6">
        <v>120.65</v>
      </c>
      <c r="N6" t="s">
        <v>32</v>
      </c>
      <c r="O6" t="s">
        <v>158</v>
      </c>
      <c r="P6" t="s">
        <v>692</v>
      </c>
      <c r="Q6" t="s">
        <v>33</v>
      </c>
      <c r="R6">
        <v>128</v>
      </c>
      <c r="S6">
        <v>10.666666666666666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3"/>
  <sheetViews>
    <sheetView topLeftCell="A96" workbookViewId="0">
      <selection activeCell="D124" sqref="D124"/>
    </sheetView>
  </sheetViews>
  <sheetFormatPr baseColWidth="10" defaultRowHeight="16" x14ac:dyDescent="0.2"/>
  <cols>
    <col min="1" max="1" width="20.5" customWidth="1"/>
    <col min="2" max="2" width="25.6640625" customWidth="1"/>
    <col min="3" max="4" width="26.5" customWidth="1"/>
    <col min="5" max="5" width="15.1640625" customWidth="1"/>
    <col min="6" max="6" width="16.5" customWidth="1"/>
    <col min="7" max="7" width="10" customWidth="1"/>
    <col min="8" max="8" width="9.5" customWidth="1"/>
    <col min="9" max="9" width="20.5" customWidth="1"/>
    <col min="10" max="10" width="12.33203125" customWidth="1"/>
    <col min="11" max="11" width="16.1640625" customWidth="1"/>
    <col min="12" max="12" width="11.6640625" customWidth="1"/>
    <col min="13" max="20" width="26.1640625" customWidth="1"/>
    <col min="21" max="21" width="22.83203125" customWidth="1"/>
    <col min="22" max="22" width="30.6640625" customWidth="1"/>
    <col min="23" max="30" width="26.6640625" customWidth="1"/>
    <col min="31" max="31" width="22.83203125" customWidth="1"/>
    <col min="32" max="32" width="30.6640625" bestFit="1" customWidth="1"/>
    <col min="33" max="33" width="31.1640625" bestFit="1" customWidth="1"/>
    <col min="34" max="40" width="28.33203125" bestFit="1" customWidth="1"/>
    <col min="41" max="41" width="22.83203125" bestFit="1" customWidth="1"/>
    <col min="42" max="42" width="30.6640625" bestFit="1" customWidth="1"/>
    <col min="43" max="43" width="31.1640625" bestFit="1" customWidth="1"/>
    <col min="44" max="44" width="32.83203125" bestFit="1" customWidth="1"/>
  </cols>
  <sheetData>
    <row r="3" spans="1:8" x14ac:dyDescent="0.2">
      <c r="A3" s="12" t="s">
        <v>701</v>
      </c>
      <c r="B3" t="s">
        <v>703</v>
      </c>
      <c r="D3" s="12" t="s">
        <v>701</v>
      </c>
      <c r="E3" t="s">
        <v>2976</v>
      </c>
      <c r="F3" t="s">
        <v>2977</v>
      </c>
      <c r="G3" t="s">
        <v>2958</v>
      </c>
      <c r="H3" t="s">
        <v>2978</v>
      </c>
    </row>
    <row r="4" spans="1:8" x14ac:dyDescent="0.2">
      <c r="A4" s="13" t="s">
        <v>32</v>
      </c>
      <c r="B4" s="15">
        <v>24</v>
      </c>
      <c r="D4" s="13" t="s">
        <v>354</v>
      </c>
      <c r="E4" s="14">
        <v>3</v>
      </c>
      <c r="F4" s="14">
        <v>94.22</v>
      </c>
      <c r="G4" s="14">
        <v>31.406666666666666</v>
      </c>
      <c r="H4" s="14">
        <v>27.090209178471351</v>
      </c>
    </row>
    <row r="5" spans="1:8" x14ac:dyDescent="0.2">
      <c r="A5" s="13" t="s">
        <v>281</v>
      </c>
      <c r="B5" s="14">
        <v>2</v>
      </c>
      <c r="D5" s="13" t="s">
        <v>28</v>
      </c>
      <c r="E5" s="14">
        <v>78</v>
      </c>
      <c r="F5" s="14">
        <v>4097.13</v>
      </c>
      <c r="G5" s="14">
        <v>52.527307692307694</v>
      </c>
      <c r="H5" s="14">
        <v>57.346088979360829</v>
      </c>
    </row>
    <row r="6" spans="1:8" x14ac:dyDescent="0.2">
      <c r="A6" s="13" t="s">
        <v>54</v>
      </c>
      <c r="B6" s="15">
        <v>11</v>
      </c>
      <c r="D6" s="13" t="s">
        <v>20</v>
      </c>
      <c r="E6" s="14">
        <v>122</v>
      </c>
      <c r="F6" s="14">
        <v>4212.0599999999995</v>
      </c>
      <c r="G6" s="14">
        <v>34.525081967213112</v>
      </c>
      <c r="H6" s="14">
        <v>43.28657212145913</v>
      </c>
    </row>
    <row r="7" spans="1:8" x14ac:dyDescent="0.2">
      <c r="A7" s="13" t="s">
        <v>65</v>
      </c>
      <c r="B7" s="14">
        <v>2</v>
      </c>
      <c r="D7" s="13" t="s">
        <v>128</v>
      </c>
      <c r="E7" s="14">
        <v>1</v>
      </c>
      <c r="F7" s="14">
        <v>1220</v>
      </c>
      <c r="G7" s="14">
        <v>1220</v>
      </c>
      <c r="H7" s="14" t="e">
        <v>#DIV/0!</v>
      </c>
    </row>
    <row r="8" spans="1:8" x14ac:dyDescent="0.2">
      <c r="A8" s="13" t="s">
        <v>167</v>
      </c>
      <c r="B8" s="14">
        <v>8</v>
      </c>
      <c r="D8" s="13" t="s">
        <v>43</v>
      </c>
      <c r="E8" s="14">
        <v>156</v>
      </c>
      <c r="F8" s="14">
        <v>7955.9299999999994</v>
      </c>
      <c r="G8" s="14">
        <v>50.999551282051279</v>
      </c>
      <c r="H8" s="14">
        <v>86.611873963159667</v>
      </c>
    </row>
    <row r="9" spans="1:8" x14ac:dyDescent="0.2">
      <c r="A9" s="13" t="s">
        <v>60</v>
      </c>
      <c r="B9" s="14">
        <v>7</v>
      </c>
      <c r="D9" s="13" t="s">
        <v>702</v>
      </c>
      <c r="E9" s="14">
        <v>360</v>
      </c>
      <c r="F9" s="14">
        <v>17579.340000000011</v>
      </c>
      <c r="G9" s="14">
        <v>48.831500000000034</v>
      </c>
      <c r="H9" s="14">
        <v>92.074133377936548</v>
      </c>
    </row>
    <row r="10" spans="1:8" x14ac:dyDescent="0.2">
      <c r="A10" s="13" t="s">
        <v>24</v>
      </c>
      <c r="B10" s="15">
        <v>22</v>
      </c>
    </row>
    <row r="11" spans="1:8" x14ac:dyDescent="0.2">
      <c r="A11" s="13" t="s">
        <v>103</v>
      </c>
      <c r="B11" s="14">
        <v>6</v>
      </c>
    </row>
    <row r="12" spans="1:8" x14ac:dyDescent="0.2">
      <c r="A12" s="13" t="s">
        <v>114</v>
      </c>
      <c r="B12" s="14">
        <v>1</v>
      </c>
    </row>
    <row r="13" spans="1:8" x14ac:dyDescent="0.2">
      <c r="A13" s="13" t="s">
        <v>98</v>
      </c>
      <c r="B13" s="15">
        <v>12</v>
      </c>
    </row>
    <row r="14" spans="1:8" x14ac:dyDescent="0.2">
      <c r="A14" s="13" t="s">
        <v>702</v>
      </c>
      <c r="B14" s="14">
        <v>95</v>
      </c>
    </row>
    <row r="17" spans="1:11" x14ac:dyDescent="0.2">
      <c r="A17" s="12" t="s">
        <v>701</v>
      </c>
      <c r="B17" t="s">
        <v>2950</v>
      </c>
      <c r="C17" t="s">
        <v>3038</v>
      </c>
    </row>
    <row r="18" spans="1:11" x14ac:dyDescent="0.2">
      <c r="A18" s="13">
        <v>1999</v>
      </c>
      <c r="B18" s="14">
        <v>1.96</v>
      </c>
      <c r="C18" s="14">
        <v>1.96</v>
      </c>
    </row>
    <row r="19" spans="1:11" x14ac:dyDescent="0.2">
      <c r="A19" s="13">
        <v>2000</v>
      </c>
      <c r="B19" s="14">
        <v>90.47</v>
      </c>
      <c r="C19" s="14">
        <v>90.47</v>
      </c>
    </row>
    <row r="20" spans="1:11" x14ac:dyDescent="0.2">
      <c r="A20" s="13">
        <v>2001</v>
      </c>
      <c r="B20" s="14">
        <v>0.53</v>
      </c>
      <c r="C20" s="14">
        <v>0.53</v>
      </c>
    </row>
    <row r="21" spans="1:11" x14ac:dyDescent="0.2">
      <c r="A21" s="13">
        <v>2002</v>
      </c>
      <c r="B21" s="14">
        <v>320</v>
      </c>
      <c r="C21" s="14">
        <v>64</v>
      </c>
    </row>
    <row r="22" spans="1:11" x14ac:dyDescent="0.2">
      <c r="A22" s="13">
        <v>2004</v>
      </c>
      <c r="B22" s="14">
        <v>9.4</v>
      </c>
      <c r="C22" s="14">
        <v>9.4</v>
      </c>
      <c r="J22" t="s">
        <v>2959</v>
      </c>
      <c r="K22" t="s">
        <v>2960</v>
      </c>
    </row>
    <row r="23" spans="1:11" x14ac:dyDescent="0.2">
      <c r="A23" s="13">
        <v>2005</v>
      </c>
      <c r="B23" s="14">
        <v>235.97</v>
      </c>
      <c r="C23" s="14">
        <v>29.49625</v>
      </c>
      <c r="J23">
        <v>2022</v>
      </c>
      <c r="K23">
        <f>0.1157*$J23-226.36</f>
        <v>7.5853999999999928</v>
      </c>
    </row>
    <row r="24" spans="1:11" x14ac:dyDescent="0.2">
      <c r="A24" s="13">
        <v>2006</v>
      </c>
      <c r="B24" s="14">
        <v>380.82</v>
      </c>
      <c r="C24" s="14">
        <v>42.313333333333333</v>
      </c>
      <c r="J24">
        <v>2020</v>
      </c>
      <c r="K24">
        <f>0.1157*$J24-226.36</f>
        <v>7.353999999999985</v>
      </c>
    </row>
    <row r="25" spans="1:11" x14ac:dyDescent="0.2">
      <c r="A25" s="13">
        <v>2007</v>
      </c>
      <c r="B25" s="14">
        <v>1269.7399999999998</v>
      </c>
      <c r="C25" s="14">
        <v>60.463809523809516</v>
      </c>
    </row>
    <row r="26" spans="1:11" x14ac:dyDescent="0.2">
      <c r="A26" s="13">
        <v>2008</v>
      </c>
      <c r="B26" s="14">
        <v>221.07</v>
      </c>
      <c r="C26" s="14">
        <v>36.844999999999999</v>
      </c>
    </row>
    <row r="27" spans="1:11" x14ac:dyDescent="0.2">
      <c r="A27" s="13">
        <v>2009</v>
      </c>
      <c r="B27" s="14">
        <v>243</v>
      </c>
      <c r="C27" s="14">
        <v>121.5</v>
      </c>
    </row>
    <row r="28" spans="1:11" x14ac:dyDescent="0.2">
      <c r="A28" s="13">
        <v>2010</v>
      </c>
      <c r="B28" s="14">
        <v>60.74</v>
      </c>
      <c r="C28" s="14">
        <v>15.185</v>
      </c>
    </row>
    <row r="29" spans="1:11" x14ac:dyDescent="0.2">
      <c r="A29" s="13">
        <v>2011</v>
      </c>
      <c r="B29" s="14">
        <v>404.10999999999996</v>
      </c>
      <c r="C29" s="14">
        <v>57.73</v>
      </c>
    </row>
    <row r="30" spans="1:11" x14ac:dyDescent="0.2">
      <c r="A30" s="13">
        <v>2012</v>
      </c>
      <c r="B30" s="14">
        <v>31.41</v>
      </c>
      <c r="C30" s="14">
        <v>31.41</v>
      </c>
    </row>
    <row r="31" spans="1:11" x14ac:dyDescent="0.2">
      <c r="A31" s="13">
        <v>2013</v>
      </c>
      <c r="B31" s="14">
        <v>140.94</v>
      </c>
      <c r="C31" s="14">
        <v>35.234999999999999</v>
      </c>
    </row>
    <row r="32" spans="1:11" x14ac:dyDescent="0.2">
      <c r="A32" s="13">
        <v>2014</v>
      </c>
      <c r="B32" s="14">
        <v>436.96999999999997</v>
      </c>
      <c r="C32" s="14">
        <v>72.828333333333333</v>
      </c>
    </row>
    <row r="33" spans="1:3" x14ac:dyDescent="0.2">
      <c r="A33" s="13">
        <v>2015</v>
      </c>
      <c r="B33" s="14">
        <v>250</v>
      </c>
      <c r="C33" s="14">
        <v>250</v>
      </c>
    </row>
    <row r="34" spans="1:3" x14ac:dyDescent="0.2">
      <c r="A34" s="13" t="s">
        <v>702</v>
      </c>
      <c r="B34" s="14">
        <v>4097.130000000001</v>
      </c>
      <c r="C34" s="14">
        <v>52.527307692307708</v>
      </c>
    </row>
    <row r="35" spans="1:3" x14ac:dyDescent="0.2">
      <c r="A35" s="13"/>
      <c r="B35" s="14"/>
    </row>
    <row r="36" spans="1:3" x14ac:dyDescent="0.2">
      <c r="A36" s="12" t="s">
        <v>5</v>
      </c>
      <c r="B36" t="s">
        <v>28</v>
      </c>
    </row>
    <row r="37" spans="1:3" x14ac:dyDescent="0.2">
      <c r="A37" s="12" t="s">
        <v>6</v>
      </c>
      <c r="B37" t="s">
        <v>2968</v>
      </c>
    </row>
    <row r="38" spans="1:3" x14ac:dyDescent="0.2">
      <c r="A38" s="12" t="s">
        <v>11</v>
      </c>
      <c r="B38" t="s">
        <v>2967</v>
      </c>
    </row>
    <row r="40" spans="1:3" x14ac:dyDescent="0.2">
      <c r="A40" s="12" t="s">
        <v>701</v>
      </c>
      <c r="B40" t="s">
        <v>2950</v>
      </c>
      <c r="C40" t="s">
        <v>2993</v>
      </c>
    </row>
    <row r="41" spans="1:3" x14ac:dyDescent="0.2">
      <c r="A41" s="13" t="s">
        <v>32</v>
      </c>
      <c r="B41" s="14">
        <v>1365.77</v>
      </c>
      <c r="C41" s="14">
        <v>3296.4</v>
      </c>
    </row>
    <row r="42" spans="1:3" x14ac:dyDescent="0.2">
      <c r="A42" s="13" t="s">
        <v>281</v>
      </c>
      <c r="B42" s="14">
        <v>229.04</v>
      </c>
      <c r="C42" s="14">
        <v>229</v>
      </c>
    </row>
    <row r="43" spans="1:3" x14ac:dyDescent="0.2">
      <c r="A43" s="13" t="s">
        <v>54</v>
      </c>
      <c r="B43" s="14">
        <v>180.88</v>
      </c>
      <c r="C43" s="14">
        <v>673.67</v>
      </c>
    </row>
    <row r="44" spans="1:3" x14ac:dyDescent="0.2">
      <c r="A44" s="13" t="s">
        <v>65</v>
      </c>
      <c r="B44" s="14">
        <v>136.76999999999998</v>
      </c>
      <c r="C44" s="14">
        <v>113.14</v>
      </c>
    </row>
    <row r="45" spans="1:3" x14ac:dyDescent="0.2">
      <c r="A45" s="13" t="s">
        <v>167</v>
      </c>
      <c r="B45" s="14">
        <v>132.84</v>
      </c>
      <c r="C45" s="14">
        <v>272.23</v>
      </c>
    </row>
    <row r="46" spans="1:3" x14ac:dyDescent="0.2">
      <c r="A46" s="13" t="s">
        <v>60</v>
      </c>
      <c r="B46" s="14">
        <v>193.15</v>
      </c>
      <c r="C46" s="14">
        <v>551.61</v>
      </c>
    </row>
    <row r="47" spans="1:3" x14ac:dyDescent="0.2">
      <c r="A47" s="13" t="s">
        <v>24</v>
      </c>
      <c r="B47" s="14">
        <v>1002.9200000000001</v>
      </c>
      <c r="C47" s="14">
        <v>986.40000000000009</v>
      </c>
    </row>
    <row r="48" spans="1:3" x14ac:dyDescent="0.2">
      <c r="A48" s="13" t="s">
        <v>103</v>
      </c>
      <c r="B48" s="14">
        <v>260</v>
      </c>
      <c r="C48" s="14">
        <v>450</v>
      </c>
    </row>
    <row r="49" spans="1:17" x14ac:dyDescent="0.2">
      <c r="A49" s="13" t="s">
        <v>98</v>
      </c>
      <c r="B49" s="14">
        <v>595.76</v>
      </c>
      <c r="C49" s="14">
        <v>2797.2300000000005</v>
      </c>
    </row>
    <row r="50" spans="1:17" x14ac:dyDescent="0.2">
      <c r="A50" s="13" t="s">
        <v>702</v>
      </c>
      <c r="B50" s="14">
        <v>4097.13</v>
      </c>
      <c r="C50" s="14">
        <v>9369.68</v>
      </c>
    </row>
    <row r="61" spans="1:17" x14ac:dyDescent="0.2">
      <c r="A61" s="12" t="s">
        <v>5</v>
      </c>
      <c r="B61" t="s">
        <v>28</v>
      </c>
    </row>
    <row r="62" spans="1:17" x14ac:dyDescent="0.2">
      <c r="G62" t="s">
        <v>2962</v>
      </c>
      <c r="M62" t="s">
        <v>2963</v>
      </c>
    </row>
    <row r="63" spans="1:17" x14ac:dyDescent="0.2">
      <c r="A63" s="12" t="s">
        <v>701</v>
      </c>
      <c r="B63" t="s">
        <v>2961</v>
      </c>
      <c r="C63" t="s">
        <v>703</v>
      </c>
      <c r="D63" t="s">
        <v>2974</v>
      </c>
      <c r="F63" s="116" t="s">
        <v>701</v>
      </c>
      <c r="G63" s="116" t="s">
        <v>2961</v>
      </c>
      <c r="L63" s="116" t="s">
        <v>701</v>
      </c>
      <c r="M63" s="116" t="s">
        <v>2961</v>
      </c>
      <c r="P63" s="123" t="s">
        <v>701</v>
      </c>
      <c r="Q63" s="116" t="s">
        <v>2961</v>
      </c>
    </row>
    <row r="64" spans="1:17" x14ac:dyDescent="0.2">
      <c r="A64" s="13" t="s">
        <v>32</v>
      </c>
      <c r="B64" s="14">
        <v>4.7500000000000009</v>
      </c>
      <c r="C64" s="14">
        <v>24</v>
      </c>
      <c r="D64" s="122">
        <v>3.0855358369278716</v>
      </c>
      <c r="E64" s="14"/>
      <c r="F64" s="119">
        <v>1999</v>
      </c>
      <c r="G64" s="31">
        <v>8.6666666666666661</v>
      </c>
      <c r="L64" s="30" t="s">
        <v>32</v>
      </c>
      <c r="M64" s="31">
        <v>4.7500000000000009</v>
      </c>
      <c r="P64" s="30" t="s">
        <v>354</v>
      </c>
      <c r="Q64" s="31">
        <v>3.1388888888888893</v>
      </c>
    </row>
    <row r="65" spans="1:17" x14ac:dyDescent="0.2">
      <c r="A65" s="13" t="s">
        <v>281</v>
      </c>
      <c r="B65" s="14">
        <v>4.2083333333333339</v>
      </c>
      <c r="C65" s="14">
        <v>2</v>
      </c>
      <c r="D65" s="122">
        <v>1.7088413878674888</v>
      </c>
      <c r="E65" s="14"/>
      <c r="F65" s="119">
        <v>2000</v>
      </c>
      <c r="G65" s="31">
        <v>0</v>
      </c>
      <c r="L65" s="30" t="s">
        <v>281</v>
      </c>
      <c r="M65" s="31">
        <v>4.2083333333333339</v>
      </c>
      <c r="P65" s="30" t="s">
        <v>28</v>
      </c>
      <c r="Q65" s="31">
        <v>4.4280701754385952</v>
      </c>
    </row>
    <row r="66" spans="1:17" x14ac:dyDescent="0.2">
      <c r="A66" s="13" t="s">
        <v>54</v>
      </c>
      <c r="B66" s="14">
        <v>4.1287878787878789</v>
      </c>
      <c r="C66" s="14">
        <v>11</v>
      </c>
      <c r="D66" s="122">
        <v>1.5130743337304795</v>
      </c>
      <c r="E66" s="14"/>
      <c r="F66" s="119">
        <v>2001</v>
      </c>
      <c r="G66" s="31">
        <v>6.916666666666667</v>
      </c>
      <c r="L66" s="30" t="s">
        <v>54</v>
      </c>
      <c r="M66" s="31">
        <v>4.1287878787878789</v>
      </c>
      <c r="P66" s="30" t="s">
        <v>20</v>
      </c>
      <c r="Q66" s="31">
        <v>4.8642676767676765</v>
      </c>
    </row>
    <row r="67" spans="1:17" x14ac:dyDescent="0.2">
      <c r="A67" s="13" t="s">
        <v>65</v>
      </c>
      <c r="B67" s="14">
        <v>3.5416666666666665</v>
      </c>
      <c r="C67" s="14">
        <v>2</v>
      </c>
      <c r="D67" s="122">
        <v>2.8873526898450685</v>
      </c>
      <c r="E67" s="14"/>
      <c r="F67" s="119">
        <v>2002</v>
      </c>
      <c r="G67" s="31">
        <v>6.1999999999999993</v>
      </c>
      <c r="L67" s="30" t="s">
        <v>65</v>
      </c>
      <c r="M67" s="31">
        <v>3.5416666666666665</v>
      </c>
      <c r="P67" s="30" t="s">
        <v>128</v>
      </c>
      <c r="Q67" s="31">
        <v>2.4444444444444442</v>
      </c>
    </row>
    <row r="68" spans="1:17" ht="17" thickBot="1" x14ac:dyDescent="0.25">
      <c r="A68" s="13" t="s">
        <v>167</v>
      </c>
      <c r="B68" s="14">
        <v>4.166666666666667</v>
      </c>
      <c r="C68" s="14">
        <v>8</v>
      </c>
      <c r="D68" s="122">
        <v>3.2259488575837691</v>
      </c>
      <c r="E68" s="14"/>
      <c r="F68" s="119">
        <v>2004</v>
      </c>
      <c r="G68" s="31">
        <v>4.3055555555555554</v>
      </c>
      <c r="L68" s="30" t="s">
        <v>167</v>
      </c>
      <c r="M68" s="31">
        <v>4.166666666666667</v>
      </c>
      <c r="P68" s="30" t="s">
        <v>43</v>
      </c>
      <c r="Q68" s="31">
        <v>4.6070736434108515</v>
      </c>
    </row>
    <row r="69" spans="1:17" ht="17" thickTop="1" x14ac:dyDescent="0.2">
      <c r="A69" s="13" t="s">
        <v>60</v>
      </c>
      <c r="B69" s="14">
        <v>4.2619047619047619</v>
      </c>
      <c r="C69" s="14">
        <v>7</v>
      </c>
      <c r="D69" s="122">
        <v>2.3394901764517591</v>
      </c>
      <c r="E69" s="14"/>
      <c r="F69" s="119">
        <v>2005</v>
      </c>
      <c r="G69" s="31">
        <v>4.6597222222222223</v>
      </c>
      <c r="L69" s="30" t="s">
        <v>60</v>
      </c>
      <c r="M69" s="31">
        <v>4.2619047619047619</v>
      </c>
      <c r="P69" s="117" t="s">
        <v>702</v>
      </c>
      <c r="Q69" s="118">
        <v>4.6060049019607874</v>
      </c>
    </row>
    <row r="70" spans="1:17" x14ac:dyDescent="0.2">
      <c r="A70" s="13" t="s">
        <v>24</v>
      </c>
      <c r="B70" s="14">
        <v>4.4280303030303028</v>
      </c>
      <c r="C70" s="14">
        <v>22</v>
      </c>
      <c r="D70" s="122">
        <v>2.7260616899957233</v>
      </c>
      <c r="E70" s="14"/>
      <c r="F70" s="119">
        <v>2006</v>
      </c>
      <c r="G70" s="31">
        <v>4.7575757575757578</v>
      </c>
      <c r="L70" s="30" t="s">
        <v>24</v>
      </c>
      <c r="M70" s="31">
        <v>4.4280303030303028</v>
      </c>
    </row>
    <row r="71" spans="1:17" x14ac:dyDescent="0.2">
      <c r="A71" s="13" t="s">
        <v>103</v>
      </c>
      <c r="B71" s="14">
        <v>3.7916666666666661</v>
      </c>
      <c r="C71" s="14">
        <v>6</v>
      </c>
      <c r="D71" s="122">
        <v>2.3645236776615763</v>
      </c>
      <c r="E71" s="14"/>
      <c r="F71" s="119">
        <v>2007</v>
      </c>
      <c r="G71" s="31">
        <v>5.8134920634920633</v>
      </c>
      <c r="L71" s="30" t="s">
        <v>103</v>
      </c>
      <c r="M71" s="31">
        <v>3.7916666666666661</v>
      </c>
    </row>
    <row r="72" spans="1:17" x14ac:dyDescent="0.2">
      <c r="A72" s="13" t="s">
        <v>114</v>
      </c>
      <c r="B72" s="14">
        <v>1.75</v>
      </c>
      <c r="C72" s="14">
        <v>1</v>
      </c>
      <c r="D72" s="122" t="e">
        <v>#DIV/0!</v>
      </c>
      <c r="E72" s="14"/>
      <c r="F72" s="119">
        <v>2008</v>
      </c>
      <c r="G72" s="31">
        <v>4.6851851851851851</v>
      </c>
      <c r="L72" s="30" t="s">
        <v>114</v>
      </c>
      <c r="M72" s="31">
        <v>1.75</v>
      </c>
    </row>
    <row r="73" spans="1:17" ht="17" thickBot="1" x14ac:dyDescent="0.25">
      <c r="A73" s="13" t="s">
        <v>98</v>
      </c>
      <c r="B73" s="14">
        <v>5.0555555555555554</v>
      </c>
      <c r="C73" s="14">
        <v>12</v>
      </c>
      <c r="D73" s="122">
        <v>2.4518940661832254</v>
      </c>
      <c r="E73" s="14"/>
      <c r="F73" s="119">
        <v>2009</v>
      </c>
      <c r="G73" s="31">
        <v>3.041666666666667</v>
      </c>
      <c r="L73" s="30" t="s">
        <v>98</v>
      </c>
      <c r="M73" s="31">
        <v>5.0555555555555554</v>
      </c>
    </row>
    <row r="74" spans="1:17" ht="17" thickTop="1" x14ac:dyDescent="0.2">
      <c r="A74" s="13" t="s">
        <v>702</v>
      </c>
      <c r="B74" s="14">
        <v>4.4280701754385952</v>
      </c>
      <c r="C74" s="14">
        <v>95</v>
      </c>
      <c r="D74" s="122">
        <v>2.5871228932927401</v>
      </c>
      <c r="E74" s="14"/>
      <c r="F74" s="119">
        <v>2010</v>
      </c>
      <c r="G74" s="31">
        <v>3.5666666666666664</v>
      </c>
      <c r="L74" s="117" t="s">
        <v>702</v>
      </c>
      <c r="M74" s="118">
        <v>4.4280701754385952</v>
      </c>
    </row>
    <row r="75" spans="1:17" x14ac:dyDescent="0.2">
      <c r="F75" s="119">
        <v>2011</v>
      </c>
      <c r="G75" s="31">
        <v>3.2592592592592595</v>
      </c>
    </row>
    <row r="76" spans="1:17" x14ac:dyDescent="0.2">
      <c r="F76" s="119">
        <v>2012</v>
      </c>
      <c r="G76" s="31">
        <v>3.75</v>
      </c>
    </row>
    <row r="77" spans="1:17" x14ac:dyDescent="0.2">
      <c r="F77" s="119">
        <v>2013</v>
      </c>
      <c r="G77" s="31">
        <v>2.0000000000000004</v>
      </c>
    </row>
    <row r="78" spans="1:17" x14ac:dyDescent="0.2">
      <c r="F78" s="119">
        <v>2014</v>
      </c>
      <c r="G78" s="31">
        <v>2.0694444444444442</v>
      </c>
    </row>
    <row r="79" spans="1:17" ht="17" thickBot="1" x14ac:dyDescent="0.25">
      <c r="F79" s="119">
        <v>2015</v>
      </c>
      <c r="G79" s="31">
        <v>1.75</v>
      </c>
    </row>
    <row r="80" spans="1:17" ht="17" thickTop="1" x14ac:dyDescent="0.2">
      <c r="F80" s="120" t="s">
        <v>702</v>
      </c>
      <c r="G80" s="118">
        <v>4.428070175438596</v>
      </c>
    </row>
    <row r="83" spans="1:9" x14ac:dyDescent="0.2">
      <c r="A83" s="12" t="s">
        <v>5</v>
      </c>
      <c r="B83" t="s">
        <v>28</v>
      </c>
    </row>
    <row r="85" spans="1:9" x14ac:dyDescent="0.2">
      <c r="A85" s="12" t="s">
        <v>703</v>
      </c>
      <c r="B85" s="12" t="s">
        <v>2986</v>
      </c>
    </row>
    <row r="86" spans="1:9" x14ac:dyDescent="0.2">
      <c r="A86" s="12" t="s">
        <v>701</v>
      </c>
      <c r="B86" t="s">
        <v>23</v>
      </c>
      <c r="C86" t="s">
        <v>128</v>
      </c>
      <c r="D86" t="s">
        <v>38</v>
      </c>
      <c r="E86" t="s">
        <v>70</v>
      </c>
      <c r="F86" t="s">
        <v>145</v>
      </c>
      <c r="G86" t="s">
        <v>31</v>
      </c>
      <c r="H86" t="s">
        <v>46</v>
      </c>
      <c r="I86" t="s">
        <v>702</v>
      </c>
    </row>
    <row r="87" spans="1:9" x14ac:dyDescent="0.2">
      <c r="A87" s="13" t="s">
        <v>32</v>
      </c>
      <c r="B87" s="14">
        <v>4</v>
      </c>
      <c r="C87" s="14"/>
      <c r="D87" s="14">
        <v>9</v>
      </c>
      <c r="E87" s="14">
        <v>7</v>
      </c>
      <c r="F87" s="14"/>
      <c r="G87" s="14">
        <v>4</v>
      </c>
      <c r="H87" s="14"/>
      <c r="I87" s="14">
        <v>24</v>
      </c>
    </row>
    <row r="88" spans="1:9" x14ac:dyDescent="0.2">
      <c r="A88" s="13" t="s">
        <v>281</v>
      </c>
      <c r="B88" s="14"/>
      <c r="C88" s="14"/>
      <c r="D88" s="14"/>
      <c r="E88" s="14">
        <v>1</v>
      </c>
      <c r="F88" s="14"/>
      <c r="G88" s="14">
        <v>1</v>
      </c>
      <c r="H88" s="14"/>
      <c r="I88" s="14">
        <v>2</v>
      </c>
    </row>
    <row r="89" spans="1:9" x14ac:dyDescent="0.2">
      <c r="A89" s="13" t="s">
        <v>54</v>
      </c>
      <c r="B89" s="14">
        <v>2</v>
      </c>
      <c r="C89" s="14"/>
      <c r="D89" s="14">
        <v>1</v>
      </c>
      <c r="E89" s="14">
        <v>5</v>
      </c>
      <c r="F89" s="14"/>
      <c r="G89" s="14">
        <v>3</v>
      </c>
      <c r="H89" s="14"/>
      <c r="I89" s="14">
        <v>11</v>
      </c>
    </row>
    <row r="90" spans="1:9" x14ac:dyDescent="0.2">
      <c r="A90" s="13" t="s">
        <v>65</v>
      </c>
      <c r="B90" s="14"/>
      <c r="C90" s="14"/>
      <c r="D90" s="14"/>
      <c r="E90" s="14"/>
      <c r="F90" s="14"/>
      <c r="G90" s="14">
        <v>2</v>
      </c>
      <c r="H90" s="14"/>
      <c r="I90" s="14">
        <v>2</v>
      </c>
    </row>
    <row r="91" spans="1:9" x14ac:dyDescent="0.2">
      <c r="A91" s="13" t="s">
        <v>167</v>
      </c>
      <c r="B91" s="14">
        <v>1</v>
      </c>
      <c r="C91" s="14"/>
      <c r="D91" s="14">
        <v>1</v>
      </c>
      <c r="E91" s="14">
        <v>4</v>
      </c>
      <c r="F91" s="14"/>
      <c r="G91" s="14">
        <v>2</v>
      </c>
      <c r="H91" s="14"/>
      <c r="I91" s="14">
        <v>8</v>
      </c>
    </row>
    <row r="92" spans="1:9" x14ac:dyDescent="0.2">
      <c r="A92" s="13" t="s">
        <v>60</v>
      </c>
      <c r="B92" s="14">
        <v>1</v>
      </c>
      <c r="C92" s="14"/>
      <c r="D92" s="14"/>
      <c r="E92" s="14">
        <v>2</v>
      </c>
      <c r="F92" s="14"/>
      <c r="G92" s="14">
        <v>4</v>
      </c>
      <c r="H92" s="14"/>
      <c r="I92" s="14">
        <v>7</v>
      </c>
    </row>
    <row r="93" spans="1:9" x14ac:dyDescent="0.2">
      <c r="A93" s="13" t="s">
        <v>24</v>
      </c>
      <c r="B93" s="14">
        <v>5</v>
      </c>
      <c r="C93" s="14"/>
      <c r="D93" s="14">
        <v>6</v>
      </c>
      <c r="E93" s="14">
        <v>3</v>
      </c>
      <c r="F93" s="14">
        <v>1</v>
      </c>
      <c r="G93" s="14">
        <v>5</v>
      </c>
      <c r="H93" s="14">
        <v>2</v>
      </c>
      <c r="I93" s="14">
        <v>22</v>
      </c>
    </row>
    <row r="94" spans="1:9" x14ac:dyDescent="0.2">
      <c r="A94" s="13" t="s">
        <v>103</v>
      </c>
      <c r="B94" s="14">
        <v>2</v>
      </c>
      <c r="C94" s="14"/>
      <c r="D94" s="14"/>
      <c r="E94" s="14">
        <v>2</v>
      </c>
      <c r="F94" s="14"/>
      <c r="G94" s="14">
        <v>2</v>
      </c>
      <c r="H94" s="14"/>
      <c r="I94" s="14">
        <v>6</v>
      </c>
    </row>
    <row r="95" spans="1:9" x14ac:dyDescent="0.2">
      <c r="A95" s="13" t="s">
        <v>114</v>
      </c>
      <c r="B95" s="14">
        <v>1</v>
      </c>
      <c r="C95" s="14"/>
      <c r="D95" s="14"/>
      <c r="E95" s="14"/>
      <c r="F95" s="14"/>
      <c r="G95" s="14"/>
      <c r="H95" s="14"/>
      <c r="I95" s="14">
        <v>1</v>
      </c>
    </row>
    <row r="96" spans="1:9" x14ac:dyDescent="0.2">
      <c r="A96" s="13" t="s">
        <v>98</v>
      </c>
      <c r="B96" s="14">
        <v>1</v>
      </c>
      <c r="C96" s="14">
        <v>2</v>
      </c>
      <c r="D96" s="14"/>
      <c r="E96" s="14">
        <v>3</v>
      </c>
      <c r="F96" s="14"/>
      <c r="G96" s="14">
        <v>6</v>
      </c>
      <c r="H96" s="14"/>
      <c r="I96" s="14">
        <v>12</v>
      </c>
    </row>
    <row r="97" spans="1:12" x14ac:dyDescent="0.2">
      <c r="A97" s="13" t="s">
        <v>702</v>
      </c>
      <c r="B97" s="14">
        <v>17</v>
      </c>
      <c r="C97" s="14">
        <v>2</v>
      </c>
      <c r="D97" s="14">
        <v>17</v>
      </c>
      <c r="E97" s="14">
        <v>27</v>
      </c>
      <c r="F97" s="14">
        <v>1</v>
      </c>
      <c r="G97" s="14">
        <v>29</v>
      </c>
      <c r="H97" s="14">
        <v>2</v>
      </c>
      <c r="I97" s="14">
        <v>95</v>
      </c>
    </row>
    <row r="100" spans="1:12" x14ac:dyDescent="0.2">
      <c r="A100" s="12" t="s">
        <v>5</v>
      </c>
      <c r="B100" t="s">
        <v>28</v>
      </c>
    </row>
    <row r="102" spans="1:12" x14ac:dyDescent="0.2">
      <c r="A102" s="12" t="s">
        <v>703</v>
      </c>
      <c r="B102" s="12" t="s">
        <v>2986</v>
      </c>
    </row>
    <row r="103" spans="1:12" x14ac:dyDescent="0.2">
      <c r="A103" s="12" t="s">
        <v>701</v>
      </c>
      <c r="B103" t="s">
        <v>32</v>
      </c>
      <c r="C103" t="s">
        <v>281</v>
      </c>
      <c r="D103" t="s">
        <v>54</v>
      </c>
      <c r="E103" t="s">
        <v>65</v>
      </c>
      <c r="F103" t="s">
        <v>167</v>
      </c>
      <c r="G103" t="s">
        <v>60</v>
      </c>
      <c r="H103" t="s">
        <v>24</v>
      </c>
      <c r="I103" t="s">
        <v>103</v>
      </c>
      <c r="J103" t="s">
        <v>114</v>
      </c>
      <c r="K103" t="s">
        <v>98</v>
      </c>
      <c r="L103" t="s">
        <v>702</v>
      </c>
    </row>
    <row r="104" spans="1:12" x14ac:dyDescent="0.2">
      <c r="A104" s="89">
        <v>1999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>
        <v>1</v>
      </c>
      <c r="L104" s="14">
        <v>1</v>
      </c>
    </row>
    <row r="105" spans="1:12" x14ac:dyDescent="0.2">
      <c r="A105" s="89">
        <v>2000</v>
      </c>
      <c r="B105" s="14"/>
      <c r="C105" s="14"/>
      <c r="D105" s="14"/>
      <c r="E105" s="14"/>
      <c r="F105" s="14"/>
      <c r="G105" s="14"/>
      <c r="H105" s="14">
        <v>1</v>
      </c>
      <c r="I105" s="14"/>
      <c r="J105" s="14"/>
      <c r="K105" s="14"/>
      <c r="L105" s="14">
        <v>1</v>
      </c>
    </row>
    <row r="106" spans="1:12" x14ac:dyDescent="0.2">
      <c r="A106" s="89">
        <v>2001</v>
      </c>
      <c r="B106" s="14">
        <v>1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>
        <v>1</v>
      </c>
    </row>
    <row r="107" spans="1:12" x14ac:dyDescent="0.2">
      <c r="A107" s="89">
        <v>2002</v>
      </c>
      <c r="B107" s="14">
        <v>3</v>
      </c>
      <c r="C107" s="14"/>
      <c r="D107" s="14"/>
      <c r="E107" s="14"/>
      <c r="F107" s="14"/>
      <c r="G107" s="14"/>
      <c r="H107" s="14"/>
      <c r="I107" s="14">
        <v>2</v>
      </c>
      <c r="J107" s="14"/>
      <c r="K107" s="14"/>
      <c r="L107" s="14">
        <v>5</v>
      </c>
    </row>
    <row r="108" spans="1:12" x14ac:dyDescent="0.2">
      <c r="A108" s="89">
        <v>2004</v>
      </c>
      <c r="B108" s="14"/>
      <c r="C108" s="14"/>
      <c r="D108" s="14">
        <v>2</v>
      </c>
      <c r="E108" s="14"/>
      <c r="F108" s="14">
        <v>1</v>
      </c>
      <c r="G108" s="14"/>
      <c r="H108" s="14"/>
      <c r="I108" s="14"/>
      <c r="J108" s="14"/>
      <c r="K108" s="14"/>
      <c r="L108" s="14">
        <v>3</v>
      </c>
    </row>
    <row r="109" spans="1:12" x14ac:dyDescent="0.2">
      <c r="A109" s="89">
        <v>2005</v>
      </c>
      <c r="B109" s="14">
        <v>5</v>
      </c>
      <c r="C109" s="14"/>
      <c r="D109" s="14">
        <v>1</v>
      </c>
      <c r="E109" s="14"/>
      <c r="F109" s="14"/>
      <c r="G109" s="14">
        <v>2</v>
      </c>
      <c r="H109" s="14">
        <v>3</v>
      </c>
      <c r="I109" s="14"/>
      <c r="J109" s="14"/>
      <c r="K109" s="14">
        <v>1</v>
      </c>
      <c r="L109" s="14">
        <v>12</v>
      </c>
    </row>
    <row r="110" spans="1:12" x14ac:dyDescent="0.2">
      <c r="A110" s="89">
        <v>2006</v>
      </c>
      <c r="B110" s="14">
        <v>1</v>
      </c>
      <c r="C110" s="14"/>
      <c r="D110" s="14">
        <v>4</v>
      </c>
      <c r="E110" s="14"/>
      <c r="F110" s="14">
        <v>2</v>
      </c>
      <c r="G110" s="14"/>
      <c r="H110" s="14">
        <v>2</v>
      </c>
      <c r="I110" s="14">
        <v>1</v>
      </c>
      <c r="J110" s="14"/>
      <c r="K110" s="14">
        <v>1</v>
      </c>
      <c r="L110" s="14">
        <v>11</v>
      </c>
    </row>
    <row r="111" spans="1:12" x14ac:dyDescent="0.2">
      <c r="A111" s="89">
        <v>2007</v>
      </c>
      <c r="B111" s="14">
        <v>2</v>
      </c>
      <c r="C111" s="14"/>
      <c r="D111" s="14"/>
      <c r="E111" s="14"/>
      <c r="F111" s="14">
        <v>1</v>
      </c>
      <c r="G111" s="14">
        <v>3</v>
      </c>
      <c r="H111" s="14">
        <v>8</v>
      </c>
      <c r="I111" s="14">
        <v>1</v>
      </c>
      <c r="J111" s="14"/>
      <c r="K111" s="14">
        <v>6</v>
      </c>
      <c r="L111" s="14">
        <v>21</v>
      </c>
    </row>
    <row r="112" spans="1:12" x14ac:dyDescent="0.2">
      <c r="A112" s="89">
        <v>2008</v>
      </c>
      <c r="B112" s="14">
        <v>2</v>
      </c>
      <c r="C112" s="14"/>
      <c r="D112" s="14"/>
      <c r="E112" s="14"/>
      <c r="F112" s="14"/>
      <c r="G112" s="14"/>
      <c r="H112" s="14">
        <v>4</v>
      </c>
      <c r="I112" s="14"/>
      <c r="J112" s="14">
        <v>1</v>
      </c>
      <c r="K112" s="14">
        <v>2</v>
      </c>
      <c r="L112" s="14">
        <v>9</v>
      </c>
    </row>
    <row r="113" spans="1:12" x14ac:dyDescent="0.2">
      <c r="A113" s="89">
        <v>2009</v>
      </c>
      <c r="B113" s="14"/>
      <c r="C113" s="14">
        <v>1</v>
      </c>
      <c r="D113" s="14"/>
      <c r="E113" s="14"/>
      <c r="F113" s="14"/>
      <c r="G113" s="14"/>
      <c r="H113" s="14"/>
      <c r="I113" s="14"/>
      <c r="J113" s="14"/>
      <c r="K113" s="14">
        <v>1</v>
      </c>
      <c r="L113" s="14">
        <v>2</v>
      </c>
    </row>
    <row r="114" spans="1:12" x14ac:dyDescent="0.2">
      <c r="A114" s="89">
        <v>2010</v>
      </c>
      <c r="B114" s="14">
        <v>4</v>
      </c>
      <c r="C114" s="14"/>
      <c r="D114" s="14"/>
      <c r="E114" s="14"/>
      <c r="F114" s="14">
        <v>1</v>
      </c>
      <c r="G114" s="14"/>
      <c r="H114" s="14"/>
      <c r="I114" s="14"/>
      <c r="J114" s="14"/>
      <c r="K114" s="14"/>
      <c r="L114" s="14">
        <v>5</v>
      </c>
    </row>
    <row r="115" spans="1:12" x14ac:dyDescent="0.2">
      <c r="A115" s="89">
        <v>2011</v>
      </c>
      <c r="B115" s="14">
        <v>1</v>
      </c>
      <c r="C115" s="14">
        <v>1</v>
      </c>
      <c r="D115" s="14">
        <v>1</v>
      </c>
      <c r="E115" s="14">
        <v>1</v>
      </c>
      <c r="F115" s="14">
        <v>2</v>
      </c>
      <c r="G115" s="14"/>
      <c r="H115" s="14">
        <v>2</v>
      </c>
      <c r="I115" s="14">
        <v>1</v>
      </c>
      <c r="J115" s="14"/>
      <c r="K115" s="14"/>
      <c r="L115" s="14">
        <v>9</v>
      </c>
    </row>
    <row r="116" spans="1:12" x14ac:dyDescent="0.2">
      <c r="A116" s="89">
        <v>2012</v>
      </c>
      <c r="B116" s="14"/>
      <c r="C116" s="14"/>
      <c r="D116" s="14">
        <v>2</v>
      </c>
      <c r="E116" s="14"/>
      <c r="F116" s="14"/>
      <c r="G116" s="14"/>
      <c r="H116" s="14">
        <v>1</v>
      </c>
      <c r="I116" s="14"/>
      <c r="J116" s="14"/>
      <c r="K116" s="14"/>
      <c r="L116" s="14">
        <v>3</v>
      </c>
    </row>
    <row r="117" spans="1:12" x14ac:dyDescent="0.2">
      <c r="A117" s="89">
        <v>2013</v>
      </c>
      <c r="B117" s="14">
        <v>1</v>
      </c>
      <c r="C117" s="14"/>
      <c r="D117" s="14">
        <v>1</v>
      </c>
      <c r="E117" s="14">
        <v>1</v>
      </c>
      <c r="F117" s="14"/>
      <c r="G117" s="14">
        <v>1</v>
      </c>
      <c r="H117" s="14"/>
      <c r="I117" s="14">
        <v>1</v>
      </c>
      <c r="J117" s="14"/>
      <c r="K117" s="14"/>
      <c r="L117" s="14">
        <v>5</v>
      </c>
    </row>
    <row r="118" spans="1:12" x14ac:dyDescent="0.2">
      <c r="A118" s="89">
        <v>2014</v>
      </c>
      <c r="B118" s="14">
        <v>3</v>
      </c>
      <c r="C118" s="14"/>
      <c r="D118" s="14"/>
      <c r="E118" s="14"/>
      <c r="F118" s="14">
        <v>1</v>
      </c>
      <c r="G118" s="14">
        <v>1</v>
      </c>
      <c r="H118" s="14">
        <v>1</v>
      </c>
      <c r="I118" s="14"/>
      <c r="J118" s="14"/>
      <c r="K118" s="14"/>
      <c r="L118" s="14">
        <v>6</v>
      </c>
    </row>
    <row r="119" spans="1:12" x14ac:dyDescent="0.2">
      <c r="A119" s="89">
        <v>2015</v>
      </c>
      <c r="B119" s="14">
        <v>1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>
        <v>1</v>
      </c>
    </row>
    <row r="120" spans="1:12" x14ac:dyDescent="0.2">
      <c r="A120" s="89" t="s">
        <v>702</v>
      </c>
      <c r="B120" s="14">
        <v>24</v>
      </c>
      <c r="C120" s="14">
        <v>2</v>
      </c>
      <c r="D120" s="14">
        <v>11</v>
      </c>
      <c r="E120" s="14">
        <v>2</v>
      </c>
      <c r="F120" s="14">
        <v>8</v>
      </c>
      <c r="G120" s="14">
        <v>7</v>
      </c>
      <c r="H120" s="14">
        <v>22</v>
      </c>
      <c r="I120" s="14">
        <v>6</v>
      </c>
      <c r="J120" s="14">
        <v>1</v>
      </c>
      <c r="K120" s="14">
        <v>12</v>
      </c>
      <c r="L120" s="14">
        <v>95</v>
      </c>
    </row>
    <row r="123" spans="1:12" x14ac:dyDescent="0.2">
      <c r="A123" s="12" t="s">
        <v>6</v>
      </c>
      <c r="B123" t="s">
        <v>2968</v>
      </c>
    </row>
    <row r="124" spans="1:12" x14ac:dyDescent="0.2">
      <c r="A124" s="12" t="s">
        <v>11</v>
      </c>
      <c r="B124" t="s">
        <v>2967</v>
      </c>
    </row>
    <row r="126" spans="1:12" x14ac:dyDescent="0.2">
      <c r="A126" s="12" t="s">
        <v>701</v>
      </c>
      <c r="B126" t="s">
        <v>2950</v>
      </c>
      <c r="C126" t="s">
        <v>2993</v>
      </c>
    </row>
    <row r="127" spans="1:12" x14ac:dyDescent="0.2">
      <c r="A127" s="13" t="s">
        <v>354</v>
      </c>
      <c r="B127" s="14">
        <v>94.22</v>
      </c>
      <c r="C127" s="14">
        <v>310.26</v>
      </c>
    </row>
    <row r="128" spans="1:12" x14ac:dyDescent="0.2">
      <c r="A128" s="13" t="s">
        <v>28</v>
      </c>
      <c r="B128" s="14">
        <v>4097.13</v>
      </c>
      <c r="C128" s="14">
        <v>9369.68</v>
      </c>
    </row>
    <row r="129" spans="1:4" x14ac:dyDescent="0.2">
      <c r="A129" s="13" t="s">
        <v>20</v>
      </c>
      <c r="B129" s="14">
        <v>4212.0599999999977</v>
      </c>
      <c r="C129" s="14">
        <v>10212.460000000003</v>
      </c>
    </row>
    <row r="130" spans="1:4" x14ac:dyDescent="0.2">
      <c r="A130" s="13" t="s">
        <v>128</v>
      </c>
      <c r="B130" s="14">
        <v>1220</v>
      </c>
      <c r="C130" s="14">
        <v>4040</v>
      </c>
    </row>
    <row r="131" spans="1:4" x14ac:dyDescent="0.2">
      <c r="A131" s="13" t="s">
        <v>43</v>
      </c>
      <c r="B131" s="14">
        <v>7955.9299999999994</v>
      </c>
      <c r="C131" s="14">
        <v>9468.5999999999967</v>
      </c>
    </row>
    <row r="132" spans="1:4" x14ac:dyDescent="0.2">
      <c r="A132" s="13" t="s">
        <v>702</v>
      </c>
      <c r="B132" s="14">
        <v>17579.339999999997</v>
      </c>
      <c r="C132" s="14">
        <v>33401</v>
      </c>
    </row>
    <row r="134" spans="1:4" x14ac:dyDescent="0.2">
      <c r="A134" s="12" t="s">
        <v>5</v>
      </c>
      <c r="B134" t="s">
        <v>28</v>
      </c>
    </row>
    <row r="136" spans="1:4" x14ac:dyDescent="0.2">
      <c r="A136" s="12" t="s">
        <v>701</v>
      </c>
      <c r="B136" t="s">
        <v>703</v>
      </c>
      <c r="C136" t="s">
        <v>2950</v>
      </c>
      <c r="D136" t="s">
        <v>2993</v>
      </c>
    </row>
    <row r="137" spans="1:4" x14ac:dyDescent="0.2">
      <c r="A137" s="13" t="s">
        <v>482</v>
      </c>
      <c r="B137" s="14">
        <v>1</v>
      </c>
      <c r="C137" s="14">
        <v>11.5</v>
      </c>
      <c r="D137" s="14">
        <v>10</v>
      </c>
    </row>
    <row r="138" spans="1:4" x14ac:dyDescent="0.2">
      <c r="A138" s="13" t="s">
        <v>219</v>
      </c>
      <c r="B138" s="14">
        <v>3</v>
      </c>
      <c r="C138" s="14">
        <v>66.959999999999994</v>
      </c>
      <c r="D138" s="14">
        <v>74.25</v>
      </c>
    </row>
    <row r="139" spans="1:4" x14ac:dyDescent="0.2">
      <c r="A139" s="13" t="s">
        <v>490</v>
      </c>
      <c r="B139" s="14">
        <v>1</v>
      </c>
      <c r="C139" s="14">
        <v>56</v>
      </c>
      <c r="D139" s="14">
        <v>457.4</v>
      </c>
    </row>
    <row r="140" spans="1:4" x14ac:dyDescent="0.2">
      <c r="A140" s="13" t="s">
        <v>182</v>
      </c>
      <c r="B140" s="14">
        <v>2</v>
      </c>
      <c r="C140" s="14">
        <v>34</v>
      </c>
      <c r="D140" s="14">
        <v>104.96000000000001</v>
      </c>
    </row>
    <row r="141" spans="1:4" x14ac:dyDescent="0.2">
      <c r="A141" s="13" t="s">
        <v>441</v>
      </c>
      <c r="B141" s="14">
        <v>1</v>
      </c>
      <c r="C141" s="14">
        <v>11.44</v>
      </c>
      <c r="D141" s="14">
        <v>10</v>
      </c>
    </row>
    <row r="142" spans="1:4" x14ac:dyDescent="0.2">
      <c r="A142" s="13" t="s">
        <v>452</v>
      </c>
      <c r="B142" s="14">
        <v>1</v>
      </c>
      <c r="C142" s="14">
        <v>125</v>
      </c>
      <c r="D142" s="14">
        <v>270</v>
      </c>
    </row>
    <row r="143" spans="1:4" x14ac:dyDescent="0.2">
      <c r="A143" s="13" t="s">
        <v>121</v>
      </c>
      <c r="B143" s="14">
        <v>1</v>
      </c>
      <c r="C143" s="14">
        <v>1.52</v>
      </c>
      <c r="D143" s="14">
        <v>36.26</v>
      </c>
    </row>
    <row r="144" spans="1:4" x14ac:dyDescent="0.2">
      <c r="A144" s="13" t="s">
        <v>279</v>
      </c>
      <c r="B144" s="14">
        <v>1</v>
      </c>
      <c r="C144" s="14">
        <v>0.53</v>
      </c>
      <c r="D144" s="14">
        <v>31.23</v>
      </c>
    </row>
    <row r="145" spans="1:4" x14ac:dyDescent="0.2">
      <c r="A145" s="13" t="s">
        <v>512</v>
      </c>
      <c r="B145" s="14">
        <v>1</v>
      </c>
      <c r="C145" s="14">
        <v>6.16</v>
      </c>
      <c r="D145" s="14">
        <v>49.03</v>
      </c>
    </row>
    <row r="146" spans="1:4" x14ac:dyDescent="0.2">
      <c r="A146" s="13" t="s">
        <v>633</v>
      </c>
      <c r="B146" s="14">
        <v>2</v>
      </c>
      <c r="C146" s="14"/>
      <c r="D146" s="14">
        <v>60.870000000000005</v>
      </c>
    </row>
    <row r="147" spans="1:4" x14ac:dyDescent="0.2">
      <c r="A147" s="13" t="s">
        <v>571</v>
      </c>
      <c r="B147" s="14">
        <v>1</v>
      </c>
      <c r="C147" s="14">
        <v>18</v>
      </c>
      <c r="D147" s="14">
        <v>29</v>
      </c>
    </row>
    <row r="148" spans="1:4" x14ac:dyDescent="0.2">
      <c r="A148" s="13" t="s">
        <v>562</v>
      </c>
      <c r="B148" s="14">
        <v>1</v>
      </c>
      <c r="C148" s="14"/>
      <c r="D148" s="14">
        <v>65.45</v>
      </c>
    </row>
    <row r="149" spans="1:4" x14ac:dyDescent="0.2">
      <c r="A149" s="13" t="s">
        <v>545</v>
      </c>
      <c r="B149" s="14">
        <v>1</v>
      </c>
      <c r="C149" s="14">
        <v>225</v>
      </c>
      <c r="D149" s="14">
        <v>174.5</v>
      </c>
    </row>
    <row r="150" spans="1:4" x14ac:dyDescent="0.2">
      <c r="A150" s="13" t="s">
        <v>64</v>
      </c>
      <c r="B150" s="14">
        <v>8</v>
      </c>
      <c r="C150" s="14">
        <v>839.77</v>
      </c>
      <c r="D150" s="14">
        <v>1076.0900000000001</v>
      </c>
    </row>
    <row r="151" spans="1:4" x14ac:dyDescent="0.2">
      <c r="A151" s="13" t="s">
        <v>454</v>
      </c>
      <c r="B151" s="14">
        <v>1</v>
      </c>
      <c r="C151" s="14">
        <v>257.26</v>
      </c>
      <c r="D151" s="14">
        <v>420</v>
      </c>
    </row>
    <row r="152" spans="1:4" x14ac:dyDescent="0.2">
      <c r="A152" s="13" t="s">
        <v>199</v>
      </c>
      <c r="B152" s="14">
        <v>2</v>
      </c>
      <c r="C152" s="14">
        <v>259.39999999999998</v>
      </c>
      <c r="D152" s="14">
        <v>471.92</v>
      </c>
    </row>
    <row r="153" spans="1:4" x14ac:dyDescent="0.2">
      <c r="A153" s="13" t="s">
        <v>95</v>
      </c>
      <c r="B153" s="14">
        <v>4</v>
      </c>
      <c r="C153" s="14">
        <v>24</v>
      </c>
      <c r="D153" s="14">
        <v>338.84000000000003</v>
      </c>
    </row>
    <row r="154" spans="1:4" x14ac:dyDescent="0.2">
      <c r="A154" s="13" t="s">
        <v>376</v>
      </c>
      <c r="B154" s="14">
        <v>2</v>
      </c>
      <c r="C154" s="14">
        <v>28</v>
      </c>
      <c r="D154" s="14">
        <v>53.41</v>
      </c>
    </row>
    <row r="155" spans="1:4" x14ac:dyDescent="0.2">
      <c r="A155" s="13" t="s">
        <v>574</v>
      </c>
      <c r="B155" s="14">
        <v>1</v>
      </c>
      <c r="C155" s="14">
        <v>118.28</v>
      </c>
      <c r="D155" s="14">
        <v>59.97</v>
      </c>
    </row>
    <row r="156" spans="1:4" x14ac:dyDescent="0.2">
      <c r="A156" s="13" t="s">
        <v>50</v>
      </c>
      <c r="B156" s="14">
        <v>2</v>
      </c>
      <c r="C156" s="14">
        <v>22.68</v>
      </c>
      <c r="D156" s="14">
        <v>11</v>
      </c>
    </row>
    <row r="157" spans="1:4" x14ac:dyDescent="0.2">
      <c r="A157" s="13" t="s">
        <v>539</v>
      </c>
      <c r="B157" s="14">
        <v>1</v>
      </c>
      <c r="C157" s="14">
        <v>13.55</v>
      </c>
      <c r="D157" s="14">
        <v>23.55</v>
      </c>
    </row>
    <row r="158" spans="1:4" x14ac:dyDescent="0.2">
      <c r="A158" s="13" t="s">
        <v>84</v>
      </c>
      <c r="B158" s="14">
        <v>1</v>
      </c>
      <c r="C158" s="14">
        <v>26.52</v>
      </c>
      <c r="D158" s="14">
        <v>34.22</v>
      </c>
    </row>
    <row r="159" spans="1:4" x14ac:dyDescent="0.2">
      <c r="A159" s="13" t="s">
        <v>476</v>
      </c>
      <c r="B159" s="14">
        <v>1</v>
      </c>
      <c r="C159" s="14">
        <v>10.02</v>
      </c>
      <c r="D159" s="14">
        <v>32.799999999999997</v>
      </c>
    </row>
    <row r="160" spans="1:4" x14ac:dyDescent="0.2">
      <c r="A160" s="13" t="s">
        <v>90</v>
      </c>
      <c r="B160" s="14">
        <v>1</v>
      </c>
      <c r="C160" s="14">
        <v>90.47</v>
      </c>
      <c r="D160" s="14">
        <v>175.87</v>
      </c>
    </row>
    <row r="161" spans="1:4" x14ac:dyDescent="0.2">
      <c r="A161" s="13" t="s">
        <v>188</v>
      </c>
      <c r="B161" s="14">
        <v>1</v>
      </c>
      <c r="C161" s="14">
        <v>12.5</v>
      </c>
      <c r="D161" s="14">
        <v>4.59</v>
      </c>
    </row>
    <row r="162" spans="1:4" x14ac:dyDescent="0.2">
      <c r="A162" s="13" t="s">
        <v>255</v>
      </c>
      <c r="B162" s="14">
        <v>1</v>
      </c>
      <c r="C162" s="14">
        <v>13.35</v>
      </c>
      <c r="D162" s="14">
        <v>24.55</v>
      </c>
    </row>
    <row r="163" spans="1:4" x14ac:dyDescent="0.2">
      <c r="A163" s="13" t="s">
        <v>227</v>
      </c>
      <c r="B163" s="14">
        <v>1</v>
      </c>
      <c r="C163" s="14">
        <v>10.81</v>
      </c>
      <c r="D163" s="14">
        <v>29.75</v>
      </c>
    </row>
    <row r="164" spans="1:4" x14ac:dyDescent="0.2">
      <c r="A164" s="13" t="s">
        <v>214</v>
      </c>
      <c r="B164" s="14">
        <v>3</v>
      </c>
      <c r="C164" s="14">
        <v>260</v>
      </c>
      <c r="D164" s="14">
        <v>450</v>
      </c>
    </row>
    <row r="165" spans="1:4" x14ac:dyDescent="0.2">
      <c r="A165" s="13" t="s">
        <v>672</v>
      </c>
      <c r="B165" s="14">
        <v>2</v>
      </c>
      <c r="C165" s="14">
        <v>69.599999999999994</v>
      </c>
      <c r="D165" s="14">
        <v>1762.87</v>
      </c>
    </row>
    <row r="166" spans="1:4" x14ac:dyDescent="0.2">
      <c r="A166" s="13" t="s">
        <v>450</v>
      </c>
      <c r="B166" s="14">
        <v>1</v>
      </c>
      <c r="C166" s="14">
        <v>211.04</v>
      </c>
      <c r="D166" s="14">
        <v>200</v>
      </c>
    </row>
    <row r="167" spans="1:4" x14ac:dyDescent="0.2">
      <c r="A167" s="13" t="s">
        <v>263</v>
      </c>
      <c r="B167" s="14">
        <v>2</v>
      </c>
      <c r="C167" s="14">
        <v>55.4</v>
      </c>
      <c r="D167" s="14">
        <v>141.94999999999999</v>
      </c>
    </row>
    <row r="168" spans="1:4" x14ac:dyDescent="0.2">
      <c r="A168" s="13" t="s">
        <v>40</v>
      </c>
      <c r="B168" s="14">
        <v>4</v>
      </c>
      <c r="C168" s="14">
        <v>128.69</v>
      </c>
      <c r="D168" s="14">
        <v>351.69</v>
      </c>
    </row>
    <row r="169" spans="1:4" x14ac:dyDescent="0.2">
      <c r="A169" s="13" t="s">
        <v>137</v>
      </c>
      <c r="B169" s="14">
        <v>1</v>
      </c>
      <c r="C169" s="14">
        <v>11.74</v>
      </c>
      <c r="D169" s="14">
        <v>47.2</v>
      </c>
    </row>
    <row r="170" spans="1:4" x14ac:dyDescent="0.2">
      <c r="A170" s="13" t="s">
        <v>210</v>
      </c>
      <c r="B170" s="14">
        <v>1</v>
      </c>
      <c r="C170" s="14">
        <v>16.7</v>
      </c>
      <c r="D170" s="14">
        <v>28.3</v>
      </c>
    </row>
    <row r="171" spans="1:4" x14ac:dyDescent="0.2">
      <c r="A171" s="13" t="s">
        <v>35</v>
      </c>
      <c r="B171" s="14">
        <v>2</v>
      </c>
      <c r="C171" s="14">
        <v>64.36</v>
      </c>
      <c r="D171" s="14">
        <v>63.33</v>
      </c>
    </row>
    <row r="172" spans="1:4" x14ac:dyDescent="0.2">
      <c r="A172" s="13" t="s">
        <v>522</v>
      </c>
      <c r="B172" s="14">
        <v>1</v>
      </c>
      <c r="C172" s="14">
        <v>9.1199999999999992</v>
      </c>
      <c r="D172" s="14">
        <v>16.309999999999999</v>
      </c>
    </row>
    <row r="173" spans="1:4" x14ac:dyDescent="0.2">
      <c r="A173" s="13" t="s">
        <v>534</v>
      </c>
      <c r="B173" s="14">
        <v>1</v>
      </c>
      <c r="C173" s="14">
        <v>66.209999999999994</v>
      </c>
      <c r="D173" s="14">
        <v>115</v>
      </c>
    </row>
    <row r="174" spans="1:4" x14ac:dyDescent="0.2">
      <c r="A174" s="13" t="s">
        <v>164</v>
      </c>
      <c r="B174" s="14">
        <v>1</v>
      </c>
      <c r="C174" s="14">
        <v>47.86</v>
      </c>
      <c r="D174" s="14">
        <v>198.57</v>
      </c>
    </row>
    <row r="175" spans="1:4" x14ac:dyDescent="0.2">
      <c r="A175" s="13" t="s">
        <v>284</v>
      </c>
      <c r="B175" s="14">
        <v>2</v>
      </c>
      <c r="C175" s="14"/>
      <c r="D175" s="14">
        <v>161.94999999999999</v>
      </c>
    </row>
    <row r="176" spans="1:4" x14ac:dyDescent="0.2">
      <c r="A176" s="13" t="s">
        <v>348</v>
      </c>
      <c r="B176" s="14">
        <v>2</v>
      </c>
      <c r="C176" s="14">
        <v>58</v>
      </c>
      <c r="D176" s="14">
        <v>75</v>
      </c>
    </row>
    <row r="177" spans="1:4" x14ac:dyDescent="0.2">
      <c r="A177" s="13" t="s">
        <v>232</v>
      </c>
      <c r="B177" s="14">
        <v>1</v>
      </c>
      <c r="C177" s="14">
        <v>14.7</v>
      </c>
      <c r="D177" s="14">
        <v>69.099999999999994</v>
      </c>
    </row>
    <row r="178" spans="1:4" x14ac:dyDescent="0.2">
      <c r="A178" s="13" t="s">
        <v>135</v>
      </c>
      <c r="B178" s="14">
        <v>1</v>
      </c>
      <c r="C178" s="14">
        <v>15</v>
      </c>
      <c r="D178" s="14">
        <v>68.819999999999993</v>
      </c>
    </row>
    <row r="179" spans="1:4" x14ac:dyDescent="0.2">
      <c r="A179" s="13" t="s">
        <v>484</v>
      </c>
      <c r="B179" s="14">
        <v>1</v>
      </c>
      <c r="C179" s="14">
        <v>30</v>
      </c>
      <c r="D179" s="14">
        <v>6.74</v>
      </c>
    </row>
    <row r="180" spans="1:4" x14ac:dyDescent="0.2">
      <c r="A180" s="13" t="s">
        <v>97</v>
      </c>
      <c r="B180" s="14">
        <v>4</v>
      </c>
      <c r="C180" s="14">
        <v>143.1</v>
      </c>
      <c r="D180" s="14">
        <v>330.02</v>
      </c>
    </row>
    <row r="181" spans="1:4" x14ac:dyDescent="0.2">
      <c r="A181" s="13" t="s">
        <v>126</v>
      </c>
      <c r="B181" s="14">
        <v>3</v>
      </c>
      <c r="C181" s="14">
        <v>95.97</v>
      </c>
      <c r="D181" s="14">
        <v>320.97000000000003</v>
      </c>
    </row>
    <row r="182" spans="1:4" x14ac:dyDescent="0.2">
      <c r="A182" s="13" t="s">
        <v>124</v>
      </c>
      <c r="B182" s="14">
        <v>2</v>
      </c>
      <c r="C182" s="14">
        <v>136.02000000000001</v>
      </c>
      <c r="D182" s="14">
        <v>141.19999999999999</v>
      </c>
    </row>
    <row r="183" spans="1:4" x14ac:dyDescent="0.2">
      <c r="A183" s="13" t="s">
        <v>696</v>
      </c>
      <c r="B183" s="14">
        <v>1</v>
      </c>
      <c r="C183" s="14"/>
      <c r="D183" s="14">
        <v>136</v>
      </c>
    </row>
    <row r="184" spans="1:4" x14ac:dyDescent="0.2">
      <c r="A184" s="13" t="s">
        <v>29</v>
      </c>
      <c r="B184" s="14">
        <v>1</v>
      </c>
      <c r="C184" s="14"/>
      <c r="D184" s="14">
        <v>21.85</v>
      </c>
    </row>
    <row r="185" spans="1:4" x14ac:dyDescent="0.2">
      <c r="A185" s="13" t="s">
        <v>325</v>
      </c>
      <c r="B185" s="14">
        <v>1</v>
      </c>
      <c r="C185" s="14">
        <v>10</v>
      </c>
      <c r="D185" s="14">
        <v>47.29</v>
      </c>
    </row>
    <row r="186" spans="1:4" x14ac:dyDescent="0.2">
      <c r="A186" s="13" t="s">
        <v>117</v>
      </c>
      <c r="B186" s="14">
        <v>1</v>
      </c>
      <c r="C186" s="14">
        <v>31.41</v>
      </c>
      <c r="D186" s="14">
        <v>55.84</v>
      </c>
    </row>
    <row r="187" spans="1:4" x14ac:dyDescent="0.2">
      <c r="A187" s="13" t="s">
        <v>139</v>
      </c>
      <c r="B187" s="14">
        <v>1</v>
      </c>
      <c r="C187" s="14">
        <v>10.039999999999999</v>
      </c>
      <c r="D187" s="14">
        <v>48.8</v>
      </c>
    </row>
    <row r="188" spans="1:4" x14ac:dyDescent="0.2">
      <c r="A188" s="13" t="s">
        <v>656</v>
      </c>
      <c r="B188" s="14">
        <v>1</v>
      </c>
      <c r="C188" s="14"/>
      <c r="D188" s="14">
        <v>18.059999999999999</v>
      </c>
    </row>
    <row r="189" spans="1:4" x14ac:dyDescent="0.2">
      <c r="A189" s="13" t="s">
        <v>527</v>
      </c>
      <c r="B189" s="14">
        <v>1</v>
      </c>
      <c r="C189" s="14"/>
      <c r="D189" s="14">
        <v>75.55</v>
      </c>
    </row>
    <row r="190" spans="1:4" x14ac:dyDescent="0.2">
      <c r="A190" s="13" t="s">
        <v>69</v>
      </c>
      <c r="B190" s="14">
        <v>1</v>
      </c>
      <c r="C190" s="14">
        <v>33.01</v>
      </c>
      <c r="D190" s="14">
        <v>40</v>
      </c>
    </row>
    <row r="191" spans="1:4" x14ac:dyDescent="0.2">
      <c r="A191" s="13" t="s">
        <v>132</v>
      </c>
      <c r="B191" s="14">
        <v>3</v>
      </c>
      <c r="C191" s="14">
        <v>109</v>
      </c>
      <c r="D191" s="14">
        <v>639.02</v>
      </c>
    </row>
    <row r="192" spans="1:4" x14ac:dyDescent="0.2">
      <c r="A192" s="13" t="s">
        <v>88</v>
      </c>
      <c r="B192" s="14">
        <v>5</v>
      </c>
      <c r="C192" s="14">
        <v>187.44</v>
      </c>
      <c r="D192" s="14">
        <v>600.5</v>
      </c>
    </row>
    <row r="193" spans="1:4" x14ac:dyDescent="0.2">
      <c r="A193" s="13" t="s">
        <v>702</v>
      </c>
      <c r="B193" s="14">
        <v>95</v>
      </c>
      <c r="C193" s="14">
        <v>4097.1299999999992</v>
      </c>
      <c r="D193" s="14">
        <v>10361.439999999997</v>
      </c>
    </row>
  </sheetData>
  <pageMargins left="0.7" right="0.7" top="0.75" bottom="0.75" header="0.3" footer="0.3"/>
  <drawing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7"/>
  <sheetViews>
    <sheetView workbookViewId="0">
      <selection activeCell="T22" sqref="T22"/>
    </sheetView>
  </sheetViews>
  <sheetFormatPr baseColWidth="10" defaultRowHeight="16" x14ac:dyDescent="0.2"/>
  <sheetData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2">
      <c r="A3">
        <v>2715</v>
      </c>
      <c r="B3">
        <v>31071</v>
      </c>
      <c r="C3" t="s">
        <v>695</v>
      </c>
      <c r="D3" s="11">
        <v>38885</v>
      </c>
      <c r="E3">
        <v>2006</v>
      </c>
      <c r="F3" t="s">
        <v>28</v>
      </c>
      <c r="H3" t="s">
        <v>696</v>
      </c>
      <c r="I3" s="11">
        <v>40127</v>
      </c>
      <c r="J3" t="s">
        <v>140</v>
      </c>
      <c r="K3" t="s">
        <v>31</v>
      </c>
      <c r="L3">
        <v>136</v>
      </c>
      <c r="M3">
        <v>136</v>
      </c>
      <c r="N3" t="s">
        <v>98</v>
      </c>
      <c r="O3" t="s">
        <v>129</v>
      </c>
      <c r="P3" t="s">
        <v>697</v>
      </c>
      <c r="Q3" t="s">
        <v>33</v>
      </c>
      <c r="R3">
        <v>41</v>
      </c>
      <c r="S3">
        <v>3.4166666666666665</v>
      </c>
    </row>
    <row r="4" spans="1:19" x14ac:dyDescent="0.2">
      <c r="A4">
        <v>19679</v>
      </c>
      <c r="B4">
        <v>54612</v>
      </c>
      <c r="C4" t="s">
        <v>27</v>
      </c>
      <c r="D4" s="11">
        <v>40493</v>
      </c>
      <c r="E4">
        <v>2010</v>
      </c>
      <c r="F4" t="s">
        <v>28</v>
      </c>
      <c r="H4" t="s">
        <v>29</v>
      </c>
      <c r="I4" s="11">
        <v>41248</v>
      </c>
      <c r="J4" t="s">
        <v>30</v>
      </c>
      <c r="K4" t="s">
        <v>31</v>
      </c>
      <c r="L4">
        <v>21.85</v>
      </c>
      <c r="M4">
        <v>21.85</v>
      </c>
      <c r="N4" t="s">
        <v>32</v>
      </c>
      <c r="O4" t="s">
        <v>32</v>
      </c>
      <c r="P4" t="s">
        <v>32</v>
      </c>
      <c r="Q4" t="s">
        <v>33</v>
      </c>
      <c r="R4">
        <v>25</v>
      </c>
      <c r="S4">
        <v>2.0833333333333335</v>
      </c>
    </row>
    <row r="5" spans="1:19" x14ac:dyDescent="0.2">
      <c r="A5">
        <v>40905</v>
      </c>
      <c r="B5">
        <v>140576</v>
      </c>
      <c r="C5" t="s">
        <v>34</v>
      </c>
      <c r="D5" s="11">
        <v>38503</v>
      </c>
      <c r="E5">
        <v>2005</v>
      </c>
      <c r="F5" t="s">
        <v>28</v>
      </c>
      <c r="G5">
        <v>32.18</v>
      </c>
      <c r="H5" t="s">
        <v>35</v>
      </c>
      <c r="I5" s="11">
        <v>38684</v>
      </c>
      <c r="J5" t="s">
        <v>36</v>
      </c>
      <c r="K5" t="s">
        <v>23</v>
      </c>
      <c r="L5">
        <v>34.979999999999997</v>
      </c>
      <c r="M5">
        <v>2.7999999999999972</v>
      </c>
      <c r="N5" t="s">
        <v>24</v>
      </c>
      <c r="O5" t="s">
        <v>25</v>
      </c>
      <c r="P5" t="s">
        <v>37</v>
      </c>
      <c r="Q5" t="s">
        <v>26</v>
      </c>
      <c r="R5">
        <v>6</v>
      </c>
      <c r="S5">
        <v>0.5</v>
      </c>
    </row>
    <row r="6" spans="1:19" x14ac:dyDescent="0.2">
      <c r="A6">
        <v>40905</v>
      </c>
      <c r="B6">
        <v>140576</v>
      </c>
      <c r="C6" t="s">
        <v>34</v>
      </c>
      <c r="D6" s="11">
        <v>38503</v>
      </c>
      <c r="E6">
        <v>2005</v>
      </c>
      <c r="F6" t="s">
        <v>28</v>
      </c>
      <c r="G6">
        <v>32.18</v>
      </c>
      <c r="H6" t="s">
        <v>35</v>
      </c>
      <c r="I6" s="11">
        <v>40483</v>
      </c>
      <c r="J6" t="s">
        <v>22</v>
      </c>
      <c r="K6" t="s">
        <v>38</v>
      </c>
      <c r="L6">
        <v>28.35</v>
      </c>
      <c r="M6">
        <v>-3.8299999999999983</v>
      </c>
      <c r="N6" t="s">
        <v>24</v>
      </c>
      <c r="O6" t="s">
        <v>25</v>
      </c>
      <c r="P6" t="s">
        <v>37</v>
      </c>
      <c r="Q6" t="s">
        <v>33</v>
      </c>
      <c r="R6">
        <v>66</v>
      </c>
      <c r="S6">
        <v>5.5</v>
      </c>
    </row>
    <row r="7" spans="1:19" x14ac:dyDescent="0.2">
      <c r="A7">
        <v>22829</v>
      </c>
      <c r="B7">
        <v>59216</v>
      </c>
      <c r="C7" t="s">
        <v>39</v>
      </c>
      <c r="D7" s="11">
        <v>38546</v>
      </c>
      <c r="E7">
        <v>2005</v>
      </c>
      <c r="F7" t="s">
        <v>28</v>
      </c>
      <c r="G7">
        <v>59.07</v>
      </c>
      <c r="H7" t="s">
        <v>40</v>
      </c>
      <c r="I7" s="11">
        <v>39296</v>
      </c>
      <c r="J7" t="s">
        <v>41</v>
      </c>
      <c r="K7" t="s">
        <v>31</v>
      </c>
      <c r="L7">
        <v>135.53</v>
      </c>
      <c r="M7">
        <v>76.460000000000008</v>
      </c>
      <c r="N7" t="s">
        <v>24</v>
      </c>
      <c r="O7" t="s">
        <v>25</v>
      </c>
      <c r="P7" t="s">
        <v>25</v>
      </c>
      <c r="Q7" t="s">
        <v>33</v>
      </c>
      <c r="R7">
        <v>25</v>
      </c>
      <c r="S7">
        <v>2.0833333333333335</v>
      </c>
    </row>
    <row r="8" spans="1:19" x14ac:dyDescent="0.2">
      <c r="A8">
        <v>3187</v>
      </c>
      <c r="B8">
        <v>31801</v>
      </c>
      <c r="C8" t="s">
        <v>691</v>
      </c>
      <c r="D8" s="11">
        <v>37408</v>
      </c>
      <c r="E8">
        <v>2002</v>
      </c>
      <c r="F8" t="s">
        <v>28</v>
      </c>
      <c r="G8">
        <v>40</v>
      </c>
      <c r="H8" t="s">
        <v>88</v>
      </c>
      <c r="I8" s="11">
        <v>41316</v>
      </c>
      <c r="J8" t="s">
        <v>94</v>
      </c>
      <c r="K8" t="s">
        <v>38</v>
      </c>
      <c r="L8">
        <v>160.65</v>
      </c>
      <c r="M8">
        <v>120.65</v>
      </c>
      <c r="N8" t="s">
        <v>32</v>
      </c>
      <c r="O8" t="s">
        <v>158</v>
      </c>
      <c r="P8" t="s">
        <v>692</v>
      </c>
      <c r="Q8" t="s">
        <v>33</v>
      </c>
      <c r="R8">
        <v>128</v>
      </c>
      <c r="S8">
        <v>10.666666666666666</v>
      </c>
    </row>
    <row r="9" spans="1:19" x14ac:dyDescent="0.2">
      <c r="A9">
        <v>3187</v>
      </c>
      <c r="B9">
        <v>31801</v>
      </c>
      <c r="C9" t="s">
        <v>691</v>
      </c>
      <c r="D9" s="11">
        <v>37408</v>
      </c>
      <c r="E9">
        <v>2002</v>
      </c>
      <c r="F9" t="s">
        <v>28</v>
      </c>
      <c r="G9">
        <v>40</v>
      </c>
      <c r="H9" t="s">
        <v>88</v>
      </c>
      <c r="I9" s="11">
        <v>40969</v>
      </c>
      <c r="J9" t="s">
        <v>30</v>
      </c>
      <c r="K9" t="s">
        <v>38</v>
      </c>
      <c r="L9">
        <v>110</v>
      </c>
      <c r="M9">
        <v>70</v>
      </c>
      <c r="N9" t="s">
        <v>32</v>
      </c>
      <c r="O9" t="s">
        <v>158</v>
      </c>
      <c r="P9" t="s">
        <v>692</v>
      </c>
      <c r="Q9" t="s">
        <v>26</v>
      </c>
      <c r="R9">
        <v>117</v>
      </c>
      <c r="S9">
        <v>9.75</v>
      </c>
    </row>
    <row r="10" spans="1:19" x14ac:dyDescent="0.2">
      <c r="A10">
        <v>3187</v>
      </c>
      <c r="B10">
        <v>31801</v>
      </c>
      <c r="C10" t="s">
        <v>691</v>
      </c>
      <c r="D10" s="11">
        <v>37408</v>
      </c>
      <c r="E10">
        <v>2002</v>
      </c>
      <c r="F10" t="s">
        <v>28</v>
      </c>
      <c r="G10">
        <v>40</v>
      </c>
      <c r="H10" t="s">
        <v>88</v>
      </c>
      <c r="I10" s="11">
        <v>38924</v>
      </c>
      <c r="J10" t="s">
        <v>75</v>
      </c>
      <c r="K10" t="s">
        <v>23</v>
      </c>
      <c r="L10">
        <v>212.86</v>
      </c>
      <c r="M10">
        <v>172.86</v>
      </c>
      <c r="N10" t="s">
        <v>32</v>
      </c>
      <c r="O10" t="s">
        <v>158</v>
      </c>
      <c r="P10" t="s">
        <v>692</v>
      </c>
      <c r="Q10" t="s">
        <v>26</v>
      </c>
      <c r="R10">
        <v>49</v>
      </c>
      <c r="S10">
        <v>4.083333333333333</v>
      </c>
    </row>
    <row r="11" spans="1:19" x14ac:dyDescent="0.2">
      <c r="A11">
        <v>41110</v>
      </c>
      <c r="B11">
        <v>47918</v>
      </c>
      <c r="C11" t="s">
        <v>671</v>
      </c>
      <c r="D11" s="11">
        <v>39142</v>
      </c>
      <c r="E11">
        <v>2007</v>
      </c>
      <c r="F11" t="s">
        <v>28</v>
      </c>
      <c r="G11">
        <v>34.799999999999997</v>
      </c>
      <c r="H11" t="s">
        <v>672</v>
      </c>
      <c r="I11" s="11">
        <v>41974</v>
      </c>
      <c r="J11" t="s">
        <v>45</v>
      </c>
      <c r="K11" t="s">
        <v>31</v>
      </c>
      <c r="L11">
        <v>1000</v>
      </c>
      <c r="M11">
        <v>965.2</v>
      </c>
      <c r="N11" t="s">
        <v>98</v>
      </c>
      <c r="O11" t="s">
        <v>129</v>
      </c>
      <c r="P11" t="s">
        <v>673</v>
      </c>
      <c r="Q11" t="s">
        <v>26</v>
      </c>
      <c r="R11">
        <v>93</v>
      </c>
      <c r="S11">
        <v>7.75</v>
      </c>
    </row>
    <row r="12" spans="1:19" x14ac:dyDescent="0.2">
      <c r="A12">
        <v>41110</v>
      </c>
      <c r="B12">
        <v>47918</v>
      </c>
      <c r="C12" t="s">
        <v>671</v>
      </c>
      <c r="D12" s="11">
        <v>39142</v>
      </c>
      <c r="E12">
        <v>2007</v>
      </c>
      <c r="F12" t="s">
        <v>28</v>
      </c>
      <c r="G12">
        <v>34.799999999999997</v>
      </c>
      <c r="H12" t="s">
        <v>672</v>
      </c>
      <c r="I12" s="11">
        <v>39814</v>
      </c>
      <c r="J12" t="s">
        <v>140</v>
      </c>
      <c r="K12" t="s">
        <v>128</v>
      </c>
      <c r="L12">
        <v>762.87</v>
      </c>
      <c r="M12">
        <v>728.07</v>
      </c>
      <c r="N12" t="s">
        <v>98</v>
      </c>
      <c r="O12" t="s">
        <v>129</v>
      </c>
      <c r="P12" t="s">
        <v>673</v>
      </c>
      <c r="Q12" t="s">
        <v>26</v>
      </c>
      <c r="R12">
        <v>22</v>
      </c>
      <c r="S12">
        <v>1.8333333333333333</v>
      </c>
    </row>
    <row r="13" spans="1:19" x14ac:dyDescent="0.2">
      <c r="A13">
        <v>34936</v>
      </c>
      <c r="B13">
        <v>117730</v>
      </c>
      <c r="C13" t="s">
        <v>63</v>
      </c>
      <c r="D13" s="11">
        <v>41473</v>
      </c>
      <c r="E13">
        <v>2013</v>
      </c>
      <c r="F13" t="s">
        <v>28</v>
      </c>
      <c r="G13">
        <v>106.77</v>
      </c>
      <c r="H13" t="s">
        <v>64</v>
      </c>
      <c r="I13" s="11">
        <v>42027</v>
      </c>
      <c r="J13" t="s">
        <v>53</v>
      </c>
      <c r="K13" t="s">
        <v>31</v>
      </c>
      <c r="L13">
        <v>106.4</v>
      </c>
      <c r="M13">
        <v>-0.36999999999999034</v>
      </c>
      <c r="N13" t="s">
        <v>65</v>
      </c>
      <c r="O13" t="s">
        <v>66</v>
      </c>
      <c r="P13" t="s">
        <v>67</v>
      </c>
      <c r="Q13" t="s">
        <v>33</v>
      </c>
      <c r="R13">
        <v>18</v>
      </c>
      <c r="S13">
        <v>1.5</v>
      </c>
    </row>
    <row r="14" spans="1:19" x14ac:dyDescent="0.2">
      <c r="A14">
        <v>24811</v>
      </c>
      <c r="B14">
        <v>64476</v>
      </c>
      <c r="C14" t="s">
        <v>68</v>
      </c>
      <c r="D14" s="11">
        <v>40703</v>
      </c>
      <c r="E14">
        <v>2011</v>
      </c>
      <c r="F14" t="s">
        <v>28</v>
      </c>
      <c r="G14">
        <v>33.01</v>
      </c>
      <c r="H14" t="s">
        <v>69</v>
      </c>
      <c r="I14" s="11">
        <v>41142</v>
      </c>
      <c r="J14" t="s">
        <v>30</v>
      </c>
      <c r="K14" t="s">
        <v>70</v>
      </c>
      <c r="L14">
        <v>40</v>
      </c>
      <c r="M14">
        <v>6.990000000000002</v>
      </c>
      <c r="N14" t="s">
        <v>32</v>
      </c>
      <c r="O14" t="s">
        <v>71</v>
      </c>
      <c r="P14" t="s">
        <v>72</v>
      </c>
      <c r="Q14" t="s">
        <v>26</v>
      </c>
      <c r="R14">
        <v>14</v>
      </c>
      <c r="S14">
        <v>1.1666666666666667</v>
      </c>
    </row>
    <row r="15" spans="1:19" x14ac:dyDescent="0.2">
      <c r="A15">
        <v>30282</v>
      </c>
      <c r="B15">
        <v>95465</v>
      </c>
      <c r="C15" t="s">
        <v>668</v>
      </c>
      <c r="D15" s="11">
        <v>39326</v>
      </c>
      <c r="E15">
        <v>2007</v>
      </c>
      <c r="F15" t="s">
        <v>28</v>
      </c>
      <c r="G15">
        <v>14</v>
      </c>
      <c r="H15" t="s">
        <v>40</v>
      </c>
      <c r="I15" s="11">
        <v>41481</v>
      </c>
      <c r="J15" t="s">
        <v>94</v>
      </c>
      <c r="K15" t="s">
        <v>70</v>
      </c>
      <c r="L15">
        <v>29.71</v>
      </c>
      <c r="M15">
        <v>15.71</v>
      </c>
      <c r="N15" t="s">
        <v>60</v>
      </c>
      <c r="O15" t="s">
        <v>60</v>
      </c>
      <c r="P15" t="s">
        <v>60</v>
      </c>
      <c r="Q15" t="s">
        <v>26</v>
      </c>
      <c r="R15">
        <v>70</v>
      </c>
      <c r="S15">
        <v>5.833333333333333</v>
      </c>
    </row>
    <row r="16" spans="1:19" x14ac:dyDescent="0.2">
      <c r="A16">
        <v>36589</v>
      </c>
      <c r="B16">
        <v>124884</v>
      </c>
      <c r="C16" t="s">
        <v>658</v>
      </c>
      <c r="D16" s="11">
        <v>39419</v>
      </c>
      <c r="E16">
        <v>2007</v>
      </c>
      <c r="F16" t="s">
        <v>28</v>
      </c>
      <c r="G16">
        <v>28</v>
      </c>
      <c r="H16" t="s">
        <v>376</v>
      </c>
      <c r="I16" s="11">
        <v>40648</v>
      </c>
      <c r="J16" t="s">
        <v>127</v>
      </c>
      <c r="K16" t="s">
        <v>31</v>
      </c>
      <c r="L16">
        <v>33.299999999999997</v>
      </c>
      <c r="M16">
        <v>5.2999999999999972</v>
      </c>
      <c r="N16" t="s">
        <v>60</v>
      </c>
      <c r="O16" t="s">
        <v>625</v>
      </c>
      <c r="P16" t="s">
        <v>659</v>
      </c>
      <c r="Q16" t="s">
        <v>33</v>
      </c>
      <c r="R16">
        <v>40</v>
      </c>
      <c r="S16">
        <v>3.3333333333333335</v>
      </c>
    </row>
    <row r="17" spans="1:19" x14ac:dyDescent="0.2">
      <c r="A17">
        <v>59058</v>
      </c>
      <c r="B17">
        <v>96775</v>
      </c>
      <c r="C17" t="s">
        <v>655</v>
      </c>
      <c r="D17" s="11">
        <v>39234</v>
      </c>
      <c r="E17">
        <v>2007</v>
      </c>
      <c r="F17" t="s">
        <v>28</v>
      </c>
      <c r="G17">
        <v>14.7</v>
      </c>
      <c r="H17" t="s">
        <v>232</v>
      </c>
      <c r="I17" s="11">
        <v>42776</v>
      </c>
      <c r="J17" t="s">
        <v>197</v>
      </c>
      <c r="K17" t="s">
        <v>70</v>
      </c>
      <c r="L17">
        <v>69.099999999999994</v>
      </c>
      <c r="M17">
        <v>54.399999999999991</v>
      </c>
      <c r="N17" t="s">
        <v>167</v>
      </c>
      <c r="O17" t="s">
        <v>168</v>
      </c>
      <c r="P17" t="s">
        <v>657</v>
      </c>
      <c r="Q17" t="s">
        <v>33</v>
      </c>
      <c r="R17">
        <v>116</v>
      </c>
      <c r="S17">
        <v>9.6666666666666661</v>
      </c>
    </row>
    <row r="18" spans="1:19" x14ac:dyDescent="0.2">
      <c r="A18">
        <v>30493</v>
      </c>
      <c r="B18">
        <v>96775</v>
      </c>
      <c r="C18" t="s">
        <v>655</v>
      </c>
      <c r="D18" s="11">
        <v>40695</v>
      </c>
      <c r="E18">
        <v>2011</v>
      </c>
      <c r="F18" t="s">
        <v>28</v>
      </c>
      <c r="H18" t="s">
        <v>656</v>
      </c>
      <c r="I18" s="11">
        <v>41152</v>
      </c>
      <c r="J18" t="s">
        <v>30</v>
      </c>
      <c r="K18" t="s">
        <v>70</v>
      </c>
      <c r="L18">
        <v>18.059999999999999</v>
      </c>
      <c r="M18">
        <v>18.059999999999999</v>
      </c>
      <c r="N18" t="s">
        <v>167</v>
      </c>
      <c r="O18" t="s">
        <v>168</v>
      </c>
      <c r="P18" t="s">
        <v>657</v>
      </c>
      <c r="Q18" t="s">
        <v>33</v>
      </c>
      <c r="R18">
        <v>14</v>
      </c>
      <c r="S18">
        <v>1.1666666666666667</v>
      </c>
    </row>
    <row r="19" spans="1:19" x14ac:dyDescent="0.2">
      <c r="A19">
        <v>28333</v>
      </c>
      <c r="B19">
        <v>84019</v>
      </c>
      <c r="C19" t="s">
        <v>83</v>
      </c>
      <c r="D19" s="11">
        <v>39069</v>
      </c>
      <c r="E19">
        <v>2006</v>
      </c>
      <c r="F19" t="s">
        <v>28</v>
      </c>
      <c r="G19">
        <v>26.52</v>
      </c>
      <c r="H19" t="s">
        <v>84</v>
      </c>
      <c r="I19" s="11">
        <v>41238</v>
      </c>
      <c r="J19" t="s">
        <v>30</v>
      </c>
      <c r="K19" t="s">
        <v>31</v>
      </c>
      <c r="L19">
        <v>34.22</v>
      </c>
      <c r="M19">
        <v>7.6999999999999993</v>
      </c>
      <c r="N19" t="s">
        <v>54</v>
      </c>
      <c r="O19" t="s">
        <v>85</v>
      </c>
      <c r="P19" t="s">
        <v>86</v>
      </c>
      <c r="Q19" t="s">
        <v>33</v>
      </c>
      <c r="R19">
        <v>71</v>
      </c>
      <c r="S19">
        <v>5.916666666666667</v>
      </c>
    </row>
    <row r="20" spans="1:19" x14ac:dyDescent="0.2">
      <c r="A20">
        <v>5041</v>
      </c>
      <c r="B20">
        <v>34534</v>
      </c>
      <c r="C20" t="s">
        <v>641</v>
      </c>
      <c r="D20" s="11">
        <v>39520</v>
      </c>
      <c r="E20">
        <v>2008</v>
      </c>
      <c r="F20" t="s">
        <v>28</v>
      </c>
      <c r="G20">
        <v>4</v>
      </c>
      <c r="H20" t="s">
        <v>64</v>
      </c>
      <c r="I20" s="11">
        <v>41010</v>
      </c>
      <c r="J20" t="s">
        <v>30</v>
      </c>
      <c r="K20" t="s">
        <v>38</v>
      </c>
      <c r="L20">
        <v>5.12</v>
      </c>
      <c r="M20">
        <v>1.1200000000000001</v>
      </c>
      <c r="N20" t="s">
        <v>24</v>
      </c>
      <c r="O20" t="s">
        <v>47</v>
      </c>
      <c r="P20" t="s">
        <v>642</v>
      </c>
      <c r="Q20" t="s">
        <v>26</v>
      </c>
      <c r="R20">
        <v>49</v>
      </c>
      <c r="S20">
        <v>4.083333333333333</v>
      </c>
    </row>
    <row r="21" spans="1:19" x14ac:dyDescent="0.2">
      <c r="A21">
        <v>20645</v>
      </c>
      <c r="B21">
        <v>39053</v>
      </c>
      <c r="C21" t="s">
        <v>87</v>
      </c>
      <c r="D21" s="11">
        <v>36678</v>
      </c>
      <c r="E21">
        <v>2000</v>
      </c>
      <c r="F21" t="s">
        <v>28</v>
      </c>
      <c r="G21">
        <v>90.47</v>
      </c>
      <c r="H21" t="s">
        <v>90</v>
      </c>
      <c r="I21" s="11">
        <v>38762</v>
      </c>
      <c r="J21" t="s">
        <v>75</v>
      </c>
      <c r="K21" t="s">
        <v>46</v>
      </c>
      <c r="L21">
        <v>175.87</v>
      </c>
      <c r="M21">
        <v>85.4</v>
      </c>
      <c r="N21" t="s">
        <v>24</v>
      </c>
      <c r="O21" t="s">
        <v>25</v>
      </c>
      <c r="P21" t="s">
        <v>89</v>
      </c>
      <c r="Q21" t="s">
        <v>33</v>
      </c>
      <c r="R21">
        <v>0</v>
      </c>
      <c r="S21">
        <v>0</v>
      </c>
    </row>
    <row r="22" spans="1:19" x14ac:dyDescent="0.2">
      <c r="A22">
        <v>28905</v>
      </c>
      <c r="B22">
        <v>87356</v>
      </c>
      <c r="C22" t="s">
        <v>632</v>
      </c>
      <c r="D22" s="11">
        <v>39600</v>
      </c>
      <c r="E22">
        <v>2008</v>
      </c>
      <c r="F22" t="s">
        <v>28</v>
      </c>
      <c r="H22" t="s">
        <v>633</v>
      </c>
      <c r="I22" s="11">
        <v>41019</v>
      </c>
      <c r="J22" t="s">
        <v>30</v>
      </c>
      <c r="K22" t="s">
        <v>70</v>
      </c>
      <c r="L22">
        <v>3.02</v>
      </c>
      <c r="M22">
        <v>3.02</v>
      </c>
      <c r="N22" t="s">
        <v>24</v>
      </c>
      <c r="O22" t="s">
        <v>25</v>
      </c>
      <c r="P22" t="s">
        <v>162</v>
      </c>
      <c r="Q22" t="s">
        <v>26</v>
      </c>
      <c r="R22">
        <v>46</v>
      </c>
      <c r="S22">
        <v>3.8333333333333335</v>
      </c>
    </row>
    <row r="23" spans="1:19" x14ac:dyDescent="0.2">
      <c r="A23">
        <v>28905</v>
      </c>
      <c r="B23">
        <v>87356</v>
      </c>
      <c r="C23" t="s">
        <v>632</v>
      </c>
      <c r="D23" s="11">
        <v>39600</v>
      </c>
      <c r="E23">
        <v>2008</v>
      </c>
      <c r="F23" t="s">
        <v>28</v>
      </c>
      <c r="H23" t="s">
        <v>633</v>
      </c>
      <c r="I23" s="11">
        <v>40449</v>
      </c>
      <c r="J23" t="s">
        <v>22</v>
      </c>
      <c r="K23" t="s">
        <v>23</v>
      </c>
      <c r="L23">
        <v>57.85</v>
      </c>
      <c r="M23">
        <v>57.85</v>
      </c>
      <c r="N23" t="s">
        <v>24</v>
      </c>
      <c r="O23" t="s">
        <v>25</v>
      </c>
      <c r="P23" t="s">
        <v>162</v>
      </c>
      <c r="Q23" t="s">
        <v>26</v>
      </c>
      <c r="R23">
        <v>27</v>
      </c>
      <c r="S23">
        <v>2.25</v>
      </c>
    </row>
    <row r="24" spans="1:19" x14ac:dyDescent="0.2">
      <c r="A24">
        <v>43805</v>
      </c>
      <c r="B24">
        <v>101302</v>
      </c>
      <c r="C24" t="s">
        <v>624</v>
      </c>
      <c r="D24" s="11">
        <v>41901</v>
      </c>
      <c r="E24">
        <v>2014</v>
      </c>
      <c r="F24" t="s">
        <v>28</v>
      </c>
      <c r="G24">
        <v>62.41</v>
      </c>
      <c r="H24" t="s">
        <v>132</v>
      </c>
      <c r="I24" s="11">
        <v>42215</v>
      </c>
      <c r="J24" t="s">
        <v>53</v>
      </c>
      <c r="K24" t="s">
        <v>23</v>
      </c>
      <c r="L24">
        <v>85.84</v>
      </c>
      <c r="M24">
        <v>23.430000000000007</v>
      </c>
      <c r="N24" t="s">
        <v>60</v>
      </c>
      <c r="O24" t="s">
        <v>625</v>
      </c>
      <c r="P24" t="s">
        <v>626</v>
      </c>
      <c r="Q24" t="s">
        <v>26</v>
      </c>
      <c r="R24">
        <v>10</v>
      </c>
      <c r="S24">
        <v>0.83333333333333337</v>
      </c>
    </row>
    <row r="25" spans="1:19" x14ac:dyDescent="0.2">
      <c r="A25">
        <v>12380</v>
      </c>
      <c r="B25">
        <v>44697</v>
      </c>
      <c r="C25" t="s">
        <v>612</v>
      </c>
      <c r="D25" s="11">
        <v>39295</v>
      </c>
      <c r="E25">
        <v>2007</v>
      </c>
      <c r="F25" t="s">
        <v>28</v>
      </c>
      <c r="G25">
        <v>12.5</v>
      </c>
      <c r="H25" t="s">
        <v>188</v>
      </c>
      <c r="I25" s="11">
        <v>41781</v>
      </c>
      <c r="J25" t="s">
        <v>45</v>
      </c>
      <c r="K25" t="s">
        <v>70</v>
      </c>
      <c r="L25">
        <v>4.59</v>
      </c>
      <c r="M25">
        <v>-7.91</v>
      </c>
      <c r="N25" t="s">
        <v>24</v>
      </c>
      <c r="O25" t="s">
        <v>47</v>
      </c>
      <c r="P25" t="s">
        <v>613</v>
      </c>
      <c r="Q25" t="s">
        <v>33</v>
      </c>
      <c r="R25">
        <v>81</v>
      </c>
      <c r="S25">
        <v>6.75</v>
      </c>
    </row>
    <row r="26" spans="1:19" x14ac:dyDescent="0.2">
      <c r="A26">
        <v>12420</v>
      </c>
      <c r="B26">
        <v>44752</v>
      </c>
      <c r="C26" t="s">
        <v>606</v>
      </c>
      <c r="D26" s="11">
        <v>39241</v>
      </c>
      <c r="E26">
        <v>2007</v>
      </c>
      <c r="F26" t="s">
        <v>28</v>
      </c>
      <c r="G26">
        <v>6.16</v>
      </c>
      <c r="H26" t="s">
        <v>512</v>
      </c>
      <c r="I26" s="11">
        <v>41871</v>
      </c>
      <c r="J26" t="s">
        <v>45</v>
      </c>
      <c r="K26" t="s">
        <v>31</v>
      </c>
      <c r="L26">
        <v>49.03</v>
      </c>
      <c r="M26">
        <v>42.870000000000005</v>
      </c>
      <c r="N26" t="s">
        <v>24</v>
      </c>
      <c r="O26" t="s">
        <v>47</v>
      </c>
      <c r="P26" t="s">
        <v>607</v>
      </c>
      <c r="Q26" t="s">
        <v>33</v>
      </c>
      <c r="R26">
        <v>86</v>
      </c>
      <c r="S26">
        <v>7.166666666666667</v>
      </c>
    </row>
    <row r="27" spans="1:19" x14ac:dyDescent="0.2">
      <c r="A27">
        <v>8831</v>
      </c>
      <c r="B27">
        <v>40094</v>
      </c>
      <c r="C27" t="s">
        <v>594</v>
      </c>
      <c r="D27" s="11">
        <v>38231</v>
      </c>
      <c r="E27">
        <v>2004</v>
      </c>
      <c r="F27" t="s">
        <v>28</v>
      </c>
      <c r="H27" t="s">
        <v>97</v>
      </c>
      <c r="I27" s="11">
        <v>39252</v>
      </c>
      <c r="J27" t="s">
        <v>41</v>
      </c>
      <c r="K27" t="s">
        <v>31</v>
      </c>
      <c r="L27">
        <v>110</v>
      </c>
      <c r="M27">
        <v>110</v>
      </c>
      <c r="N27" t="s">
        <v>167</v>
      </c>
      <c r="O27" t="s">
        <v>168</v>
      </c>
      <c r="P27" t="s">
        <v>168</v>
      </c>
      <c r="Q27" t="s">
        <v>33</v>
      </c>
      <c r="R27">
        <v>33</v>
      </c>
      <c r="S27">
        <v>2.75</v>
      </c>
    </row>
    <row r="28" spans="1:19" x14ac:dyDescent="0.2">
      <c r="A28">
        <v>3603</v>
      </c>
      <c r="B28">
        <v>32436</v>
      </c>
      <c r="C28" t="s">
        <v>588</v>
      </c>
      <c r="D28" s="11">
        <v>38358</v>
      </c>
      <c r="E28">
        <v>2005</v>
      </c>
      <c r="F28" t="s">
        <v>28</v>
      </c>
      <c r="H28" t="s">
        <v>95</v>
      </c>
      <c r="I28" s="11">
        <v>40123</v>
      </c>
      <c r="J28" t="s">
        <v>140</v>
      </c>
      <c r="K28" t="s">
        <v>38</v>
      </c>
      <c r="L28">
        <v>37.71</v>
      </c>
      <c r="M28">
        <v>37.71</v>
      </c>
      <c r="N28" t="s">
        <v>32</v>
      </c>
      <c r="O28" t="s">
        <v>71</v>
      </c>
      <c r="P28" t="s">
        <v>404</v>
      </c>
      <c r="Q28" t="s">
        <v>33</v>
      </c>
      <c r="R28">
        <v>58</v>
      </c>
      <c r="S28">
        <v>4.833333333333333</v>
      </c>
    </row>
    <row r="29" spans="1:19" x14ac:dyDescent="0.2">
      <c r="A29">
        <v>7063</v>
      </c>
      <c r="B29">
        <v>37674</v>
      </c>
      <c r="C29" t="s">
        <v>96</v>
      </c>
      <c r="D29" s="11">
        <v>39417</v>
      </c>
      <c r="E29">
        <v>2007</v>
      </c>
      <c r="F29" t="s">
        <v>28</v>
      </c>
      <c r="G29">
        <v>43.1</v>
      </c>
      <c r="H29" t="s">
        <v>97</v>
      </c>
      <c r="I29" s="11">
        <v>41106</v>
      </c>
      <c r="J29" t="s">
        <v>30</v>
      </c>
      <c r="K29" t="s">
        <v>31</v>
      </c>
      <c r="L29">
        <v>55.8</v>
      </c>
      <c r="M29">
        <v>12.699999999999996</v>
      </c>
      <c r="N29" t="s">
        <v>98</v>
      </c>
      <c r="O29" t="s">
        <v>99</v>
      </c>
      <c r="P29" t="s">
        <v>100</v>
      </c>
      <c r="Q29" t="s">
        <v>33</v>
      </c>
      <c r="R29">
        <v>55</v>
      </c>
      <c r="S29">
        <v>4.583333333333333</v>
      </c>
    </row>
    <row r="30" spans="1:19" x14ac:dyDescent="0.2">
      <c r="A30">
        <v>3603</v>
      </c>
      <c r="B30">
        <v>32436</v>
      </c>
      <c r="C30" t="s">
        <v>588</v>
      </c>
      <c r="D30" s="11">
        <v>38358</v>
      </c>
      <c r="E30">
        <v>2005</v>
      </c>
      <c r="F30" t="s">
        <v>28</v>
      </c>
      <c r="H30" t="s">
        <v>95</v>
      </c>
      <c r="I30" s="11">
        <v>39954</v>
      </c>
      <c r="J30" t="s">
        <v>140</v>
      </c>
      <c r="K30" t="s">
        <v>38</v>
      </c>
      <c r="L30">
        <v>59.9</v>
      </c>
      <c r="M30">
        <v>59.9</v>
      </c>
      <c r="N30" t="s">
        <v>32</v>
      </c>
      <c r="O30" t="s">
        <v>71</v>
      </c>
      <c r="P30" t="s">
        <v>404</v>
      </c>
      <c r="Q30" t="s">
        <v>26</v>
      </c>
      <c r="R30">
        <v>52</v>
      </c>
      <c r="S30">
        <v>4.333333333333333</v>
      </c>
    </row>
    <row r="31" spans="1:19" x14ac:dyDescent="0.2">
      <c r="A31">
        <v>3603</v>
      </c>
      <c r="B31">
        <v>32436</v>
      </c>
      <c r="C31" t="s">
        <v>588</v>
      </c>
      <c r="D31" s="11">
        <v>38358</v>
      </c>
      <c r="E31">
        <v>2005</v>
      </c>
      <c r="F31" t="s">
        <v>28</v>
      </c>
      <c r="H31" t="s">
        <v>95</v>
      </c>
      <c r="I31" s="11">
        <v>39500</v>
      </c>
      <c r="J31" t="s">
        <v>78</v>
      </c>
      <c r="K31" t="s">
        <v>23</v>
      </c>
      <c r="L31">
        <v>41.23</v>
      </c>
      <c r="M31">
        <v>41.23</v>
      </c>
      <c r="N31" t="s">
        <v>32</v>
      </c>
      <c r="O31" t="s">
        <v>71</v>
      </c>
      <c r="P31" t="s">
        <v>404</v>
      </c>
      <c r="Q31" t="s">
        <v>26</v>
      </c>
      <c r="R31">
        <v>37</v>
      </c>
      <c r="S31">
        <v>3.0833333333333335</v>
      </c>
    </row>
    <row r="32" spans="1:19" x14ac:dyDescent="0.2">
      <c r="A32">
        <v>19162</v>
      </c>
      <c r="B32">
        <v>33838</v>
      </c>
      <c r="C32" t="s">
        <v>573</v>
      </c>
      <c r="D32" s="11">
        <v>39223</v>
      </c>
      <c r="E32">
        <v>2007</v>
      </c>
      <c r="F32" t="s">
        <v>28</v>
      </c>
      <c r="G32">
        <v>118.28</v>
      </c>
      <c r="H32" t="s">
        <v>574</v>
      </c>
      <c r="I32" s="11">
        <v>39525</v>
      </c>
      <c r="J32" t="s">
        <v>78</v>
      </c>
      <c r="K32" t="s">
        <v>70</v>
      </c>
      <c r="L32">
        <v>59.97</v>
      </c>
      <c r="M32">
        <v>-58.31</v>
      </c>
      <c r="N32" t="s">
        <v>32</v>
      </c>
      <c r="O32" t="s">
        <v>71</v>
      </c>
      <c r="P32" t="s">
        <v>575</v>
      </c>
      <c r="Q32" t="s">
        <v>26</v>
      </c>
      <c r="R32">
        <v>10</v>
      </c>
      <c r="S32">
        <v>0.83333333333333337</v>
      </c>
    </row>
    <row r="33" spans="1:19" x14ac:dyDescent="0.2">
      <c r="A33">
        <v>3990</v>
      </c>
      <c r="B33">
        <v>32954</v>
      </c>
      <c r="C33" t="s">
        <v>570</v>
      </c>
      <c r="D33" s="11">
        <v>39972</v>
      </c>
      <c r="E33">
        <v>2009</v>
      </c>
      <c r="F33" t="s">
        <v>28</v>
      </c>
      <c r="G33">
        <v>18</v>
      </c>
      <c r="H33" t="s">
        <v>571</v>
      </c>
      <c r="I33" s="11">
        <v>41066</v>
      </c>
      <c r="J33" t="s">
        <v>30</v>
      </c>
      <c r="K33" t="s">
        <v>70</v>
      </c>
      <c r="L33">
        <v>29</v>
      </c>
      <c r="M33">
        <v>11</v>
      </c>
      <c r="N33" t="s">
        <v>281</v>
      </c>
      <c r="O33" t="s">
        <v>313</v>
      </c>
      <c r="P33" t="s">
        <v>572</v>
      </c>
      <c r="Q33" t="s">
        <v>33</v>
      </c>
      <c r="R33">
        <v>36</v>
      </c>
      <c r="S33">
        <v>3</v>
      </c>
    </row>
    <row r="34" spans="1:19" x14ac:dyDescent="0.2">
      <c r="A34">
        <v>47262</v>
      </c>
      <c r="B34">
        <v>136802</v>
      </c>
      <c r="C34" t="s">
        <v>561</v>
      </c>
      <c r="D34" s="11">
        <v>40604</v>
      </c>
      <c r="E34">
        <v>2011</v>
      </c>
      <c r="F34" t="s">
        <v>28</v>
      </c>
      <c r="H34" t="s">
        <v>562</v>
      </c>
      <c r="I34" s="11">
        <v>41963</v>
      </c>
      <c r="J34" t="s">
        <v>45</v>
      </c>
      <c r="K34" t="s">
        <v>70</v>
      </c>
      <c r="L34">
        <v>65.45</v>
      </c>
      <c r="M34">
        <v>65.45</v>
      </c>
      <c r="N34" t="s">
        <v>103</v>
      </c>
      <c r="O34" t="s">
        <v>327</v>
      </c>
      <c r="P34" t="s">
        <v>563</v>
      </c>
      <c r="Q34" t="s">
        <v>33</v>
      </c>
      <c r="R34">
        <v>44</v>
      </c>
      <c r="S34">
        <v>3.6666666666666665</v>
      </c>
    </row>
    <row r="35" spans="1:19" x14ac:dyDescent="0.2">
      <c r="A35">
        <v>3368</v>
      </c>
      <c r="B35">
        <v>32054</v>
      </c>
      <c r="C35" t="s">
        <v>544</v>
      </c>
      <c r="D35" s="11">
        <v>39831</v>
      </c>
      <c r="E35">
        <v>2009</v>
      </c>
      <c r="F35" t="s">
        <v>28</v>
      </c>
      <c r="G35">
        <v>225</v>
      </c>
      <c r="H35" t="s">
        <v>545</v>
      </c>
      <c r="I35" s="11">
        <v>40947</v>
      </c>
      <c r="J35" t="s">
        <v>30</v>
      </c>
      <c r="K35" t="s">
        <v>31</v>
      </c>
      <c r="L35">
        <v>174.5</v>
      </c>
      <c r="M35">
        <v>-50.5</v>
      </c>
      <c r="N35" t="s">
        <v>98</v>
      </c>
      <c r="O35" t="s">
        <v>546</v>
      </c>
      <c r="P35" t="s">
        <v>546</v>
      </c>
      <c r="Q35" t="s">
        <v>26</v>
      </c>
      <c r="R35">
        <v>37</v>
      </c>
      <c r="S35">
        <v>3.0833333333333335</v>
      </c>
    </row>
    <row r="36" spans="1:19" x14ac:dyDescent="0.2">
      <c r="A36">
        <v>3791</v>
      </c>
      <c r="B36">
        <v>32681</v>
      </c>
      <c r="C36" t="s">
        <v>540</v>
      </c>
      <c r="D36" s="11">
        <v>38687</v>
      </c>
      <c r="E36">
        <v>2005</v>
      </c>
      <c r="F36" t="s">
        <v>28</v>
      </c>
      <c r="G36">
        <v>27.81</v>
      </c>
      <c r="H36" t="s">
        <v>40</v>
      </c>
      <c r="I36" s="11">
        <v>40603</v>
      </c>
      <c r="J36" t="s">
        <v>127</v>
      </c>
      <c r="K36" t="s">
        <v>31</v>
      </c>
      <c r="L36">
        <v>109.13</v>
      </c>
      <c r="M36">
        <v>81.319999999999993</v>
      </c>
      <c r="N36" t="s">
        <v>60</v>
      </c>
      <c r="O36" t="s">
        <v>60</v>
      </c>
      <c r="Q36" t="s">
        <v>33</v>
      </c>
      <c r="R36">
        <v>63</v>
      </c>
      <c r="S36">
        <v>5.25</v>
      </c>
    </row>
    <row r="37" spans="1:19" x14ac:dyDescent="0.2">
      <c r="A37">
        <v>3791</v>
      </c>
      <c r="B37">
        <v>32681</v>
      </c>
      <c r="C37" t="s">
        <v>540</v>
      </c>
      <c r="D37" s="11">
        <v>38687</v>
      </c>
      <c r="E37">
        <v>2005</v>
      </c>
      <c r="F37" t="s">
        <v>28</v>
      </c>
      <c r="G37">
        <v>27.81</v>
      </c>
      <c r="H37" t="s">
        <v>40</v>
      </c>
      <c r="I37" s="11">
        <v>39974</v>
      </c>
      <c r="J37" t="s">
        <v>140</v>
      </c>
      <c r="K37" t="s">
        <v>31</v>
      </c>
      <c r="L37">
        <v>77.319999999999993</v>
      </c>
      <c r="M37">
        <v>49.509999999999991</v>
      </c>
      <c r="N37" t="s">
        <v>60</v>
      </c>
      <c r="O37" t="s">
        <v>60</v>
      </c>
      <c r="Q37" t="s">
        <v>26</v>
      </c>
      <c r="R37">
        <v>42</v>
      </c>
      <c r="S37">
        <v>3.5</v>
      </c>
    </row>
    <row r="38" spans="1:19" x14ac:dyDescent="0.2">
      <c r="A38">
        <v>32677</v>
      </c>
      <c r="B38">
        <v>72695</v>
      </c>
      <c r="C38" t="s">
        <v>538</v>
      </c>
      <c r="D38" s="11">
        <v>41313</v>
      </c>
      <c r="E38">
        <v>2013</v>
      </c>
      <c r="F38" t="s">
        <v>28</v>
      </c>
      <c r="G38">
        <v>13.55</v>
      </c>
      <c r="H38" t="s">
        <v>539</v>
      </c>
      <c r="I38" s="11">
        <v>41943</v>
      </c>
      <c r="J38" t="s">
        <v>45</v>
      </c>
      <c r="K38" t="s">
        <v>38</v>
      </c>
      <c r="L38">
        <v>23.55</v>
      </c>
      <c r="M38">
        <v>10</v>
      </c>
      <c r="N38" t="s">
        <v>32</v>
      </c>
      <c r="O38" t="s">
        <v>71</v>
      </c>
      <c r="P38" t="s">
        <v>428</v>
      </c>
      <c r="Q38" t="s">
        <v>26</v>
      </c>
      <c r="R38">
        <v>20</v>
      </c>
      <c r="S38">
        <v>1.6666666666666667</v>
      </c>
    </row>
    <row r="39" spans="1:19" x14ac:dyDescent="0.2">
      <c r="A39">
        <v>26257</v>
      </c>
      <c r="B39">
        <v>71926</v>
      </c>
      <c r="C39" t="s">
        <v>536</v>
      </c>
      <c r="D39" s="11">
        <v>40812</v>
      </c>
      <c r="E39">
        <v>2011</v>
      </c>
      <c r="F39" t="s">
        <v>28</v>
      </c>
      <c r="G39">
        <v>211.04</v>
      </c>
      <c r="H39" t="s">
        <v>450</v>
      </c>
      <c r="I39" s="11">
        <v>42780</v>
      </c>
      <c r="J39" t="s">
        <v>197</v>
      </c>
      <c r="K39" t="s">
        <v>31</v>
      </c>
      <c r="L39">
        <v>200</v>
      </c>
      <c r="M39">
        <v>-11.039999999999992</v>
      </c>
      <c r="N39" t="s">
        <v>281</v>
      </c>
      <c r="O39" t="s">
        <v>313</v>
      </c>
      <c r="P39" t="s">
        <v>537</v>
      </c>
      <c r="Q39" t="s">
        <v>26</v>
      </c>
      <c r="R39">
        <v>65</v>
      </c>
      <c r="S39">
        <v>5.416666666666667</v>
      </c>
    </row>
    <row r="40" spans="1:19" x14ac:dyDescent="0.2">
      <c r="A40">
        <v>32165</v>
      </c>
      <c r="B40">
        <v>49225</v>
      </c>
      <c r="C40" t="s">
        <v>120</v>
      </c>
      <c r="D40" s="11">
        <v>38504</v>
      </c>
      <c r="E40">
        <v>2005</v>
      </c>
      <c r="F40" t="s">
        <v>28</v>
      </c>
      <c r="G40">
        <v>1.52</v>
      </c>
      <c r="H40" t="s">
        <v>121</v>
      </c>
      <c r="I40" s="11">
        <v>40428</v>
      </c>
      <c r="J40" t="s">
        <v>22</v>
      </c>
      <c r="K40" t="s">
        <v>70</v>
      </c>
      <c r="L40">
        <v>36.26</v>
      </c>
      <c r="M40">
        <v>34.739999999999995</v>
      </c>
      <c r="N40" t="s">
        <v>98</v>
      </c>
      <c r="O40" t="s">
        <v>122</v>
      </c>
      <c r="P40" t="s">
        <v>123</v>
      </c>
      <c r="Q40" t="s">
        <v>33</v>
      </c>
      <c r="R40">
        <v>63</v>
      </c>
      <c r="S40">
        <v>5.25</v>
      </c>
    </row>
    <row r="41" spans="1:19" x14ac:dyDescent="0.2">
      <c r="A41">
        <v>36716</v>
      </c>
      <c r="B41">
        <v>49225</v>
      </c>
      <c r="C41" t="s">
        <v>120</v>
      </c>
      <c r="D41" s="11">
        <v>39118</v>
      </c>
      <c r="E41">
        <v>2007</v>
      </c>
      <c r="F41" t="s">
        <v>28</v>
      </c>
      <c r="G41">
        <v>68.010000000000005</v>
      </c>
      <c r="H41" t="s">
        <v>124</v>
      </c>
      <c r="I41" s="11">
        <v>39600</v>
      </c>
      <c r="J41" t="s">
        <v>78</v>
      </c>
      <c r="K41" t="s">
        <v>31</v>
      </c>
      <c r="L41">
        <v>69.8</v>
      </c>
      <c r="M41">
        <v>1.789999999999992</v>
      </c>
      <c r="N41" t="s">
        <v>98</v>
      </c>
      <c r="O41" t="s">
        <v>122</v>
      </c>
      <c r="P41" t="s">
        <v>123</v>
      </c>
      <c r="Q41" t="s">
        <v>26</v>
      </c>
      <c r="R41">
        <v>16</v>
      </c>
      <c r="S41">
        <v>1.3333333333333333</v>
      </c>
    </row>
    <row r="42" spans="1:19" x14ac:dyDescent="0.2">
      <c r="A42">
        <v>36716</v>
      </c>
      <c r="B42">
        <v>49225</v>
      </c>
      <c r="C42" t="s">
        <v>120</v>
      </c>
      <c r="D42" s="11">
        <v>39118</v>
      </c>
      <c r="E42">
        <v>2007</v>
      </c>
      <c r="F42" t="s">
        <v>28</v>
      </c>
      <c r="G42">
        <v>68.010000000000005</v>
      </c>
      <c r="H42" t="s">
        <v>124</v>
      </c>
      <c r="I42" s="11">
        <v>41712</v>
      </c>
      <c r="J42" t="s">
        <v>45</v>
      </c>
      <c r="K42" t="s">
        <v>31</v>
      </c>
      <c r="L42">
        <v>71.400000000000006</v>
      </c>
      <c r="M42">
        <v>3.3900000000000006</v>
      </c>
      <c r="N42" t="s">
        <v>98</v>
      </c>
      <c r="O42" t="s">
        <v>122</v>
      </c>
      <c r="P42" t="s">
        <v>123</v>
      </c>
      <c r="Q42" t="s">
        <v>33</v>
      </c>
      <c r="R42">
        <v>85</v>
      </c>
      <c r="S42">
        <v>7.083333333333333</v>
      </c>
    </row>
    <row r="43" spans="1:19" x14ac:dyDescent="0.2">
      <c r="A43">
        <v>36588</v>
      </c>
      <c r="B43">
        <v>124883</v>
      </c>
      <c r="C43" t="s">
        <v>125</v>
      </c>
      <c r="D43" s="11">
        <v>39335</v>
      </c>
      <c r="E43">
        <v>2007</v>
      </c>
      <c r="F43" t="s">
        <v>28</v>
      </c>
      <c r="G43">
        <v>56.7</v>
      </c>
      <c r="H43" t="s">
        <v>126</v>
      </c>
      <c r="I43" s="11">
        <v>40603</v>
      </c>
      <c r="J43" t="s">
        <v>127</v>
      </c>
      <c r="K43" t="s">
        <v>128</v>
      </c>
      <c r="L43">
        <v>86.4</v>
      </c>
      <c r="M43">
        <v>29.700000000000003</v>
      </c>
      <c r="N43" t="s">
        <v>98</v>
      </c>
      <c r="O43" t="s">
        <v>129</v>
      </c>
      <c r="P43" t="s">
        <v>130</v>
      </c>
      <c r="Q43" t="s">
        <v>26</v>
      </c>
      <c r="R43">
        <v>42</v>
      </c>
      <c r="S43">
        <v>3.5</v>
      </c>
    </row>
    <row r="44" spans="1:19" x14ac:dyDescent="0.2">
      <c r="A44">
        <v>12011</v>
      </c>
      <c r="B44">
        <v>44242</v>
      </c>
      <c r="C44" t="s">
        <v>131</v>
      </c>
      <c r="D44" s="11">
        <v>39600</v>
      </c>
      <c r="E44">
        <v>2008</v>
      </c>
      <c r="F44" t="s">
        <v>28</v>
      </c>
      <c r="G44">
        <v>46.59</v>
      </c>
      <c r="H44" t="s">
        <v>132</v>
      </c>
      <c r="I44" s="11">
        <v>42186</v>
      </c>
      <c r="J44" t="s">
        <v>53</v>
      </c>
      <c r="K44" t="s">
        <v>70</v>
      </c>
      <c r="L44">
        <v>500</v>
      </c>
      <c r="M44">
        <v>453.40999999999997</v>
      </c>
      <c r="N44" t="s">
        <v>98</v>
      </c>
      <c r="O44" t="s">
        <v>129</v>
      </c>
      <c r="P44" t="s">
        <v>133</v>
      </c>
      <c r="Q44" t="s">
        <v>33</v>
      </c>
      <c r="R44">
        <v>85</v>
      </c>
      <c r="S44">
        <v>7.083333333333333</v>
      </c>
    </row>
    <row r="45" spans="1:19" x14ac:dyDescent="0.2">
      <c r="A45">
        <v>27937</v>
      </c>
      <c r="B45">
        <v>66034</v>
      </c>
      <c r="C45" t="s">
        <v>532</v>
      </c>
      <c r="D45" s="11">
        <v>39753</v>
      </c>
      <c r="E45">
        <v>2008</v>
      </c>
      <c r="F45" t="s">
        <v>28</v>
      </c>
      <c r="G45">
        <v>66.209999999999994</v>
      </c>
      <c r="H45" t="s">
        <v>534</v>
      </c>
      <c r="I45" s="11">
        <v>40952</v>
      </c>
      <c r="J45" t="s">
        <v>30</v>
      </c>
      <c r="K45" t="s">
        <v>46</v>
      </c>
      <c r="L45">
        <v>115</v>
      </c>
      <c r="M45">
        <v>48.790000000000006</v>
      </c>
      <c r="N45" t="s">
        <v>24</v>
      </c>
      <c r="O45" t="s">
        <v>323</v>
      </c>
      <c r="P45" t="s">
        <v>533</v>
      </c>
      <c r="Q45" t="s">
        <v>33</v>
      </c>
      <c r="R45">
        <v>39</v>
      </c>
      <c r="S45">
        <v>3.25</v>
      </c>
    </row>
    <row r="46" spans="1:19" x14ac:dyDescent="0.2">
      <c r="A46">
        <v>247</v>
      </c>
      <c r="B46">
        <v>25807</v>
      </c>
      <c r="C46" t="s">
        <v>526</v>
      </c>
      <c r="D46" s="11">
        <v>39783</v>
      </c>
      <c r="E46">
        <v>2008</v>
      </c>
      <c r="F46" t="s">
        <v>28</v>
      </c>
      <c r="H46" t="s">
        <v>527</v>
      </c>
      <c r="I46" s="11">
        <v>40444</v>
      </c>
      <c r="J46" t="s">
        <v>22</v>
      </c>
      <c r="K46" t="s">
        <v>23</v>
      </c>
      <c r="L46">
        <v>75.55</v>
      </c>
      <c r="M46">
        <v>75.55</v>
      </c>
      <c r="N46" t="s">
        <v>114</v>
      </c>
      <c r="O46" t="s">
        <v>114</v>
      </c>
      <c r="P46" t="s">
        <v>528</v>
      </c>
      <c r="Q46" t="s">
        <v>26</v>
      </c>
      <c r="R46">
        <v>21</v>
      </c>
      <c r="S46">
        <v>1.75</v>
      </c>
    </row>
    <row r="47" spans="1:19" x14ac:dyDescent="0.2">
      <c r="A47">
        <v>32908</v>
      </c>
      <c r="B47">
        <v>81009</v>
      </c>
      <c r="C47" t="s">
        <v>134</v>
      </c>
      <c r="D47" s="11">
        <v>40330</v>
      </c>
      <c r="E47">
        <v>2010</v>
      </c>
      <c r="F47" t="s">
        <v>28</v>
      </c>
      <c r="G47">
        <v>11.74</v>
      </c>
      <c r="H47" t="s">
        <v>137</v>
      </c>
      <c r="I47" s="11">
        <v>42552</v>
      </c>
      <c r="J47" t="s">
        <v>59</v>
      </c>
      <c r="K47" t="s">
        <v>38</v>
      </c>
      <c r="L47">
        <v>47.2</v>
      </c>
      <c r="M47">
        <v>35.46</v>
      </c>
      <c r="N47" t="s">
        <v>32</v>
      </c>
      <c r="O47" t="s">
        <v>71</v>
      </c>
      <c r="P47" t="s">
        <v>136</v>
      </c>
      <c r="Q47" t="s">
        <v>26</v>
      </c>
      <c r="R47">
        <v>73</v>
      </c>
      <c r="S47">
        <v>6.083333333333333</v>
      </c>
    </row>
    <row r="48" spans="1:19" x14ac:dyDescent="0.2">
      <c r="A48">
        <v>54685</v>
      </c>
      <c r="B48">
        <v>195359</v>
      </c>
      <c r="C48" t="s">
        <v>521</v>
      </c>
      <c r="D48" s="11">
        <v>41395</v>
      </c>
      <c r="E48">
        <v>2013</v>
      </c>
      <c r="F48" t="s">
        <v>28</v>
      </c>
      <c r="G48">
        <v>9.1199999999999992</v>
      </c>
      <c r="H48" t="s">
        <v>522</v>
      </c>
      <c r="I48" s="11">
        <v>42521</v>
      </c>
      <c r="J48" t="s">
        <v>59</v>
      </c>
      <c r="K48" t="s">
        <v>31</v>
      </c>
      <c r="L48">
        <v>16.309999999999999</v>
      </c>
      <c r="M48">
        <v>7.1899999999999995</v>
      </c>
      <c r="N48" t="s">
        <v>60</v>
      </c>
      <c r="O48" t="s">
        <v>60</v>
      </c>
      <c r="P48" t="s">
        <v>180</v>
      </c>
      <c r="Q48" t="s">
        <v>33</v>
      </c>
      <c r="R48">
        <v>36</v>
      </c>
      <c r="S48">
        <v>3</v>
      </c>
    </row>
    <row r="49" spans="1:19" x14ac:dyDescent="0.2">
      <c r="A49">
        <v>53223</v>
      </c>
      <c r="B49">
        <v>137142</v>
      </c>
      <c r="C49" t="s">
        <v>505</v>
      </c>
      <c r="D49" s="11">
        <v>42060</v>
      </c>
      <c r="E49">
        <v>2015</v>
      </c>
      <c r="F49" t="s">
        <v>28</v>
      </c>
      <c r="G49">
        <v>250</v>
      </c>
      <c r="H49" t="s">
        <v>199</v>
      </c>
      <c r="I49" s="11">
        <v>42681</v>
      </c>
      <c r="J49" t="s">
        <v>59</v>
      </c>
      <c r="K49" t="s">
        <v>23</v>
      </c>
      <c r="L49">
        <v>449.66</v>
      </c>
      <c r="M49">
        <v>199.66000000000003</v>
      </c>
      <c r="N49" t="s">
        <v>32</v>
      </c>
      <c r="O49" t="s">
        <v>71</v>
      </c>
      <c r="P49" t="s">
        <v>507</v>
      </c>
      <c r="Q49" t="s">
        <v>26</v>
      </c>
      <c r="R49">
        <v>21</v>
      </c>
      <c r="S49">
        <v>1.75</v>
      </c>
    </row>
    <row r="50" spans="1:19" x14ac:dyDescent="0.2">
      <c r="A50">
        <v>48925</v>
      </c>
      <c r="B50">
        <v>170736</v>
      </c>
      <c r="C50" t="s">
        <v>494</v>
      </c>
      <c r="D50" s="11">
        <v>37512</v>
      </c>
      <c r="E50">
        <v>2002</v>
      </c>
      <c r="F50" t="s">
        <v>28</v>
      </c>
      <c r="G50">
        <v>100</v>
      </c>
      <c r="H50" t="s">
        <v>214</v>
      </c>
      <c r="I50" s="11">
        <v>38694</v>
      </c>
      <c r="J50" t="s">
        <v>36</v>
      </c>
      <c r="K50" t="s">
        <v>23</v>
      </c>
      <c r="L50">
        <v>140</v>
      </c>
      <c r="M50">
        <v>40</v>
      </c>
      <c r="N50" t="s">
        <v>103</v>
      </c>
      <c r="O50" t="s">
        <v>327</v>
      </c>
      <c r="P50" t="s">
        <v>495</v>
      </c>
      <c r="Q50" t="s">
        <v>26</v>
      </c>
      <c r="R50">
        <v>39</v>
      </c>
      <c r="S50">
        <v>3.25</v>
      </c>
    </row>
    <row r="51" spans="1:19" x14ac:dyDescent="0.2">
      <c r="A51">
        <v>805</v>
      </c>
      <c r="B51">
        <v>26720</v>
      </c>
      <c r="C51" t="s">
        <v>489</v>
      </c>
      <c r="D51" s="11">
        <v>38967</v>
      </c>
      <c r="E51">
        <v>2006</v>
      </c>
      <c r="F51" t="s">
        <v>28</v>
      </c>
      <c r="G51">
        <v>56</v>
      </c>
      <c r="H51" t="s">
        <v>490</v>
      </c>
      <c r="I51" s="11">
        <v>40525</v>
      </c>
      <c r="J51" t="s">
        <v>22</v>
      </c>
      <c r="K51" t="s">
        <v>31</v>
      </c>
      <c r="L51">
        <v>457.4</v>
      </c>
      <c r="M51">
        <v>401.4</v>
      </c>
      <c r="N51" t="s">
        <v>54</v>
      </c>
      <c r="O51" t="s">
        <v>154</v>
      </c>
      <c r="P51" t="s">
        <v>491</v>
      </c>
      <c r="Q51" t="s">
        <v>33</v>
      </c>
      <c r="R51">
        <v>51</v>
      </c>
      <c r="S51">
        <v>4.25</v>
      </c>
    </row>
    <row r="52" spans="1:19" x14ac:dyDescent="0.2">
      <c r="A52">
        <v>43731</v>
      </c>
      <c r="B52">
        <v>151057</v>
      </c>
      <c r="C52" t="s">
        <v>485</v>
      </c>
      <c r="D52" s="11">
        <v>39479</v>
      </c>
      <c r="E52">
        <v>2008</v>
      </c>
      <c r="F52" t="s">
        <v>28</v>
      </c>
      <c r="G52">
        <v>15.27</v>
      </c>
      <c r="H52" t="s">
        <v>126</v>
      </c>
      <c r="I52" s="11">
        <v>42068</v>
      </c>
      <c r="J52" t="s">
        <v>53</v>
      </c>
      <c r="K52" t="s">
        <v>23</v>
      </c>
      <c r="L52">
        <v>34.57</v>
      </c>
      <c r="M52">
        <v>19.3</v>
      </c>
      <c r="N52" t="s">
        <v>98</v>
      </c>
      <c r="O52" t="s">
        <v>122</v>
      </c>
      <c r="P52" t="s">
        <v>486</v>
      </c>
      <c r="Q52" t="s">
        <v>26</v>
      </c>
      <c r="R52">
        <v>85</v>
      </c>
      <c r="S52">
        <v>7.083333333333333</v>
      </c>
    </row>
    <row r="53" spans="1:19" x14ac:dyDescent="0.2">
      <c r="A53">
        <v>43730</v>
      </c>
      <c r="B53">
        <v>151057</v>
      </c>
      <c r="C53" t="s">
        <v>485</v>
      </c>
      <c r="D53" s="11">
        <v>36312</v>
      </c>
      <c r="E53">
        <v>1999</v>
      </c>
      <c r="F53" t="s">
        <v>28</v>
      </c>
      <c r="G53">
        <v>1.96</v>
      </c>
      <c r="H53" t="s">
        <v>219</v>
      </c>
      <c r="I53" s="11">
        <v>39479</v>
      </c>
      <c r="J53" t="s">
        <v>78</v>
      </c>
      <c r="K53" t="s">
        <v>70</v>
      </c>
      <c r="L53">
        <v>5.63</v>
      </c>
      <c r="M53">
        <v>3.67</v>
      </c>
      <c r="N53" t="s">
        <v>98</v>
      </c>
      <c r="O53" t="s">
        <v>122</v>
      </c>
      <c r="P53" t="s">
        <v>486</v>
      </c>
      <c r="Q53" t="s">
        <v>26</v>
      </c>
      <c r="R53">
        <v>104</v>
      </c>
      <c r="S53">
        <v>8.6666666666666661</v>
      </c>
    </row>
    <row r="54" spans="1:19" x14ac:dyDescent="0.2">
      <c r="A54">
        <v>24824</v>
      </c>
      <c r="B54">
        <v>64594</v>
      </c>
      <c r="C54" t="s">
        <v>483</v>
      </c>
      <c r="D54" s="11">
        <v>40704</v>
      </c>
      <c r="E54">
        <v>2011</v>
      </c>
      <c r="F54" t="s">
        <v>28</v>
      </c>
      <c r="G54">
        <v>30</v>
      </c>
      <c r="H54" t="s">
        <v>484</v>
      </c>
      <c r="I54" s="11">
        <v>42758</v>
      </c>
      <c r="J54" t="s">
        <v>197</v>
      </c>
      <c r="K54" t="s">
        <v>31</v>
      </c>
      <c r="L54">
        <v>6.74</v>
      </c>
      <c r="M54">
        <v>-23.259999999999998</v>
      </c>
      <c r="N54" t="s">
        <v>65</v>
      </c>
      <c r="O54" t="s">
        <v>118</v>
      </c>
      <c r="P54" t="s">
        <v>119</v>
      </c>
      <c r="Q54" t="s">
        <v>33</v>
      </c>
      <c r="R54">
        <v>67</v>
      </c>
      <c r="S54">
        <v>5.583333333333333</v>
      </c>
    </row>
    <row r="55" spans="1:19" x14ac:dyDescent="0.2">
      <c r="A55">
        <v>45608</v>
      </c>
      <c r="B55">
        <v>157822</v>
      </c>
      <c r="C55" t="s">
        <v>163</v>
      </c>
      <c r="D55" s="11">
        <v>41989</v>
      </c>
      <c r="E55">
        <v>2014</v>
      </c>
      <c r="F55" t="s">
        <v>28</v>
      </c>
      <c r="G55">
        <v>47.86</v>
      </c>
      <c r="H55" t="s">
        <v>164</v>
      </c>
      <c r="I55" s="11">
        <v>42626</v>
      </c>
      <c r="J55" t="s">
        <v>59</v>
      </c>
      <c r="K55" t="s">
        <v>31</v>
      </c>
      <c r="L55">
        <v>198.57</v>
      </c>
      <c r="M55">
        <v>150.70999999999998</v>
      </c>
      <c r="N55" t="s">
        <v>24</v>
      </c>
      <c r="O55" t="s">
        <v>47</v>
      </c>
      <c r="P55" t="s">
        <v>165</v>
      </c>
      <c r="Q55" t="s">
        <v>33</v>
      </c>
      <c r="R55">
        <v>21</v>
      </c>
      <c r="S55">
        <v>1.75</v>
      </c>
    </row>
    <row r="56" spans="1:19" x14ac:dyDescent="0.2">
      <c r="A56">
        <v>32807</v>
      </c>
      <c r="B56">
        <v>107856</v>
      </c>
      <c r="C56" t="s">
        <v>481</v>
      </c>
      <c r="D56" s="11">
        <v>41324</v>
      </c>
      <c r="E56">
        <v>2013</v>
      </c>
      <c r="F56" t="s">
        <v>28</v>
      </c>
      <c r="G56">
        <v>11.5</v>
      </c>
      <c r="H56" t="s">
        <v>482</v>
      </c>
      <c r="I56" s="11">
        <v>42061</v>
      </c>
      <c r="J56" t="s">
        <v>53</v>
      </c>
      <c r="K56" t="s">
        <v>70</v>
      </c>
      <c r="L56">
        <v>10</v>
      </c>
      <c r="M56">
        <v>-1.5</v>
      </c>
      <c r="N56" t="s">
        <v>54</v>
      </c>
      <c r="O56" t="s">
        <v>154</v>
      </c>
      <c r="P56" t="s">
        <v>154</v>
      </c>
      <c r="Q56" t="s">
        <v>26</v>
      </c>
      <c r="R56">
        <v>24</v>
      </c>
      <c r="S56">
        <v>2</v>
      </c>
    </row>
    <row r="57" spans="1:19" x14ac:dyDescent="0.2">
      <c r="A57">
        <v>865</v>
      </c>
      <c r="B57">
        <v>26809</v>
      </c>
      <c r="C57" t="s">
        <v>477</v>
      </c>
      <c r="D57" s="11">
        <v>39006</v>
      </c>
      <c r="E57">
        <v>2006</v>
      </c>
      <c r="F57" t="s">
        <v>28</v>
      </c>
      <c r="G57">
        <v>65</v>
      </c>
      <c r="H57" t="s">
        <v>219</v>
      </c>
      <c r="I57" s="11">
        <v>41964</v>
      </c>
      <c r="J57" t="s">
        <v>45</v>
      </c>
      <c r="K57" t="s">
        <v>70</v>
      </c>
      <c r="L57">
        <v>48.72</v>
      </c>
      <c r="M57">
        <v>-16.28</v>
      </c>
      <c r="N57" t="s">
        <v>167</v>
      </c>
      <c r="O57" t="s">
        <v>168</v>
      </c>
      <c r="P57" t="s">
        <v>478</v>
      </c>
      <c r="Q57" t="s">
        <v>33</v>
      </c>
      <c r="R57">
        <v>97</v>
      </c>
      <c r="S57">
        <v>8.0833333333333339</v>
      </c>
    </row>
    <row r="58" spans="1:19" x14ac:dyDescent="0.2">
      <c r="A58">
        <v>25108</v>
      </c>
      <c r="B58">
        <v>56721</v>
      </c>
      <c r="C58" t="s">
        <v>475</v>
      </c>
      <c r="D58" s="11">
        <v>40728</v>
      </c>
      <c r="E58">
        <v>2011</v>
      </c>
      <c r="F58" t="s">
        <v>28</v>
      </c>
      <c r="G58">
        <v>10.02</v>
      </c>
      <c r="H58" t="s">
        <v>476</v>
      </c>
      <c r="I58" s="11">
        <v>41982</v>
      </c>
      <c r="J58" t="s">
        <v>45</v>
      </c>
      <c r="K58" t="s">
        <v>70</v>
      </c>
      <c r="L58">
        <v>32.799999999999997</v>
      </c>
      <c r="M58">
        <v>22.779999999999998</v>
      </c>
      <c r="N58" t="s">
        <v>54</v>
      </c>
      <c r="O58" t="s">
        <v>85</v>
      </c>
      <c r="P58" t="s">
        <v>85</v>
      </c>
      <c r="Q58" t="s">
        <v>33</v>
      </c>
      <c r="R58">
        <v>41</v>
      </c>
      <c r="S58">
        <v>3.4166666666666665</v>
      </c>
    </row>
    <row r="59" spans="1:19" x14ac:dyDescent="0.2">
      <c r="A59">
        <v>21190</v>
      </c>
      <c r="B59">
        <v>56721</v>
      </c>
      <c r="C59" t="s">
        <v>475</v>
      </c>
      <c r="D59" s="11">
        <v>38289</v>
      </c>
      <c r="E59">
        <v>2004</v>
      </c>
      <c r="F59" t="s">
        <v>28</v>
      </c>
      <c r="G59">
        <v>9.4</v>
      </c>
      <c r="H59" t="s">
        <v>199</v>
      </c>
      <c r="I59" s="11">
        <v>40728</v>
      </c>
      <c r="J59" t="s">
        <v>127</v>
      </c>
      <c r="K59" t="s">
        <v>70</v>
      </c>
      <c r="L59">
        <v>22.26</v>
      </c>
      <c r="M59">
        <v>12.860000000000001</v>
      </c>
      <c r="N59" t="s">
        <v>54</v>
      </c>
      <c r="O59" t="s">
        <v>85</v>
      </c>
      <c r="P59" t="s">
        <v>85</v>
      </c>
      <c r="Q59" t="s">
        <v>33</v>
      </c>
      <c r="R59">
        <v>81</v>
      </c>
      <c r="S59">
        <v>6.75</v>
      </c>
    </row>
    <row r="60" spans="1:19" x14ac:dyDescent="0.2">
      <c r="A60">
        <v>44843</v>
      </c>
      <c r="B60">
        <v>120679</v>
      </c>
      <c r="C60" t="s">
        <v>181</v>
      </c>
      <c r="D60" s="11">
        <v>40421</v>
      </c>
      <c r="E60">
        <v>2010</v>
      </c>
      <c r="F60" t="s">
        <v>28</v>
      </c>
      <c r="G60">
        <v>17</v>
      </c>
      <c r="H60" t="s">
        <v>182</v>
      </c>
      <c r="I60" s="11">
        <v>41269</v>
      </c>
      <c r="J60" t="s">
        <v>30</v>
      </c>
      <c r="K60" t="s">
        <v>23</v>
      </c>
      <c r="L60">
        <v>99.31</v>
      </c>
      <c r="M60">
        <v>82.31</v>
      </c>
      <c r="N60" t="s">
        <v>32</v>
      </c>
      <c r="O60" t="s">
        <v>71</v>
      </c>
      <c r="P60" t="s">
        <v>183</v>
      </c>
      <c r="Q60" t="s">
        <v>33</v>
      </c>
      <c r="R60">
        <v>28</v>
      </c>
      <c r="S60">
        <v>2.3333333333333335</v>
      </c>
    </row>
    <row r="61" spans="1:19" x14ac:dyDescent="0.2">
      <c r="A61">
        <v>44843</v>
      </c>
      <c r="B61">
        <v>120679</v>
      </c>
      <c r="C61" t="s">
        <v>181</v>
      </c>
      <c r="D61" s="11">
        <v>40421</v>
      </c>
      <c r="E61">
        <v>2010</v>
      </c>
      <c r="F61" t="s">
        <v>28</v>
      </c>
      <c r="G61">
        <v>17</v>
      </c>
      <c r="H61" t="s">
        <v>182</v>
      </c>
      <c r="I61" s="11">
        <v>41285</v>
      </c>
      <c r="J61" t="s">
        <v>94</v>
      </c>
      <c r="K61" t="s">
        <v>38</v>
      </c>
      <c r="L61">
        <v>5.65</v>
      </c>
      <c r="M61">
        <v>-11.35</v>
      </c>
      <c r="N61" t="s">
        <v>32</v>
      </c>
      <c r="O61" t="s">
        <v>71</v>
      </c>
      <c r="P61" t="s">
        <v>183</v>
      </c>
      <c r="Q61" t="s">
        <v>26</v>
      </c>
      <c r="R61">
        <v>29</v>
      </c>
      <c r="S61">
        <v>2.4166666666666665</v>
      </c>
    </row>
    <row r="62" spans="1:19" x14ac:dyDescent="0.2">
      <c r="A62">
        <v>42381</v>
      </c>
      <c r="B62">
        <v>90406</v>
      </c>
      <c r="C62" t="s">
        <v>455</v>
      </c>
      <c r="D62" s="11">
        <v>41061</v>
      </c>
      <c r="E62">
        <v>2012</v>
      </c>
      <c r="F62" t="s">
        <v>28</v>
      </c>
      <c r="G62">
        <v>31.41</v>
      </c>
      <c r="H62" t="s">
        <v>117</v>
      </c>
      <c r="I62" s="11">
        <v>41995</v>
      </c>
      <c r="J62" t="s">
        <v>45</v>
      </c>
      <c r="K62" t="s">
        <v>23</v>
      </c>
      <c r="L62">
        <v>55.84</v>
      </c>
      <c r="M62">
        <v>24.430000000000003</v>
      </c>
      <c r="N62" t="s">
        <v>24</v>
      </c>
      <c r="O62" t="s">
        <v>47</v>
      </c>
      <c r="P62" t="s">
        <v>456</v>
      </c>
      <c r="Q62" t="s">
        <v>26</v>
      </c>
      <c r="R62">
        <v>30</v>
      </c>
      <c r="S62">
        <v>2.5</v>
      </c>
    </row>
    <row r="63" spans="1:19" x14ac:dyDescent="0.2">
      <c r="A63">
        <v>38896</v>
      </c>
      <c r="B63">
        <v>49997</v>
      </c>
      <c r="C63" t="s">
        <v>451</v>
      </c>
      <c r="D63" s="11">
        <v>41670</v>
      </c>
      <c r="E63">
        <v>2014</v>
      </c>
      <c r="F63" t="s">
        <v>28</v>
      </c>
      <c r="G63">
        <v>257.26</v>
      </c>
      <c r="H63" t="s">
        <v>454</v>
      </c>
      <c r="I63" s="11">
        <v>42562</v>
      </c>
      <c r="J63" t="s">
        <v>59</v>
      </c>
      <c r="K63" t="s">
        <v>31</v>
      </c>
      <c r="L63">
        <v>420</v>
      </c>
      <c r="M63">
        <v>162.74</v>
      </c>
      <c r="N63" t="s">
        <v>32</v>
      </c>
      <c r="O63" t="s">
        <v>158</v>
      </c>
      <c r="P63" t="s">
        <v>453</v>
      </c>
      <c r="Q63" t="s">
        <v>33</v>
      </c>
      <c r="R63">
        <v>30</v>
      </c>
      <c r="S63">
        <v>2.5</v>
      </c>
    </row>
    <row r="64" spans="1:19" x14ac:dyDescent="0.2">
      <c r="A64">
        <v>16311</v>
      </c>
      <c r="B64">
        <v>49997</v>
      </c>
      <c r="C64" t="s">
        <v>451</v>
      </c>
      <c r="D64" s="11">
        <v>38891</v>
      </c>
      <c r="E64">
        <v>2006</v>
      </c>
      <c r="F64" t="s">
        <v>28</v>
      </c>
      <c r="G64">
        <v>125</v>
      </c>
      <c r="H64" t="s">
        <v>452</v>
      </c>
      <c r="I64" s="11">
        <v>41660</v>
      </c>
      <c r="J64" t="s">
        <v>45</v>
      </c>
      <c r="K64" t="s">
        <v>70</v>
      </c>
      <c r="L64">
        <v>270</v>
      </c>
      <c r="M64">
        <v>145</v>
      </c>
      <c r="N64" t="s">
        <v>32</v>
      </c>
      <c r="O64" t="s">
        <v>158</v>
      </c>
      <c r="P64" t="s">
        <v>453</v>
      </c>
      <c r="Q64" t="s">
        <v>33</v>
      </c>
      <c r="R64">
        <v>91</v>
      </c>
      <c r="S64">
        <v>7.583333333333333</v>
      </c>
    </row>
    <row r="65" spans="1:19" x14ac:dyDescent="0.2">
      <c r="A65">
        <v>2993</v>
      </c>
      <c r="B65">
        <v>31486</v>
      </c>
      <c r="C65" t="s">
        <v>445</v>
      </c>
      <c r="D65" s="11">
        <v>38626</v>
      </c>
      <c r="E65">
        <v>2005</v>
      </c>
      <c r="F65" t="s">
        <v>28</v>
      </c>
      <c r="H65" t="s">
        <v>97</v>
      </c>
      <c r="I65" s="11">
        <v>39309</v>
      </c>
      <c r="J65" t="s">
        <v>41</v>
      </c>
      <c r="K65" t="s">
        <v>31</v>
      </c>
      <c r="L65">
        <v>110</v>
      </c>
      <c r="M65">
        <v>110</v>
      </c>
      <c r="N65" t="s">
        <v>54</v>
      </c>
      <c r="O65" t="s">
        <v>269</v>
      </c>
      <c r="P65" t="s">
        <v>446</v>
      </c>
      <c r="Q65" t="s">
        <v>33</v>
      </c>
      <c r="R65">
        <v>22</v>
      </c>
      <c r="S65">
        <v>1.8333333333333333</v>
      </c>
    </row>
    <row r="66" spans="1:19" x14ac:dyDescent="0.2">
      <c r="A66">
        <v>43270</v>
      </c>
      <c r="B66">
        <v>69234</v>
      </c>
      <c r="C66" t="s">
        <v>438</v>
      </c>
      <c r="D66" s="11">
        <v>41876</v>
      </c>
      <c r="E66">
        <v>2014</v>
      </c>
      <c r="F66" t="s">
        <v>28</v>
      </c>
      <c r="G66">
        <v>11.44</v>
      </c>
      <c r="H66" t="s">
        <v>441</v>
      </c>
      <c r="I66" s="11">
        <v>42559</v>
      </c>
      <c r="J66" t="s">
        <v>59</v>
      </c>
      <c r="K66" t="s">
        <v>38</v>
      </c>
      <c r="L66">
        <v>10</v>
      </c>
      <c r="M66">
        <v>-1.4399999999999995</v>
      </c>
      <c r="N66" t="s">
        <v>167</v>
      </c>
      <c r="O66" t="s">
        <v>439</v>
      </c>
      <c r="P66" t="s">
        <v>440</v>
      </c>
      <c r="Q66" t="s">
        <v>26</v>
      </c>
      <c r="R66">
        <v>23</v>
      </c>
      <c r="S66">
        <v>1.9166666666666667</v>
      </c>
    </row>
    <row r="67" spans="1:19" x14ac:dyDescent="0.2">
      <c r="A67">
        <v>25756</v>
      </c>
      <c r="B67">
        <v>69234</v>
      </c>
      <c r="C67" t="s">
        <v>438</v>
      </c>
      <c r="D67" s="11">
        <v>40774</v>
      </c>
      <c r="E67">
        <v>2011</v>
      </c>
      <c r="F67" t="s">
        <v>28</v>
      </c>
      <c r="G67">
        <v>10</v>
      </c>
      <c r="H67" t="s">
        <v>325</v>
      </c>
      <c r="I67" s="11">
        <v>42194</v>
      </c>
      <c r="J67" t="s">
        <v>53</v>
      </c>
      <c r="K67" t="s">
        <v>23</v>
      </c>
      <c r="L67">
        <v>47.29</v>
      </c>
      <c r="M67">
        <v>37.29</v>
      </c>
      <c r="N67" t="s">
        <v>167</v>
      </c>
      <c r="O67" t="s">
        <v>439</v>
      </c>
      <c r="P67" t="s">
        <v>440</v>
      </c>
      <c r="Q67" t="s">
        <v>26</v>
      </c>
      <c r="R67">
        <v>47</v>
      </c>
      <c r="S67">
        <v>3.9166666666666665</v>
      </c>
    </row>
    <row r="68" spans="1:19" x14ac:dyDescent="0.2">
      <c r="A68">
        <v>36250</v>
      </c>
      <c r="B68">
        <v>123651</v>
      </c>
      <c r="C68" t="s">
        <v>437</v>
      </c>
      <c r="D68" s="11">
        <v>39202</v>
      </c>
      <c r="E68">
        <v>2007</v>
      </c>
      <c r="F68" t="s">
        <v>28</v>
      </c>
      <c r="G68">
        <v>24</v>
      </c>
      <c r="H68" t="s">
        <v>95</v>
      </c>
      <c r="I68" s="11">
        <v>42152</v>
      </c>
      <c r="J68" t="s">
        <v>53</v>
      </c>
      <c r="K68" t="s">
        <v>70</v>
      </c>
      <c r="L68">
        <v>200</v>
      </c>
      <c r="M68">
        <v>176</v>
      </c>
      <c r="N68" t="s">
        <v>60</v>
      </c>
      <c r="O68" t="s">
        <v>141</v>
      </c>
      <c r="P68" t="s">
        <v>303</v>
      </c>
      <c r="Q68" t="s">
        <v>33</v>
      </c>
      <c r="R68">
        <v>97</v>
      </c>
      <c r="S68">
        <v>8.0833333333333339</v>
      </c>
    </row>
    <row r="69" spans="1:19" x14ac:dyDescent="0.2">
      <c r="A69">
        <v>16475</v>
      </c>
      <c r="B69">
        <v>50244</v>
      </c>
      <c r="C69" t="s">
        <v>375</v>
      </c>
      <c r="D69" s="11">
        <v>38946</v>
      </c>
      <c r="E69">
        <v>2006</v>
      </c>
      <c r="F69" t="s">
        <v>28</v>
      </c>
      <c r="H69" t="s">
        <v>376</v>
      </c>
      <c r="I69" s="11">
        <v>39791</v>
      </c>
      <c r="J69" t="s">
        <v>78</v>
      </c>
      <c r="K69" t="s">
        <v>31</v>
      </c>
      <c r="L69">
        <v>20.11</v>
      </c>
      <c r="M69">
        <v>20.11</v>
      </c>
      <c r="N69" t="s">
        <v>103</v>
      </c>
      <c r="O69" t="s">
        <v>361</v>
      </c>
      <c r="P69" t="s">
        <v>377</v>
      </c>
      <c r="Q69" t="s">
        <v>33</v>
      </c>
      <c r="R69">
        <v>28</v>
      </c>
      <c r="S69">
        <v>2.3333333333333335</v>
      </c>
    </row>
    <row r="70" spans="1:19" x14ac:dyDescent="0.2">
      <c r="A70">
        <v>7032</v>
      </c>
      <c r="B70">
        <v>37637</v>
      </c>
      <c r="C70" t="s">
        <v>370</v>
      </c>
      <c r="D70" s="11">
        <v>39251</v>
      </c>
      <c r="E70">
        <v>2007</v>
      </c>
      <c r="F70" t="s">
        <v>28</v>
      </c>
      <c r="G70">
        <v>200</v>
      </c>
      <c r="H70" t="s">
        <v>64</v>
      </c>
      <c r="I70" s="11">
        <v>40694</v>
      </c>
      <c r="J70" t="s">
        <v>127</v>
      </c>
      <c r="K70" t="s">
        <v>31</v>
      </c>
      <c r="L70">
        <v>631.04</v>
      </c>
      <c r="M70">
        <v>431.03999999999996</v>
      </c>
      <c r="N70" t="s">
        <v>32</v>
      </c>
      <c r="O70" t="s">
        <v>32</v>
      </c>
      <c r="P70" t="s">
        <v>371</v>
      </c>
      <c r="Q70" t="s">
        <v>33</v>
      </c>
      <c r="R70">
        <v>47</v>
      </c>
      <c r="S70">
        <v>3.9166666666666665</v>
      </c>
    </row>
    <row r="71" spans="1:19" x14ac:dyDescent="0.2">
      <c r="A71">
        <v>22660</v>
      </c>
      <c r="B71">
        <v>58958</v>
      </c>
      <c r="C71" t="s">
        <v>366</v>
      </c>
      <c r="D71" s="11">
        <v>40597</v>
      </c>
      <c r="E71">
        <v>2011</v>
      </c>
      <c r="F71" t="s">
        <v>28</v>
      </c>
      <c r="G71">
        <v>10.039999999999999</v>
      </c>
      <c r="H71" t="s">
        <v>139</v>
      </c>
      <c r="I71" s="11">
        <v>40662</v>
      </c>
      <c r="J71" t="s">
        <v>127</v>
      </c>
      <c r="K71" t="s">
        <v>23</v>
      </c>
      <c r="L71">
        <v>48.8</v>
      </c>
      <c r="M71">
        <v>38.76</v>
      </c>
      <c r="N71" t="s">
        <v>24</v>
      </c>
      <c r="O71" t="s">
        <v>47</v>
      </c>
      <c r="P71" t="s">
        <v>367</v>
      </c>
      <c r="Q71" t="s">
        <v>26</v>
      </c>
      <c r="R71">
        <v>2</v>
      </c>
      <c r="S71">
        <v>0.16666666666666666</v>
      </c>
    </row>
    <row r="72" spans="1:19" x14ac:dyDescent="0.2">
      <c r="A72">
        <v>10223</v>
      </c>
      <c r="B72">
        <v>41875</v>
      </c>
      <c r="C72" t="s">
        <v>350</v>
      </c>
      <c r="D72" s="11">
        <v>37512</v>
      </c>
      <c r="E72">
        <v>2002</v>
      </c>
      <c r="F72" t="s">
        <v>28</v>
      </c>
      <c r="G72">
        <v>100</v>
      </c>
      <c r="H72" t="s">
        <v>214</v>
      </c>
      <c r="I72" s="11">
        <v>38694</v>
      </c>
      <c r="J72" t="s">
        <v>36</v>
      </c>
      <c r="K72" t="s">
        <v>23</v>
      </c>
      <c r="L72">
        <v>140</v>
      </c>
      <c r="M72">
        <v>40</v>
      </c>
      <c r="N72" t="s">
        <v>103</v>
      </c>
      <c r="O72" t="s">
        <v>327</v>
      </c>
      <c r="P72" t="s">
        <v>351</v>
      </c>
      <c r="Q72" t="s">
        <v>26</v>
      </c>
      <c r="R72">
        <v>39</v>
      </c>
      <c r="S72">
        <v>3.25</v>
      </c>
    </row>
    <row r="73" spans="1:19" x14ac:dyDescent="0.2">
      <c r="A73">
        <v>40058</v>
      </c>
      <c r="B73">
        <v>137230</v>
      </c>
      <c r="C73" t="s">
        <v>347</v>
      </c>
      <c r="D73" s="11">
        <v>41729</v>
      </c>
      <c r="E73">
        <v>2014</v>
      </c>
      <c r="F73" t="s">
        <v>28</v>
      </c>
      <c r="G73">
        <v>29</v>
      </c>
      <c r="H73" t="s">
        <v>348</v>
      </c>
      <c r="I73" s="11">
        <v>42724</v>
      </c>
      <c r="J73" t="s">
        <v>59</v>
      </c>
      <c r="K73" t="s">
        <v>70</v>
      </c>
      <c r="L73">
        <v>50</v>
      </c>
      <c r="M73">
        <v>21</v>
      </c>
      <c r="N73" t="s">
        <v>32</v>
      </c>
      <c r="O73" t="s">
        <v>71</v>
      </c>
      <c r="P73" t="s">
        <v>349</v>
      </c>
      <c r="Q73" t="s">
        <v>26</v>
      </c>
      <c r="R73">
        <v>33</v>
      </c>
      <c r="S73">
        <v>2.75</v>
      </c>
    </row>
    <row r="74" spans="1:19" x14ac:dyDescent="0.2">
      <c r="A74">
        <v>40058</v>
      </c>
      <c r="B74">
        <v>137230</v>
      </c>
      <c r="C74" t="s">
        <v>347</v>
      </c>
      <c r="D74" s="11">
        <v>41729</v>
      </c>
      <c r="E74">
        <v>2014</v>
      </c>
      <c r="F74" t="s">
        <v>28</v>
      </c>
      <c r="G74">
        <v>29</v>
      </c>
      <c r="H74" t="s">
        <v>348</v>
      </c>
      <c r="I74" s="11">
        <v>42685</v>
      </c>
      <c r="J74" t="s">
        <v>59</v>
      </c>
      <c r="K74" t="s">
        <v>70</v>
      </c>
      <c r="L74">
        <v>25</v>
      </c>
      <c r="M74">
        <v>-4</v>
      </c>
      <c r="N74" t="s">
        <v>32</v>
      </c>
      <c r="O74" t="s">
        <v>71</v>
      </c>
      <c r="P74" t="s">
        <v>349</v>
      </c>
      <c r="Q74" t="s">
        <v>26</v>
      </c>
      <c r="R74">
        <v>32</v>
      </c>
      <c r="S74">
        <v>2.6666666666666665</v>
      </c>
    </row>
    <row r="75" spans="1:19" x14ac:dyDescent="0.2">
      <c r="A75">
        <v>11034</v>
      </c>
      <c r="B75">
        <v>42942</v>
      </c>
      <c r="C75" t="s">
        <v>338</v>
      </c>
      <c r="D75" s="11">
        <v>39288</v>
      </c>
      <c r="E75">
        <v>2007</v>
      </c>
      <c r="F75" t="s">
        <v>28</v>
      </c>
      <c r="G75">
        <v>60</v>
      </c>
      <c r="H75" t="s">
        <v>214</v>
      </c>
      <c r="I75" s="11">
        <v>42354</v>
      </c>
      <c r="J75" t="s">
        <v>53</v>
      </c>
      <c r="K75" t="s">
        <v>70</v>
      </c>
      <c r="L75">
        <v>170</v>
      </c>
      <c r="M75">
        <v>110</v>
      </c>
      <c r="N75" t="s">
        <v>103</v>
      </c>
      <c r="O75" t="s">
        <v>339</v>
      </c>
      <c r="P75" t="s">
        <v>340</v>
      </c>
      <c r="Q75" t="s">
        <v>33</v>
      </c>
      <c r="R75">
        <v>101</v>
      </c>
      <c r="S75">
        <v>8.4166666666666661</v>
      </c>
    </row>
    <row r="76" spans="1:19" x14ac:dyDescent="0.2">
      <c r="A76">
        <v>6801</v>
      </c>
      <c r="B76">
        <v>37309</v>
      </c>
      <c r="C76" t="s">
        <v>310</v>
      </c>
      <c r="D76" s="11">
        <v>39314</v>
      </c>
      <c r="E76">
        <v>2007</v>
      </c>
      <c r="F76" t="s">
        <v>28</v>
      </c>
      <c r="G76">
        <v>116</v>
      </c>
      <c r="H76" t="s">
        <v>64</v>
      </c>
      <c r="I76" s="11">
        <v>42571</v>
      </c>
      <c r="J76" t="s">
        <v>59</v>
      </c>
      <c r="K76" t="s">
        <v>38</v>
      </c>
      <c r="L76">
        <v>4.34</v>
      </c>
      <c r="M76">
        <v>-111.66</v>
      </c>
      <c r="N76" t="s">
        <v>24</v>
      </c>
      <c r="O76" t="s">
        <v>47</v>
      </c>
      <c r="P76" t="s">
        <v>311</v>
      </c>
      <c r="Q76" t="s">
        <v>26</v>
      </c>
      <c r="R76">
        <v>107</v>
      </c>
      <c r="S76">
        <v>8.9166666666666661</v>
      </c>
    </row>
    <row r="77" spans="1:19" x14ac:dyDescent="0.2">
      <c r="A77">
        <v>6801</v>
      </c>
      <c r="B77">
        <v>37309</v>
      </c>
      <c r="C77" t="s">
        <v>310</v>
      </c>
      <c r="D77" s="11">
        <v>39314</v>
      </c>
      <c r="E77">
        <v>2007</v>
      </c>
      <c r="F77" t="s">
        <v>28</v>
      </c>
      <c r="G77">
        <v>116</v>
      </c>
      <c r="H77" t="s">
        <v>64</v>
      </c>
      <c r="I77" s="11">
        <v>42522</v>
      </c>
      <c r="J77" t="s">
        <v>59</v>
      </c>
      <c r="K77" t="s">
        <v>38</v>
      </c>
      <c r="L77">
        <v>6.45</v>
      </c>
      <c r="M77">
        <v>-109.55</v>
      </c>
      <c r="N77" t="s">
        <v>24</v>
      </c>
      <c r="O77" t="s">
        <v>47</v>
      </c>
      <c r="P77" t="s">
        <v>311</v>
      </c>
      <c r="Q77" t="s">
        <v>26</v>
      </c>
      <c r="R77">
        <v>106</v>
      </c>
      <c r="S77">
        <v>8.8333333333333339</v>
      </c>
    </row>
    <row r="78" spans="1:19" x14ac:dyDescent="0.2">
      <c r="A78">
        <v>25002</v>
      </c>
      <c r="B78">
        <v>65502</v>
      </c>
      <c r="C78" t="s">
        <v>203</v>
      </c>
      <c r="D78" s="11">
        <v>40721</v>
      </c>
      <c r="E78">
        <v>2011</v>
      </c>
      <c r="F78" t="s">
        <v>28</v>
      </c>
      <c r="G78">
        <v>100</v>
      </c>
      <c r="H78" t="s">
        <v>97</v>
      </c>
      <c r="I78" s="11">
        <v>42482</v>
      </c>
      <c r="J78" t="s">
        <v>59</v>
      </c>
      <c r="K78" t="s">
        <v>145</v>
      </c>
      <c r="L78">
        <v>54.22</v>
      </c>
      <c r="M78">
        <v>-45.78</v>
      </c>
      <c r="N78" t="s">
        <v>24</v>
      </c>
      <c r="O78" t="s">
        <v>47</v>
      </c>
      <c r="P78" t="s">
        <v>204</v>
      </c>
      <c r="Q78" t="s">
        <v>33</v>
      </c>
      <c r="R78">
        <v>58</v>
      </c>
      <c r="S78">
        <v>4.833333333333333</v>
      </c>
    </row>
    <row r="79" spans="1:19" x14ac:dyDescent="0.2">
      <c r="A79">
        <v>2194</v>
      </c>
      <c r="B79">
        <v>30231</v>
      </c>
      <c r="C79" t="s">
        <v>205</v>
      </c>
      <c r="D79" s="11">
        <v>39779</v>
      </c>
      <c r="E79">
        <v>2008</v>
      </c>
      <c r="F79" t="s">
        <v>28</v>
      </c>
      <c r="G79">
        <v>65</v>
      </c>
      <c r="H79" t="s">
        <v>64</v>
      </c>
      <c r="I79" s="11">
        <v>42065</v>
      </c>
      <c r="J79" t="s">
        <v>53</v>
      </c>
      <c r="K79" t="s">
        <v>70</v>
      </c>
      <c r="L79">
        <v>318.33</v>
      </c>
      <c r="M79">
        <v>253.32999999999998</v>
      </c>
      <c r="N79" t="s">
        <v>32</v>
      </c>
      <c r="O79" t="s">
        <v>71</v>
      </c>
      <c r="P79" t="s">
        <v>206</v>
      </c>
      <c r="Q79" t="s">
        <v>33</v>
      </c>
      <c r="R79">
        <v>76</v>
      </c>
      <c r="S79">
        <v>6.333333333333333</v>
      </c>
    </row>
    <row r="80" spans="1:19" x14ac:dyDescent="0.2">
      <c r="A80">
        <v>6801</v>
      </c>
      <c r="B80">
        <v>37309</v>
      </c>
      <c r="C80" t="s">
        <v>310</v>
      </c>
      <c r="D80" s="11">
        <v>39314</v>
      </c>
      <c r="E80">
        <v>2007</v>
      </c>
      <c r="F80" t="s">
        <v>28</v>
      </c>
      <c r="G80">
        <v>116</v>
      </c>
      <c r="H80" t="s">
        <v>64</v>
      </c>
      <c r="I80" s="11">
        <v>41975</v>
      </c>
      <c r="J80" t="s">
        <v>45</v>
      </c>
      <c r="K80" t="s">
        <v>38</v>
      </c>
      <c r="L80">
        <v>1.68</v>
      </c>
      <c r="M80">
        <v>-114.32</v>
      </c>
      <c r="N80" t="s">
        <v>24</v>
      </c>
      <c r="O80" t="s">
        <v>47</v>
      </c>
      <c r="P80" t="s">
        <v>311</v>
      </c>
      <c r="Q80" t="s">
        <v>26</v>
      </c>
      <c r="R80">
        <v>88</v>
      </c>
      <c r="S80">
        <v>7.333333333333333</v>
      </c>
    </row>
    <row r="81" spans="1:19" x14ac:dyDescent="0.2">
      <c r="A81">
        <v>6801</v>
      </c>
      <c r="B81">
        <v>37309</v>
      </c>
      <c r="C81" t="s">
        <v>310</v>
      </c>
      <c r="D81" s="11">
        <v>39314</v>
      </c>
      <c r="E81">
        <v>2007</v>
      </c>
      <c r="F81" t="s">
        <v>28</v>
      </c>
      <c r="G81">
        <v>116</v>
      </c>
      <c r="H81" t="s">
        <v>64</v>
      </c>
      <c r="I81" s="11">
        <v>41791</v>
      </c>
      <c r="J81" t="s">
        <v>45</v>
      </c>
      <c r="K81" t="s">
        <v>38</v>
      </c>
      <c r="L81">
        <v>2.73</v>
      </c>
      <c r="M81">
        <v>-113.27</v>
      </c>
      <c r="N81" t="s">
        <v>24</v>
      </c>
      <c r="O81" t="s">
        <v>47</v>
      </c>
      <c r="P81" t="s">
        <v>311</v>
      </c>
      <c r="Q81" t="s">
        <v>26</v>
      </c>
      <c r="R81">
        <v>82</v>
      </c>
      <c r="S81">
        <v>6.833333333333333</v>
      </c>
    </row>
    <row r="82" spans="1:19" x14ac:dyDescent="0.2">
      <c r="A82">
        <v>36737</v>
      </c>
      <c r="B82">
        <v>125456</v>
      </c>
      <c r="C82" t="s">
        <v>308</v>
      </c>
      <c r="D82" s="11">
        <v>38869</v>
      </c>
      <c r="E82">
        <v>2006</v>
      </c>
      <c r="F82" t="s">
        <v>28</v>
      </c>
      <c r="G82">
        <v>16.7</v>
      </c>
      <c r="H82" t="s">
        <v>210</v>
      </c>
      <c r="I82" s="11">
        <v>39203</v>
      </c>
      <c r="J82" t="s">
        <v>41</v>
      </c>
      <c r="K82" t="s">
        <v>31</v>
      </c>
      <c r="L82">
        <v>28.3</v>
      </c>
      <c r="M82">
        <v>11.600000000000001</v>
      </c>
      <c r="N82" t="s">
        <v>167</v>
      </c>
      <c r="O82" t="s">
        <v>168</v>
      </c>
      <c r="P82" t="s">
        <v>309</v>
      </c>
      <c r="Q82" t="s">
        <v>33</v>
      </c>
      <c r="R82">
        <v>11</v>
      </c>
      <c r="S82">
        <v>0.91666666666666663</v>
      </c>
    </row>
    <row r="83" spans="1:19" x14ac:dyDescent="0.2">
      <c r="A83">
        <v>35012</v>
      </c>
      <c r="B83">
        <v>50850</v>
      </c>
      <c r="C83" t="s">
        <v>298</v>
      </c>
      <c r="D83" s="11">
        <v>41478</v>
      </c>
      <c r="E83">
        <v>2013</v>
      </c>
      <c r="F83" t="s">
        <v>28</v>
      </c>
      <c r="H83" t="s">
        <v>219</v>
      </c>
      <c r="I83" s="11">
        <v>42131</v>
      </c>
      <c r="J83" t="s">
        <v>53</v>
      </c>
      <c r="K83" t="s">
        <v>31</v>
      </c>
      <c r="L83">
        <v>19.899999999999999</v>
      </c>
      <c r="M83">
        <v>19.899999999999999</v>
      </c>
      <c r="N83" t="s">
        <v>103</v>
      </c>
      <c r="O83" t="s">
        <v>260</v>
      </c>
      <c r="P83" t="s">
        <v>299</v>
      </c>
      <c r="Q83" t="s">
        <v>33</v>
      </c>
      <c r="R83">
        <v>22</v>
      </c>
      <c r="S83">
        <v>1.8333333333333333</v>
      </c>
    </row>
    <row r="84" spans="1:19" x14ac:dyDescent="0.2">
      <c r="A84">
        <v>33204</v>
      </c>
      <c r="B84">
        <v>109726</v>
      </c>
      <c r="C84" t="s">
        <v>292</v>
      </c>
      <c r="D84" s="11">
        <v>39234</v>
      </c>
      <c r="E84">
        <v>2007</v>
      </c>
      <c r="F84" t="s">
        <v>28</v>
      </c>
      <c r="G84">
        <v>11.34</v>
      </c>
      <c r="H84" t="s">
        <v>50</v>
      </c>
      <c r="I84" s="11">
        <v>41351</v>
      </c>
      <c r="J84" t="s">
        <v>94</v>
      </c>
      <c r="K84" t="s">
        <v>70</v>
      </c>
      <c r="L84">
        <v>4.96</v>
      </c>
      <c r="M84">
        <v>-6.38</v>
      </c>
      <c r="N84" t="s">
        <v>24</v>
      </c>
      <c r="O84" t="s">
        <v>47</v>
      </c>
      <c r="P84" t="s">
        <v>47</v>
      </c>
      <c r="Q84" t="s">
        <v>26</v>
      </c>
      <c r="R84">
        <v>69</v>
      </c>
      <c r="S84">
        <v>5.75</v>
      </c>
    </row>
    <row r="85" spans="1:19" x14ac:dyDescent="0.2">
      <c r="A85">
        <v>16606</v>
      </c>
      <c r="B85">
        <v>50483</v>
      </c>
      <c r="C85" t="s">
        <v>212</v>
      </c>
      <c r="D85" s="11">
        <v>40449</v>
      </c>
      <c r="E85">
        <v>2010</v>
      </c>
      <c r="F85" t="s">
        <v>28</v>
      </c>
      <c r="G85">
        <v>15</v>
      </c>
      <c r="H85" t="s">
        <v>135</v>
      </c>
      <c r="I85" s="11">
        <v>42237</v>
      </c>
      <c r="J85" t="s">
        <v>53</v>
      </c>
      <c r="K85" t="s">
        <v>70</v>
      </c>
      <c r="L85">
        <v>68.819999999999993</v>
      </c>
      <c r="M85">
        <v>53.819999999999993</v>
      </c>
      <c r="N85" t="s">
        <v>167</v>
      </c>
      <c r="O85" t="s">
        <v>168</v>
      </c>
      <c r="P85" t="s">
        <v>168</v>
      </c>
      <c r="Q85" t="s">
        <v>33</v>
      </c>
      <c r="R85">
        <v>59</v>
      </c>
      <c r="S85">
        <v>4.916666666666667</v>
      </c>
    </row>
    <row r="86" spans="1:19" x14ac:dyDescent="0.2">
      <c r="A86">
        <v>33204</v>
      </c>
      <c r="B86">
        <v>109726</v>
      </c>
      <c r="C86" t="s">
        <v>292</v>
      </c>
      <c r="D86" s="11">
        <v>39234</v>
      </c>
      <c r="E86">
        <v>2007</v>
      </c>
      <c r="F86" t="s">
        <v>28</v>
      </c>
      <c r="G86">
        <v>11.34</v>
      </c>
      <c r="H86" t="s">
        <v>50</v>
      </c>
      <c r="I86" s="11">
        <v>40817</v>
      </c>
      <c r="J86" t="s">
        <v>127</v>
      </c>
      <c r="K86" t="s">
        <v>23</v>
      </c>
      <c r="L86">
        <v>6.04</v>
      </c>
      <c r="M86">
        <v>-5.3</v>
      </c>
      <c r="N86" t="s">
        <v>24</v>
      </c>
      <c r="O86" t="s">
        <v>47</v>
      </c>
      <c r="P86" t="s">
        <v>47</v>
      </c>
      <c r="Q86" t="s">
        <v>26</v>
      </c>
      <c r="R86">
        <v>52</v>
      </c>
      <c r="S86">
        <v>4.333333333333333</v>
      </c>
    </row>
    <row r="87" spans="1:19" x14ac:dyDescent="0.2">
      <c r="A87">
        <v>27966</v>
      </c>
      <c r="B87">
        <v>42865</v>
      </c>
      <c r="C87" t="s">
        <v>283</v>
      </c>
      <c r="D87" s="11">
        <v>40954</v>
      </c>
      <c r="E87">
        <v>2012</v>
      </c>
      <c r="F87" t="s">
        <v>28</v>
      </c>
      <c r="H87" t="s">
        <v>284</v>
      </c>
      <c r="I87" s="11">
        <v>42677</v>
      </c>
      <c r="J87" t="s">
        <v>59</v>
      </c>
      <c r="K87" t="s">
        <v>70</v>
      </c>
      <c r="L87">
        <v>109.42</v>
      </c>
      <c r="M87">
        <v>109.42</v>
      </c>
      <c r="N87" t="s">
        <v>54</v>
      </c>
      <c r="O87" t="s">
        <v>81</v>
      </c>
      <c r="P87" t="s">
        <v>285</v>
      </c>
      <c r="Q87" t="s">
        <v>33</v>
      </c>
      <c r="R87">
        <v>57</v>
      </c>
      <c r="S87">
        <v>4.75</v>
      </c>
    </row>
    <row r="88" spans="1:19" x14ac:dyDescent="0.2">
      <c r="A88">
        <v>27966</v>
      </c>
      <c r="B88">
        <v>42865</v>
      </c>
      <c r="C88" t="s">
        <v>283</v>
      </c>
      <c r="D88" s="11">
        <v>40954</v>
      </c>
      <c r="E88">
        <v>2012</v>
      </c>
      <c r="F88" t="s">
        <v>28</v>
      </c>
      <c r="H88" t="s">
        <v>284</v>
      </c>
      <c r="I88" s="11">
        <v>42412</v>
      </c>
      <c r="J88" t="s">
        <v>59</v>
      </c>
      <c r="K88" t="s">
        <v>70</v>
      </c>
      <c r="L88">
        <v>52.53</v>
      </c>
      <c r="M88">
        <v>52.53</v>
      </c>
      <c r="N88" t="s">
        <v>54</v>
      </c>
      <c r="O88" t="s">
        <v>81</v>
      </c>
      <c r="P88" t="s">
        <v>285</v>
      </c>
      <c r="Q88" t="s">
        <v>26</v>
      </c>
      <c r="R88">
        <v>48</v>
      </c>
      <c r="S88">
        <v>4</v>
      </c>
    </row>
    <row r="89" spans="1:19" x14ac:dyDescent="0.2">
      <c r="A89">
        <v>7000</v>
      </c>
      <c r="B89">
        <v>37610</v>
      </c>
      <c r="C89" t="s">
        <v>278</v>
      </c>
      <c r="D89" s="11">
        <v>37043</v>
      </c>
      <c r="E89">
        <v>2001</v>
      </c>
      <c r="F89" t="s">
        <v>28</v>
      </c>
      <c r="G89">
        <v>0.53</v>
      </c>
      <c r="H89" t="s">
        <v>279</v>
      </c>
      <c r="I89" s="11">
        <v>39574</v>
      </c>
      <c r="J89" t="s">
        <v>78</v>
      </c>
      <c r="K89" t="s">
        <v>31</v>
      </c>
      <c r="L89">
        <v>31.23</v>
      </c>
      <c r="M89">
        <v>30.7</v>
      </c>
      <c r="N89" t="s">
        <v>32</v>
      </c>
      <c r="O89" t="s">
        <v>32</v>
      </c>
      <c r="Q89" t="s">
        <v>33</v>
      </c>
      <c r="R89">
        <v>83</v>
      </c>
      <c r="S89">
        <v>6.916666666666667</v>
      </c>
    </row>
    <row r="90" spans="1:19" x14ac:dyDescent="0.2">
      <c r="A90">
        <v>17282</v>
      </c>
      <c r="B90">
        <v>51371</v>
      </c>
      <c r="C90" t="s">
        <v>262</v>
      </c>
      <c r="D90" s="11">
        <v>38688</v>
      </c>
      <c r="E90">
        <v>2005</v>
      </c>
      <c r="F90" t="s">
        <v>28</v>
      </c>
      <c r="G90">
        <v>27.7</v>
      </c>
      <c r="H90" t="s">
        <v>263</v>
      </c>
      <c r="I90" s="11">
        <v>42807</v>
      </c>
      <c r="J90" t="s">
        <v>197</v>
      </c>
      <c r="K90" t="s">
        <v>38</v>
      </c>
      <c r="L90">
        <v>130</v>
      </c>
      <c r="M90">
        <v>102.3</v>
      </c>
      <c r="N90" t="s">
        <v>32</v>
      </c>
      <c r="O90" t="s">
        <v>71</v>
      </c>
      <c r="P90" t="s">
        <v>264</v>
      </c>
      <c r="Q90" t="s">
        <v>33</v>
      </c>
      <c r="R90">
        <v>135</v>
      </c>
      <c r="S90">
        <v>11.25</v>
      </c>
    </row>
    <row r="91" spans="1:19" x14ac:dyDescent="0.2">
      <c r="A91">
        <v>17282</v>
      </c>
      <c r="B91">
        <v>51371</v>
      </c>
      <c r="C91" t="s">
        <v>262</v>
      </c>
      <c r="D91" s="11">
        <v>38688</v>
      </c>
      <c r="E91">
        <v>2005</v>
      </c>
      <c r="F91" t="s">
        <v>28</v>
      </c>
      <c r="G91">
        <v>27.7</v>
      </c>
      <c r="H91" t="s">
        <v>263</v>
      </c>
      <c r="I91" s="11">
        <v>41799</v>
      </c>
      <c r="J91" t="s">
        <v>45</v>
      </c>
      <c r="K91" t="s">
        <v>38</v>
      </c>
      <c r="L91">
        <v>11.95</v>
      </c>
      <c r="M91">
        <v>-15.75</v>
      </c>
      <c r="N91" t="s">
        <v>32</v>
      </c>
      <c r="O91" t="s">
        <v>71</v>
      </c>
      <c r="P91" t="s">
        <v>264</v>
      </c>
      <c r="Q91" t="s">
        <v>26</v>
      </c>
      <c r="R91">
        <v>102</v>
      </c>
      <c r="S91">
        <v>8.5</v>
      </c>
    </row>
    <row r="92" spans="1:19" x14ac:dyDescent="0.2">
      <c r="A92">
        <v>32119</v>
      </c>
      <c r="B92">
        <v>105215</v>
      </c>
      <c r="C92" t="s">
        <v>254</v>
      </c>
      <c r="D92" s="11">
        <v>38762</v>
      </c>
      <c r="E92">
        <v>2006</v>
      </c>
      <c r="F92" t="s">
        <v>28</v>
      </c>
      <c r="G92">
        <v>13.35</v>
      </c>
      <c r="H92" t="s">
        <v>255</v>
      </c>
      <c r="I92" s="11">
        <v>41464</v>
      </c>
      <c r="J92" t="s">
        <v>94</v>
      </c>
      <c r="K92" t="s">
        <v>31</v>
      </c>
      <c r="L92">
        <v>24.55</v>
      </c>
      <c r="M92">
        <v>11.200000000000001</v>
      </c>
      <c r="N92" t="s">
        <v>24</v>
      </c>
      <c r="O92" t="s">
        <v>76</v>
      </c>
      <c r="P92" t="s">
        <v>76</v>
      </c>
      <c r="Q92" t="s">
        <v>33</v>
      </c>
      <c r="R92">
        <v>89</v>
      </c>
      <c r="S92">
        <v>7.416666666666667</v>
      </c>
    </row>
    <row r="93" spans="1:19" x14ac:dyDescent="0.2">
      <c r="A93">
        <v>11947</v>
      </c>
      <c r="B93">
        <v>44169</v>
      </c>
      <c r="C93" t="s">
        <v>243</v>
      </c>
      <c r="D93" s="11">
        <v>38169</v>
      </c>
      <c r="E93">
        <v>2004</v>
      </c>
      <c r="F93" t="s">
        <v>28</v>
      </c>
      <c r="H93" t="s">
        <v>132</v>
      </c>
      <c r="I93" s="11">
        <v>39434</v>
      </c>
      <c r="J93" t="s">
        <v>41</v>
      </c>
      <c r="K93" t="s">
        <v>23</v>
      </c>
      <c r="L93">
        <v>53.18</v>
      </c>
      <c r="M93">
        <v>53.18</v>
      </c>
      <c r="N93" t="s">
        <v>54</v>
      </c>
      <c r="O93" t="s">
        <v>244</v>
      </c>
      <c r="P93" t="s">
        <v>245</v>
      </c>
      <c r="Q93" t="s">
        <v>33</v>
      </c>
      <c r="R93">
        <v>41</v>
      </c>
      <c r="S93">
        <v>3.4166666666666665</v>
      </c>
    </row>
    <row r="94" spans="1:19" x14ac:dyDescent="0.2">
      <c r="A94">
        <v>7416</v>
      </c>
      <c r="B94">
        <v>38160</v>
      </c>
      <c r="C94" t="s">
        <v>222</v>
      </c>
      <c r="D94" s="11">
        <v>38810</v>
      </c>
      <c r="E94">
        <v>2006</v>
      </c>
      <c r="F94" t="s">
        <v>28</v>
      </c>
      <c r="G94">
        <v>33.72</v>
      </c>
      <c r="H94" t="s">
        <v>88</v>
      </c>
      <c r="I94" s="11">
        <v>40184</v>
      </c>
      <c r="J94" t="s">
        <v>22</v>
      </c>
      <c r="K94" t="s">
        <v>23</v>
      </c>
      <c r="L94">
        <v>82.47</v>
      </c>
      <c r="M94">
        <v>48.75</v>
      </c>
      <c r="N94" t="s">
        <v>54</v>
      </c>
      <c r="O94" t="s">
        <v>85</v>
      </c>
      <c r="P94" t="s">
        <v>86</v>
      </c>
      <c r="Q94" t="s">
        <v>26</v>
      </c>
      <c r="R94">
        <v>45</v>
      </c>
      <c r="S94">
        <v>3.75</v>
      </c>
    </row>
    <row r="95" spans="1:19" x14ac:dyDescent="0.2">
      <c r="A95">
        <v>7416</v>
      </c>
      <c r="B95">
        <v>38160</v>
      </c>
      <c r="C95" t="s">
        <v>222</v>
      </c>
      <c r="D95" s="11">
        <v>38810</v>
      </c>
      <c r="E95">
        <v>2006</v>
      </c>
      <c r="F95" t="s">
        <v>28</v>
      </c>
      <c r="G95">
        <v>33.72</v>
      </c>
      <c r="H95" t="s">
        <v>88</v>
      </c>
      <c r="I95" s="11">
        <v>40767</v>
      </c>
      <c r="J95" t="s">
        <v>127</v>
      </c>
      <c r="K95" t="s">
        <v>38</v>
      </c>
      <c r="L95">
        <v>34.520000000000003</v>
      </c>
      <c r="M95">
        <v>0.80000000000000426</v>
      </c>
      <c r="N95" t="s">
        <v>54</v>
      </c>
      <c r="O95" t="s">
        <v>85</v>
      </c>
      <c r="P95" t="s">
        <v>86</v>
      </c>
      <c r="Q95" t="s">
        <v>33</v>
      </c>
      <c r="R95">
        <v>64</v>
      </c>
      <c r="S95">
        <v>5.333333333333333</v>
      </c>
    </row>
    <row r="96" spans="1:19" x14ac:dyDescent="0.2">
      <c r="A96">
        <v>39313</v>
      </c>
      <c r="B96">
        <v>133899</v>
      </c>
      <c r="C96" t="s">
        <v>230</v>
      </c>
      <c r="D96" s="11">
        <v>39661</v>
      </c>
      <c r="E96">
        <v>2008</v>
      </c>
      <c r="F96" t="s">
        <v>28</v>
      </c>
      <c r="G96">
        <v>24</v>
      </c>
      <c r="H96" t="s">
        <v>126</v>
      </c>
      <c r="I96" s="11">
        <v>42045</v>
      </c>
      <c r="J96" t="s">
        <v>53</v>
      </c>
      <c r="K96" t="s">
        <v>70</v>
      </c>
      <c r="L96">
        <v>200</v>
      </c>
      <c r="M96">
        <v>176</v>
      </c>
      <c r="N96" t="s">
        <v>32</v>
      </c>
      <c r="O96" t="s">
        <v>71</v>
      </c>
      <c r="P96" t="s">
        <v>151</v>
      </c>
      <c r="Q96" t="s">
        <v>33</v>
      </c>
      <c r="R96">
        <v>78</v>
      </c>
      <c r="S96">
        <v>6.5</v>
      </c>
    </row>
    <row r="97" spans="1:19" x14ac:dyDescent="0.2">
      <c r="A97">
        <v>50453</v>
      </c>
      <c r="B97">
        <v>176808</v>
      </c>
      <c r="C97" t="s">
        <v>226</v>
      </c>
      <c r="D97" s="11">
        <v>38718</v>
      </c>
      <c r="E97">
        <v>2006</v>
      </c>
      <c r="F97" t="s">
        <v>28</v>
      </c>
      <c r="G97">
        <v>10.81</v>
      </c>
      <c r="H97" t="s">
        <v>227</v>
      </c>
      <c r="I97" s="11">
        <v>39934</v>
      </c>
      <c r="J97" t="s">
        <v>140</v>
      </c>
      <c r="K97" t="s">
        <v>31</v>
      </c>
      <c r="L97">
        <v>29.75</v>
      </c>
      <c r="M97">
        <v>18.939999999999998</v>
      </c>
      <c r="N97" t="s">
        <v>24</v>
      </c>
      <c r="O97" t="s">
        <v>228</v>
      </c>
      <c r="P97" t="s">
        <v>229</v>
      </c>
      <c r="Q97" t="s">
        <v>33</v>
      </c>
      <c r="R97">
        <v>40</v>
      </c>
      <c r="S97">
        <v>3.3333333333333335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0"/>
  <sheetViews>
    <sheetView topLeftCell="A2" workbookViewId="0">
      <selection activeCell="C9" sqref="C9"/>
    </sheetView>
  </sheetViews>
  <sheetFormatPr baseColWidth="10" defaultRowHeight="16" x14ac:dyDescent="0.2"/>
  <cols>
    <col min="2" max="6" width="10.83203125" customWidth="1"/>
  </cols>
  <sheetData>
    <row r="4" spans="1:3" ht="32" x14ac:dyDescent="0.2">
      <c r="A4" s="18" t="s">
        <v>705</v>
      </c>
      <c r="B4" s="19" t="s">
        <v>704</v>
      </c>
      <c r="C4" s="19" t="s">
        <v>706</v>
      </c>
    </row>
    <row r="5" spans="1:3" x14ac:dyDescent="0.2">
      <c r="A5" s="21">
        <v>2006</v>
      </c>
      <c r="B5" s="23">
        <v>0.52</v>
      </c>
      <c r="C5" s="24">
        <v>4.5</v>
      </c>
    </row>
    <row r="6" spans="1:3" x14ac:dyDescent="0.2">
      <c r="A6" s="21">
        <v>2007</v>
      </c>
      <c r="B6" s="23">
        <v>0.39</v>
      </c>
      <c r="C6" s="24">
        <v>4.4000000000000004</v>
      </c>
    </row>
    <row r="7" spans="1:3" x14ac:dyDescent="0.2">
      <c r="A7" s="21">
        <v>2008</v>
      </c>
      <c r="B7" s="23">
        <v>0.33</v>
      </c>
      <c r="C7" s="24">
        <v>4.0999999999999996</v>
      </c>
    </row>
    <row r="8" spans="1:3" x14ac:dyDescent="0.2">
      <c r="A8" s="21">
        <v>2009</v>
      </c>
      <c r="B8" s="23">
        <v>0.3</v>
      </c>
      <c r="C8" s="24">
        <v>4.3</v>
      </c>
    </row>
    <row r="9" spans="1:3" x14ac:dyDescent="0.2">
      <c r="A9" s="21">
        <v>2010</v>
      </c>
      <c r="B9" s="23">
        <v>0.23</v>
      </c>
      <c r="C9" s="24">
        <v>5.0999999999999996</v>
      </c>
    </row>
    <row r="10" spans="1:3" x14ac:dyDescent="0.2">
      <c r="A10" s="21">
        <v>2011</v>
      </c>
      <c r="B10" s="23">
        <v>0.15</v>
      </c>
      <c r="C10" s="24">
        <v>5.3</v>
      </c>
    </row>
    <row r="11" spans="1:3" x14ac:dyDescent="0.2">
      <c r="A11" s="21">
        <v>2012</v>
      </c>
      <c r="B11" s="23">
        <v>7.0000000000000007E-2</v>
      </c>
      <c r="C11" s="24">
        <v>5.5</v>
      </c>
    </row>
    <row r="12" spans="1:3" x14ac:dyDescent="0.2">
      <c r="A12" s="21">
        <v>2013</v>
      </c>
      <c r="B12" s="23">
        <v>0.03</v>
      </c>
      <c r="C12" s="24">
        <v>5.8</v>
      </c>
    </row>
    <row r="13" spans="1:3" x14ac:dyDescent="0.2">
      <c r="A13" s="21">
        <v>2014</v>
      </c>
      <c r="B13" s="23">
        <v>0.01</v>
      </c>
      <c r="C13" s="24">
        <v>5.9</v>
      </c>
    </row>
    <row r="14" spans="1:3" x14ac:dyDescent="0.2">
      <c r="A14" s="21">
        <v>2015</v>
      </c>
      <c r="B14" s="23">
        <v>0</v>
      </c>
      <c r="C14" s="24">
        <v>5.5</v>
      </c>
    </row>
    <row r="17" spans="1:4" x14ac:dyDescent="0.2">
      <c r="A17" s="18" t="s">
        <v>705</v>
      </c>
      <c r="B17" s="20" t="s">
        <v>710</v>
      </c>
      <c r="C17" s="19" t="s">
        <v>711</v>
      </c>
      <c r="D17" s="19" t="s">
        <v>712</v>
      </c>
    </row>
    <row r="18" spans="1:4" x14ac:dyDescent="0.2">
      <c r="A18" s="21">
        <v>2006</v>
      </c>
      <c r="B18" s="17">
        <v>4.4000000000000004</v>
      </c>
      <c r="C18" s="17">
        <v>4.5</v>
      </c>
      <c r="D18" s="17">
        <v>3.6</v>
      </c>
    </row>
    <row r="19" spans="1:4" x14ac:dyDescent="0.2">
      <c r="A19" s="21">
        <v>2007</v>
      </c>
      <c r="B19" s="17">
        <v>4.4000000000000004</v>
      </c>
      <c r="C19" s="17">
        <v>4.4000000000000004</v>
      </c>
      <c r="D19" s="17">
        <v>3.4</v>
      </c>
    </row>
    <row r="20" spans="1:4" x14ac:dyDescent="0.2">
      <c r="A20" s="21">
        <v>2008</v>
      </c>
      <c r="B20" s="17">
        <v>4.3</v>
      </c>
      <c r="C20" s="17">
        <v>4.0999999999999996</v>
      </c>
      <c r="D20" s="17">
        <v>3.5</v>
      </c>
    </row>
    <row r="21" spans="1:4" x14ac:dyDescent="0.2">
      <c r="A21" s="21">
        <v>2009</v>
      </c>
      <c r="B21" s="17">
        <v>4.5999999999999996</v>
      </c>
      <c r="C21" s="17">
        <v>4.2</v>
      </c>
      <c r="D21" s="17">
        <v>3.9</v>
      </c>
    </row>
    <row r="22" spans="1:4" x14ac:dyDescent="0.2">
      <c r="A22" s="21">
        <v>2010</v>
      </c>
      <c r="B22" s="17">
        <v>5.5</v>
      </c>
      <c r="C22" s="17">
        <v>5.0999999999999996</v>
      </c>
      <c r="D22" s="17">
        <v>3.9</v>
      </c>
    </row>
    <row r="23" spans="1:4" x14ac:dyDescent="0.2">
      <c r="A23" s="21">
        <v>2011</v>
      </c>
      <c r="B23" s="17">
        <v>5.5</v>
      </c>
      <c r="C23" s="17">
        <v>5.2</v>
      </c>
      <c r="D23" s="17">
        <v>4.4000000000000004</v>
      </c>
    </row>
    <row r="24" spans="1:4" x14ac:dyDescent="0.2">
      <c r="A24" s="21">
        <v>2012</v>
      </c>
      <c r="B24" s="17">
        <v>5.5</v>
      </c>
      <c r="C24" s="17">
        <v>5.8</v>
      </c>
      <c r="D24" s="17">
        <v>4.7</v>
      </c>
    </row>
    <row r="25" spans="1:4" x14ac:dyDescent="0.2">
      <c r="A25" s="21">
        <v>2013</v>
      </c>
      <c r="B25" s="17">
        <v>5.8</v>
      </c>
      <c r="C25" s="17">
        <v>6.1</v>
      </c>
      <c r="D25" s="17">
        <v>4.9000000000000004</v>
      </c>
    </row>
    <row r="26" spans="1:4" x14ac:dyDescent="0.2">
      <c r="A26" s="21">
        <v>2014</v>
      </c>
      <c r="B26" s="17">
        <v>6</v>
      </c>
      <c r="C26" s="17">
        <v>6.2</v>
      </c>
      <c r="D26" s="17">
        <v>5.3</v>
      </c>
    </row>
    <row r="27" spans="1:4" x14ac:dyDescent="0.2">
      <c r="A27" s="21">
        <v>2015</v>
      </c>
      <c r="B27" s="17">
        <v>5.3</v>
      </c>
      <c r="C27" s="17">
        <v>5.7</v>
      </c>
      <c r="D27" s="17">
        <v>5.6</v>
      </c>
    </row>
    <row r="30" spans="1:4" x14ac:dyDescent="0.2">
      <c r="A30" s="18" t="s">
        <v>705</v>
      </c>
      <c r="B30" s="20" t="s">
        <v>707</v>
      </c>
      <c r="C30" s="19" t="s">
        <v>708</v>
      </c>
      <c r="D30" s="19" t="s">
        <v>709</v>
      </c>
    </row>
    <row r="31" spans="1:4" x14ac:dyDescent="0.2">
      <c r="A31" s="21">
        <v>2006</v>
      </c>
      <c r="B31" s="16">
        <v>0.53</v>
      </c>
      <c r="C31" s="16">
        <v>0.32</v>
      </c>
      <c r="D31" s="22">
        <v>0.12</v>
      </c>
    </row>
    <row r="32" spans="1:4" x14ac:dyDescent="0.2">
      <c r="A32" s="21">
        <v>2007</v>
      </c>
      <c r="B32" s="16">
        <v>0.56000000000000005</v>
      </c>
      <c r="C32" s="16">
        <v>0.27</v>
      </c>
      <c r="D32" s="22">
        <v>0.14000000000000001</v>
      </c>
    </row>
    <row r="33" spans="1:4" x14ac:dyDescent="0.2">
      <c r="A33" s="21">
        <v>2008</v>
      </c>
      <c r="B33" s="16">
        <v>0.61</v>
      </c>
      <c r="C33" s="16">
        <v>0.24</v>
      </c>
      <c r="D33" s="22">
        <v>0.12</v>
      </c>
    </row>
    <row r="34" spans="1:4" x14ac:dyDescent="0.2">
      <c r="A34" s="21">
        <v>2009</v>
      </c>
      <c r="B34" s="16">
        <v>0.54</v>
      </c>
      <c r="C34" s="16">
        <v>0.33</v>
      </c>
      <c r="D34" s="22">
        <v>0.08</v>
      </c>
    </row>
    <row r="35" spans="1:4" x14ac:dyDescent="0.2">
      <c r="A35" s="21">
        <v>2010</v>
      </c>
      <c r="B35" s="16">
        <v>0.38</v>
      </c>
      <c r="C35" s="16">
        <v>0.43</v>
      </c>
      <c r="D35" s="22">
        <v>0.12</v>
      </c>
    </row>
    <row r="36" spans="1:4" x14ac:dyDescent="0.2">
      <c r="A36" s="21">
        <v>2011</v>
      </c>
      <c r="B36" s="16">
        <v>0.32</v>
      </c>
      <c r="C36" s="16">
        <v>0.49</v>
      </c>
      <c r="D36" s="22">
        <v>0.13</v>
      </c>
    </row>
    <row r="37" spans="1:4" x14ac:dyDescent="0.2">
      <c r="A37" s="21">
        <v>2012</v>
      </c>
      <c r="B37" s="16">
        <v>0.26</v>
      </c>
      <c r="C37" s="16">
        <v>0.53</v>
      </c>
      <c r="D37" s="22">
        <v>0.14000000000000001</v>
      </c>
    </row>
    <row r="38" spans="1:4" x14ac:dyDescent="0.2">
      <c r="A38" s="21">
        <v>2013</v>
      </c>
      <c r="B38" s="16">
        <v>0.3</v>
      </c>
      <c r="C38" s="16">
        <v>0.41</v>
      </c>
      <c r="D38" s="22">
        <v>0.22</v>
      </c>
    </row>
    <row r="39" spans="1:4" x14ac:dyDescent="0.2">
      <c r="A39" s="21">
        <v>2014</v>
      </c>
      <c r="B39" s="16">
        <v>0.32</v>
      </c>
      <c r="C39" s="16">
        <v>0.32</v>
      </c>
      <c r="D39" s="22">
        <v>0.28999999999999998</v>
      </c>
    </row>
    <row r="40" spans="1:4" x14ac:dyDescent="0.2">
      <c r="A40" s="21">
        <v>2015</v>
      </c>
      <c r="B40" s="16">
        <v>0.32</v>
      </c>
      <c r="C40" s="16">
        <v>0.39</v>
      </c>
      <c r="D40" s="22">
        <v>0.25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8"/>
  <sheetViews>
    <sheetView topLeftCell="A15" workbookViewId="0">
      <selection activeCell="AC31" sqref="AC31"/>
    </sheetView>
  </sheetViews>
  <sheetFormatPr baseColWidth="10" defaultRowHeight="16" x14ac:dyDescent="0.2"/>
  <sheetData>
    <row r="2" spans="1:16" x14ac:dyDescent="0.2">
      <c r="N2" t="s">
        <v>732</v>
      </c>
    </row>
    <row r="3" spans="1:16" x14ac:dyDescent="0.2">
      <c r="A3" t="s">
        <v>713</v>
      </c>
      <c r="B3" t="s">
        <v>714</v>
      </c>
      <c r="O3" t="s">
        <v>733</v>
      </c>
      <c r="P3" t="s">
        <v>734</v>
      </c>
    </row>
    <row r="4" spans="1:16" x14ac:dyDescent="0.2">
      <c r="B4" t="s">
        <v>717</v>
      </c>
      <c r="C4" t="s">
        <v>716</v>
      </c>
      <c r="N4">
        <v>2006</v>
      </c>
      <c r="O4">
        <v>3</v>
      </c>
      <c r="P4">
        <v>37</v>
      </c>
    </row>
    <row r="5" spans="1:16" x14ac:dyDescent="0.2">
      <c r="A5">
        <v>2007</v>
      </c>
      <c r="B5">
        <v>5979</v>
      </c>
      <c r="C5">
        <v>42</v>
      </c>
      <c r="N5">
        <v>2007</v>
      </c>
      <c r="O5">
        <v>10</v>
      </c>
      <c r="P5">
        <v>50</v>
      </c>
    </row>
    <row r="6" spans="1:16" x14ac:dyDescent="0.2">
      <c r="A6">
        <v>2008</v>
      </c>
      <c r="B6">
        <v>4330</v>
      </c>
      <c r="C6">
        <v>29</v>
      </c>
      <c r="N6">
        <v>2008</v>
      </c>
      <c r="O6">
        <v>20</v>
      </c>
      <c r="P6">
        <v>31</v>
      </c>
    </row>
    <row r="7" spans="1:16" x14ac:dyDescent="0.2">
      <c r="A7">
        <v>2009</v>
      </c>
      <c r="B7">
        <v>1449</v>
      </c>
      <c r="C7">
        <v>12</v>
      </c>
      <c r="N7">
        <v>2009</v>
      </c>
      <c r="O7">
        <v>21</v>
      </c>
      <c r="P7">
        <v>9</v>
      </c>
    </row>
    <row r="8" spans="1:16" x14ac:dyDescent="0.2">
      <c r="A8">
        <v>2010</v>
      </c>
      <c r="B8">
        <v>1544</v>
      </c>
      <c r="C8">
        <v>26</v>
      </c>
      <c r="N8">
        <v>2010</v>
      </c>
      <c r="O8">
        <v>71</v>
      </c>
      <c r="P8">
        <v>11</v>
      </c>
    </row>
    <row r="9" spans="1:16" x14ac:dyDescent="0.2">
      <c r="A9">
        <v>2011</v>
      </c>
      <c r="B9">
        <v>2651</v>
      </c>
      <c r="C9">
        <v>22</v>
      </c>
      <c r="N9">
        <v>2011</v>
      </c>
      <c r="O9">
        <v>209</v>
      </c>
      <c r="P9">
        <v>26</v>
      </c>
    </row>
    <row r="10" spans="1:16" x14ac:dyDescent="0.2">
      <c r="A10" s="25" t="s">
        <v>715</v>
      </c>
      <c r="B10">
        <v>1660</v>
      </c>
      <c r="C10">
        <v>9</v>
      </c>
      <c r="N10">
        <v>2012</v>
      </c>
      <c r="O10">
        <v>354</v>
      </c>
      <c r="P10">
        <v>15</v>
      </c>
    </row>
    <row r="11" spans="1:16" x14ac:dyDescent="0.2">
      <c r="N11">
        <v>2013</v>
      </c>
      <c r="O11">
        <v>231</v>
      </c>
      <c r="P11">
        <v>28</v>
      </c>
    </row>
    <row r="13" spans="1:16" x14ac:dyDescent="0.2">
      <c r="A13" t="s">
        <v>718</v>
      </c>
      <c r="B13" t="s">
        <v>719</v>
      </c>
    </row>
    <row r="14" spans="1:16" x14ac:dyDescent="0.2">
      <c r="B14" t="s">
        <v>720</v>
      </c>
      <c r="C14" t="s">
        <v>716</v>
      </c>
    </row>
    <row r="15" spans="1:16" x14ac:dyDescent="0.2">
      <c r="A15">
        <v>2007</v>
      </c>
      <c r="B15" s="26">
        <v>0.23699999999999999</v>
      </c>
      <c r="C15" s="26">
        <v>4.8000000000000001E-2</v>
      </c>
    </row>
    <row r="16" spans="1:16" x14ac:dyDescent="0.2">
      <c r="A16">
        <v>2008</v>
      </c>
      <c r="B16" s="26">
        <v>0.23100000000000001</v>
      </c>
      <c r="C16" s="26">
        <v>4.3999999999999997E-2</v>
      </c>
    </row>
    <row r="17" spans="1:15" x14ac:dyDescent="0.2">
      <c r="A17">
        <v>2009</v>
      </c>
      <c r="B17" s="26">
        <v>9.0999999999999998E-2</v>
      </c>
      <c r="C17" s="26">
        <v>2.3E-2</v>
      </c>
    </row>
    <row r="18" spans="1:15" x14ac:dyDescent="0.2">
      <c r="A18">
        <v>2010</v>
      </c>
      <c r="B18" s="26">
        <v>5.6000000000000001E-2</v>
      </c>
      <c r="C18" s="26">
        <v>3.1E-2</v>
      </c>
    </row>
    <row r="19" spans="1:15" x14ac:dyDescent="0.2">
      <c r="A19">
        <v>2011</v>
      </c>
      <c r="B19" s="26">
        <v>8.3000000000000004E-2</v>
      </c>
      <c r="C19" s="26">
        <v>2.5999999999999999E-2</v>
      </c>
      <c r="M19" t="s">
        <v>764</v>
      </c>
      <c r="N19" t="s">
        <v>765</v>
      </c>
    </row>
    <row r="20" spans="1:15" x14ac:dyDescent="0.2">
      <c r="A20" s="25" t="s">
        <v>715</v>
      </c>
      <c r="B20" s="26">
        <v>0.13100000000000001</v>
      </c>
      <c r="C20" s="26">
        <v>3.6999999999999998E-2</v>
      </c>
      <c r="N20" t="s">
        <v>717</v>
      </c>
      <c r="O20" t="s">
        <v>766</v>
      </c>
    </row>
    <row r="21" spans="1:15" x14ac:dyDescent="0.2">
      <c r="M21">
        <v>2009</v>
      </c>
      <c r="N21">
        <v>8</v>
      </c>
      <c r="O21">
        <v>70</v>
      </c>
    </row>
    <row r="22" spans="1:15" x14ac:dyDescent="0.2">
      <c r="M22">
        <v>2010</v>
      </c>
      <c r="N22">
        <v>24</v>
      </c>
      <c r="O22">
        <v>133</v>
      </c>
    </row>
    <row r="23" spans="1:15" x14ac:dyDescent="0.2">
      <c r="M23">
        <v>2011</v>
      </c>
      <c r="N23">
        <v>50</v>
      </c>
      <c r="O23">
        <v>210</v>
      </c>
    </row>
    <row r="24" spans="1:15" x14ac:dyDescent="0.2">
      <c r="M24">
        <v>2012</v>
      </c>
      <c r="N24">
        <v>31</v>
      </c>
      <c r="O24">
        <v>140</v>
      </c>
    </row>
    <row r="25" spans="1:15" x14ac:dyDescent="0.2">
      <c r="M25">
        <v>2013</v>
      </c>
      <c r="N25">
        <v>19</v>
      </c>
      <c r="O25">
        <v>95</v>
      </c>
    </row>
    <row r="26" spans="1:15" x14ac:dyDescent="0.2">
      <c r="M26">
        <v>2014</v>
      </c>
      <c r="N26">
        <v>35</v>
      </c>
      <c r="O26">
        <v>117</v>
      </c>
    </row>
    <row r="27" spans="1:15" x14ac:dyDescent="0.2">
      <c r="M27">
        <v>2015</v>
      </c>
      <c r="N27">
        <v>38</v>
      </c>
      <c r="O27">
        <v>115</v>
      </c>
    </row>
    <row r="28" spans="1:15" x14ac:dyDescent="0.2">
      <c r="M28">
        <v>2016</v>
      </c>
      <c r="N28">
        <v>21</v>
      </c>
      <c r="O28">
        <v>64</v>
      </c>
    </row>
    <row r="30" spans="1:15" x14ac:dyDescent="0.2">
      <c r="A30" t="s">
        <v>721</v>
      </c>
    </row>
    <row r="31" spans="1:15" x14ac:dyDescent="0.2">
      <c r="B31" t="s">
        <v>722</v>
      </c>
      <c r="C31" t="s">
        <v>723</v>
      </c>
    </row>
    <row r="32" spans="1:15" x14ac:dyDescent="0.2">
      <c r="A32">
        <v>2012</v>
      </c>
      <c r="B32" s="16">
        <v>0.49</v>
      </c>
      <c r="C32" s="16">
        <v>0.51</v>
      </c>
    </row>
    <row r="33" spans="1:3" x14ac:dyDescent="0.2">
      <c r="A33">
        <v>2013</v>
      </c>
      <c r="B33" s="16">
        <v>0.4</v>
      </c>
      <c r="C33" s="16">
        <v>0.6</v>
      </c>
    </row>
    <row r="34" spans="1:3" x14ac:dyDescent="0.2">
      <c r="A34">
        <v>2014</v>
      </c>
      <c r="B34" s="16">
        <v>0.42</v>
      </c>
      <c r="C34" s="16">
        <v>0.57999999999999996</v>
      </c>
    </row>
    <row r="35" spans="1:3" x14ac:dyDescent="0.2">
      <c r="A35">
        <v>2015</v>
      </c>
      <c r="B35" s="16">
        <v>0.4</v>
      </c>
      <c r="C35" s="16">
        <v>0.6</v>
      </c>
    </row>
    <row r="36" spans="1:3" x14ac:dyDescent="0.2">
      <c r="A36">
        <v>2016</v>
      </c>
      <c r="B36" s="16">
        <v>0.76</v>
      </c>
      <c r="C36" s="16">
        <v>0.24</v>
      </c>
    </row>
    <row r="37" spans="1:3" x14ac:dyDescent="0.2">
      <c r="A37" t="s">
        <v>724</v>
      </c>
    </row>
    <row r="39" spans="1:3" x14ac:dyDescent="0.2">
      <c r="A39" t="s">
        <v>725</v>
      </c>
    </row>
    <row r="41" spans="1:3" x14ac:dyDescent="0.2">
      <c r="A41" t="s">
        <v>718</v>
      </c>
      <c r="B41">
        <v>532</v>
      </c>
    </row>
    <row r="42" spans="1:3" x14ac:dyDescent="0.2">
      <c r="A42" t="s">
        <v>726</v>
      </c>
      <c r="B42">
        <v>66</v>
      </c>
    </row>
    <row r="43" spans="1:3" x14ac:dyDescent="0.2">
      <c r="A43" t="s">
        <v>727</v>
      </c>
      <c r="B43">
        <v>75</v>
      </c>
    </row>
    <row r="44" spans="1:3" x14ac:dyDescent="0.2">
      <c r="A44" t="s">
        <v>728</v>
      </c>
      <c r="B44">
        <v>81</v>
      </c>
    </row>
    <row r="45" spans="1:3" x14ac:dyDescent="0.2">
      <c r="A45" t="s">
        <v>729</v>
      </c>
      <c r="B45">
        <v>43</v>
      </c>
    </row>
    <row r="46" spans="1:3" x14ac:dyDescent="0.2">
      <c r="A46" t="s">
        <v>730</v>
      </c>
      <c r="B46">
        <v>38</v>
      </c>
    </row>
    <row r="47" spans="1:3" x14ac:dyDescent="0.2">
      <c r="A47" t="s">
        <v>731</v>
      </c>
      <c r="B47">
        <v>27</v>
      </c>
    </row>
    <row r="48" spans="1:3" x14ac:dyDescent="0.2">
      <c r="A48" t="s">
        <v>724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T10"/>
  <sheetViews>
    <sheetView topLeftCell="Y6" workbookViewId="0">
      <selection activeCell="AG19" sqref="AG19"/>
    </sheetView>
  </sheetViews>
  <sheetFormatPr baseColWidth="10" defaultRowHeight="16" x14ac:dyDescent="0.2"/>
  <cols>
    <col min="2" max="24" width="20.33203125" bestFit="1" customWidth="1"/>
    <col min="25" max="40" width="21.83203125" bestFit="1" customWidth="1"/>
    <col min="41" max="42" width="22.83203125" bestFit="1" customWidth="1"/>
    <col min="44" max="44" width="12.1640625" bestFit="1" customWidth="1"/>
  </cols>
  <sheetData>
    <row r="4" spans="1:46" x14ac:dyDescent="0.2">
      <c r="B4" t="s">
        <v>735</v>
      </c>
      <c r="C4" t="s">
        <v>736</v>
      </c>
      <c r="D4" t="s">
        <v>737</v>
      </c>
      <c r="E4" t="s">
        <v>738</v>
      </c>
      <c r="F4" t="s">
        <v>739</v>
      </c>
      <c r="G4" t="s">
        <v>740</v>
      </c>
      <c r="H4" t="s">
        <v>741</v>
      </c>
      <c r="I4" t="s">
        <v>742</v>
      </c>
      <c r="J4" t="s">
        <v>743</v>
      </c>
      <c r="K4" t="s">
        <v>744</v>
      </c>
      <c r="L4" t="s">
        <v>745</v>
      </c>
      <c r="M4" t="s">
        <v>746</v>
      </c>
      <c r="N4" t="s">
        <v>747</v>
      </c>
      <c r="O4" t="s">
        <v>748</v>
      </c>
      <c r="P4" t="s">
        <v>749</v>
      </c>
      <c r="Q4" t="s">
        <v>750</v>
      </c>
      <c r="R4" t="s">
        <v>751</v>
      </c>
      <c r="S4" t="s">
        <v>752</v>
      </c>
      <c r="T4" t="s">
        <v>753</v>
      </c>
      <c r="U4" t="s">
        <v>754</v>
      </c>
      <c r="V4" t="s">
        <v>755</v>
      </c>
      <c r="W4" t="s">
        <v>756</v>
      </c>
      <c r="X4" t="s">
        <v>757</v>
      </c>
      <c r="Y4" t="s">
        <v>758</v>
      </c>
      <c r="Z4" t="s">
        <v>759</v>
      </c>
      <c r="AA4" t="s">
        <v>760</v>
      </c>
      <c r="AB4" t="s">
        <v>386</v>
      </c>
      <c r="AC4" t="s">
        <v>761</v>
      </c>
      <c r="AD4" t="s">
        <v>661</v>
      </c>
      <c r="AE4" t="s">
        <v>762</v>
      </c>
      <c r="AF4" t="s">
        <v>36</v>
      </c>
      <c r="AG4" t="s">
        <v>75</v>
      </c>
      <c r="AH4" t="s">
        <v>41</v>
      </c>
      <c r="AI4" t="s">
        <v>78</v>
      </c>
      <c r="AJ4" t="s">
        <v>140</v>
      </c>
      <c r="AK4" t="s">
        <v>22</v>
      </c>
      <c r="AL4" t="s">
        <v>127</v>
      </c>
      <c r="AM4" t="s">
        <v>30</v>
      </c>
      <c r="AN4" t="s">
        <v>94</v>
      </c>
      <c r="AO4" t="s">
        <v>45</v>
      </c>
      <c r="AP4" t="s">
        <v>53</v>
      </c>
      <c r="AQ4" t="s">
        <v>59</v>
      </c>
    </row>
    <row r="5" spans="1:46" x14ac:dyDescent="0.2">
      <c r="A5" t="s">
        <v>763</v>
      </c>
      <c r="B5" s="27">
        <v>163431551779.76099</v>
      </c>
      <c r="C5" s="27">
        <v>153940455341.50601</v>
      </c>
      <c r="D5" s="27">
        <v>174938098826.569</v>
      </c>
      <c r="E5" s="27">
        <v>149540650406.504</v>
      </c>
      <c r="F5" s="27">
        <v>178282608695.65201</v>
      </c>
      <c r="G5" s="27">
        <v>191150000000</v>
      </c>
      <c r="H5" s="27">
        <v>195865079365.07901</v>
      </c>
      <c r="I5" s="27">
        <v>205091603053.435</v>
      </c>
      <c r="J5" s="27">
        <v>230685823754.789</v>
      </c>
      <c r="K5" s="27">
        <v>259946428571.42899</v>
      </c>
      <c r="L5" s="27">
        <v>309486394557.823</v>
      </c>
      <c r="M5" s="27">
        <v>300759420289.85498</v>
      </c>
      <c r="N5" s="27">
        <v>272973094170.40399</v>
      </c>
      <c r="O5" s="27">
        <v>312353909465.021</v>
      </c>
      <c r="P5" s="27">
        <v>347767206477.73297</v>
      </c>
      <c r="Q5" s="27">
        <v>360858508604.20599</v>
      </c>
      <c r="R5" s="27">
        <v>383372822299.65198</v>
      </c>
      <c r="S5" s="27">
        <v>426915227629.513</v>
      </c>
      <c r="T5" s="27">
        <v>444730903968.185</v>
      </c>
      <c r="U5" s="27">
        <v>564325246266.83801</v>
      </c>
      <c r="V5" s="27">
        <v>734548001963.90698</v>
      </c>
      <c r="W5" s="27">
        <v>863746361646.33997</v>
      </c>
      <c r="X5" s="27">
        <v>961603416246.47205</v>
      </c>
      <c r="Y5" s="27">
        <v>1029043011921.59</v>
      </c>
      <c r="Z5" s="27">
        <v>1093997559885.48</v>
      </c>
      <c r="AA5" s="27">
        <v>1211346395438.73</v>
      </c>
      <c r="AB5" s="27">
        <v>1339395440432.04</v>
      </c>
      <c r="AC5" s="27">
        <v>1470549716080.71</v>
      </c>
      <c r="AD5" s="27">
        <v>1660287543796.0601</v>
      </c>
      <c r="AE5" s="27">
        <v>1955347477285.9099</v>
      </c>
      <c r="AF5" s="27">
        <v>2285965854313.3599</v>
      </c>
      <c r="AG5" s="27">
        <v>2752132089196.5801</v>
      </c>
      <c r="AH5" s="27">
        <v>3552182714426.5498</v>
      </c>
      <c r="AI5" s="27">
        <v>4598205419718.7998</v>
      </c>
      <c r="AJ5" s="27">
        <v>5109954035775.9805</v>
      </c>
      <c r="AK5" s="27">
        <v>6100620356557.3203</v>
      </c>
      <c r="AL5" s="27">
        <v>7572554360442.6201</v>
      </c>
      <c r="AM5" s="27">
        <v>8560546868811.6904</v>
      </c>
      <c r="AN5" s="27">
        <v>9607224248684.5898</v>
      </c>
      <c r="AO5" s="27">
        <v>10482371325324.699</v>
      </c>
      <c r="AP5" s="27">
        <v>11064664793255.699</v>
      </c>
      <c r="AR5" s="27">
        <v>11064.7</v>
      </c>
      <c r="AS5" s="27">
        <v>40.514000000000003</v>
      </c>
      <c r="AT5" s="115">
        <f>AS5/AR5</f>
        <v>3.661554312362739E-3</v>
      </c>
    </row>
    <row r="6" spans="1:46" x14ac:dyDescent="0.2">
      <c r="A6" t="s">
        <v>727</v>
      </c>
      <c r="B6" s="27">
        <v>100199707352.02348</v>
      </c>
      <c r="C6" s="27">
        <v>104518508553.08057</v>
      </c>
      <c r="D6" s="27">
        <v>123617837582.48174</v>
      </c>
      <c r="E6" s="27">
        <v>139708121469.13309</v>
      </c>
      <c r="F6" s="27">
        <v>155674658263.58279</v>
      </c>
      <c r="G6" s="27">
        <v>189592920294.44556</v>
      </c>
      <c r="H6" s="27">
        <v>196883842005.06195</v>
      </c>
      <c r="I6" s="27">
        <v>204235073533.23016</v>
      </c>
      <c r="J6" s="27">
        <v>222089924399.49188</v>
      </c>
      <c r="K6" s="27">
        <v>215878839023.1181</v>
      </c>
      <c r="L6" s="27">
        <v>236589423202.64111</v>
      </c>
      <c r="M6" s="27">
        <v>253352444883.27533</v>
      </c>
      <c r="N6" s="27">
        <v>283926977522.45825</v>
      </c>
      <c r="O6" s="27">
        <v>301790256315.32056</v>
      </c>
      <c r="P6" s="27">
        <v>301234030103.70654</v>
      </c>
      <c r="Q6" s="27">
        <v>326608014285.31635</v>
      </c>
      <c r="R6" s="27">
        <v>274842161318.34607</v>
      </c>
      <c r="S6" s="27">
        <v>293262722482.4223</v>
      </c>
      <c r="T6" s="27">
        <v>284194018792.06616</v>
      </c>
      <c r="U6" s="27">
        <v>333014993709.73035</v>
      </c>
      <c r="V6" s="27">
        <v>366600193391.349</v>
      </c>
      <c r="W6" s="27">
        <v>399787263892.64471</v>
      </c>
      <c r="X6" s="27">
        <v>423160799040.86035</v>
      </c>
      <c r="Y6" s="27">
        <v>428740690379.96112</v>
      </c>
      <c r="Z6" s="27">
        <v>466866720520.97418</v>
      </c>
      <c r="AA6" s="27">
        <v>476609148165.17279</v>
      </c>
      <c r="AB6" s="27">
        <v>493954161367.56293</v>
      </c>
      <c r="AC6" s="27">
        <v>523968381476.71466</v>
      </c>
      <c r="AD6" s="27">
        <v>618356467437.02734</v>
      </c>
      <c r="AE6" s="27">
        <v>721584805204.77698</v>
      </c>
      <c r="AF6" s="27">
        <v>834214699568.13989</v>
      </c>
      <c r="AG6" s="27">
        <v>949116769619.55383</v>
      </c>
      <c r="AH6" s="27">
        <v>1201071960529.7473</v>
      </c>
      <c r="AI6" s="27">
        <v>1186913419021.342</v>
      </c>
      <c r="AJ6" s="27">
        <v>1323896417147.0605</v>
      </c>
      <c r="AK6" s="27">
        <v>1656562168648.5728</v>
      </c>
      <c r="AL6" s="27">
        <v>1822989507290.0471</v>
      </c>
      <c r="AM6" s="27">
        <v>1828119928467.8481</v>
      </c>
      <c r="AN6" s="27">
        <v>1857236714880.0286</v>
      </c>
      <c r="AO6" s="27">
        <v>2033532372971.1694</v>
      </c>
      <c r="AP6" s="27">
        <v>2088841351184.157</v>
      </c>
      <c r="AR6" s="27">
        <v>2088.8000000000002</v>
      </c>
      <c r="AS6" s="27">
        <v>3.6850000000000001</v>
      </c>
      <c r="AT6" s="115">
        <f>AS6/AR6</f>
        <v>1.7641708157793948E-3</v>
      </c>
    </row>
    <row r="9" spans="1:46" x14ac:dyDescent="0.2">
      <c r="A9" t="s">
        <v>763</v>
      </c>
      <c r="B9" s="247"/>
      <c r="C9" s="247">
        <f>(C5-B5)/B5</f>
        <v>-5.8073831735044025E-2</v>
      </c>
      <c r="D9" s="247">
        <f t="shared" ref="D9:AP9" si="0">(D5-C5)/C5</f>
        <v>0.13640107428863454</v>
      </c>
      <c r="E9" s="247">
        <f t="shared" si="0"/>
        <v>-0.14517962976860546</v>
      </c>
      <c r="F9" s="247">
        <f t="shared" si="0"/>
        <v>0.19220164022971195</v>
      </c>
      <c r="G9" s="247">
        <f t="shared" si="0"/>
        <v>7.2174125106695297E-2</v>
      </c>
      <c r="H9" s="247">
        <f t="shared" si="0"/>
        <v>2.4666907481449177E-2</v>
      </c>
      <c r="I9" s="247">
        <f t="shared" si="0"/>
        <v>4.7106527198543559E-2</v>
      </c>
      <c r="J9" s="247">
        <f t="shared" si="0"/>
        <v>0.12479409356747595</v>
      </c>
      <c r="K9" s="247">
        <f t="shared" si="0"/>
        <v>0.12684179868695786</v>
      </c>
      <c r="L9" s="247">
        <f t="shared" si="0"/>
        <v>0.19057759807914132</v>
      </c>
      <c r="M9" s="247">
        <f t="shared" si="0"/>
        <v>-2.8198248522157604E-2</v>
      </c>
      <c r="N9" s="247">
        <f t="shared" si="0"/>
        <v>-9.2387217971999322E-2</v>
      </c>
      <c r="O9" s="247">
        <f t="shared" si="0"/>
        <v>0.14426628900661342</v>
      </c>
      <c r="P9" s="247">
        <f t="shared" si="0"/>
        <v>0.1133755523449843</v>
      </c>
      <c r="Q9" s="247">
        <f t="shared" si="0"/>
        <v>3.7643866019067093E-2</v>
      </c>
      <c r="R9" s="247">
        <f t="shared" si="0"/>
        <v>6.2390973632659878E-2</v>
      </c>
      <c r="S9" s="247">
        <f t="shared" si="0"/>
        <v>0.11357718335032992</v>
      </c>
      <c r="T9" s="247">
        <f t="shared" si="0"/>
        <v>4.1731180303863177E-2</v>
      </c>
      <c r="U9" s="247">
        <f t="shared" si="0"/>
        <v>0.26891394600994156</v>
      </c>
      <c r="V9" s="247">
        <f t="shared" si="0"/>
        <v>0.30163944785943547</v>
      </c>
      <c r="W9" s="247">
        <f t="shared" si="0"/>
        <v>0.17588824601932729</v>
      </c>
      <c r="X9" s="247">
        <f t="shared" si="0"/>
        <v>0.11329373870080572</v>
      </c>
      <c r="Y9" s="247">
        <f t="shared" si="0"/>
        <v>7.013244185254873E-2</v>
      </c>
      <c r="Z9" s="247">
        <f t="shared" si="0"/>
        <v>6.3121314863794395E-2</v>
      </c>
      <c r="AA9" s="247">
        <f t="shared" si="0"/>
        <v>0.10726608527859433</v>
      </c>
      <c r="AB9" s="247">
        <f t="shared" si="0"/>
        <v>0.10570803320625127</v>
      </c>
      <c r="AC9" s="247">
        <f t="shared" si="0"/>
        <v>9.7920503302866516E-2</v>
      </c>
      <c r="AD9" s="247">
        <f t="shared" si="0"/>
        <v>0.12902510240934723</v>
      </c>
      <c r="AE9" s="247">
        <f t="shared" si="0"/>
        <v>0.17771616404181931</v>
      </c>
      <c r="AF9" s="247">
        <f t="shared" si="0"/>
        <v>0.16908420670394589</v>
      </c>
      <c r="AG9" s="247">
        <f t="shared" si="0"/>
        <v>0.20392528348733516</v>
      </c>
      <c r="AH9" s="247">
        <f t="shared" si="0"/>
        <v>0.29070211723141731</v>
      </c>
      <c r="AI9" s="247">
        <f t="shared" si="0"/>
        <v>0.29447322657250069</v>
      </c>
      <c r="AJ9" s="247">
        <f t="shared" si="0"/>
        <v>0.11129311749810349</v>
      </c>
      <c r="AK9" s="247">
        <f t="shared" si="0"/>
        <v>0.19386990838771812</v>
      </c>
      <c r="AL9" s="247">
        <f t="shared" si="0"/>
        <v>0.24127611912502883</v>
      </c>
      <c r="AM9" s="247">
        <f t="shared" si="0"/>
        <v>0.13047017708187461</v>
      </c>
      <c r="AN9" s="247">
        <f t="shared" si="0"/>
        <v>0.12226758359167668</v>
      </c>
      <c r="AO9" s="247">
        <f t="shared" si="0"/>
        <v>9.109260427224164E-2</v>
      </c>
      <c r="AP9" s="247">
        <f t="shared" si="0"/>
        <v>5.5549784477126697E-2</v>
      </c>
    </row>
    <row r="10" spans="1:46" x14ac:dyDescent="0.2">
      <c r="A10" t="s">
        <v>727</v>
      </c>
      <c r="B10" s="247"/>
      <c r="C10" s="247">
        <f>(C6-B6)/B6</f>
        <v>4.3101934278951433E-2</v>
      </c>
      <c r="D10" s="247">
        <f t="shared" ref="D10:AP10" si="1">(D6-C6)/C6</f>
        <v>0.18273633343802856</v>
      </c>
      <c r="E10" s="247">
        <f t="shared" si="1"/>
        <v>0.13016150582568964</v>
      </c>
      <c r="F10" s="247">
        <f t="shared" si="1"/>
        <v>0.11428495800065089</v>
      </c>
      <c r="G10" s="247">
        <f t="shared" si="1"/>
        <v>0.2178791487914081</v>
      </c>
      <c r="H10" s="247">
        <f t="shared" si="1"/>
        <v>3.8455664374457098E-2</v>
      </c>
      <c r="I10" s="247">
        <f t="shared" si="1"/>
        <v>3.7337911802732958E-2</v>
      </c>
      <c r="J10" s="247">
        <f t="shared" si="1"/>
        <v>8.7423039330982666E-2</v>
      </c>
      <c r="K10" s="247">
        <f t="shared" si="1"/>
        <v>-2.7966533795569112E-2</v>
      </c>
      <c r="L10" s="247">
        <f t="shared" si="1"/>
        <v>9.5936147670801344E-2</v>
      </c>
      <c r="M10" s="247">
        <f t="shared" si="1"/>
        <v>7.0852794067114852E-2</v>
      </c>
      <c r="N10" s="247">
        <f t="shared" si="1"/>
        <v>0.12067984050151652</v>
      </c>
      <c r="O10" s="247">
        <f t="shared" si="1"/>
        <v>6.2915045793594387E-2</v>
      </c>
      <c r="P10" s="247">
        <f t="shared" si="1"/>
        <v>-1.84308870142199E-3</v>
      </c>
      <c r="Q10" s="247">
        <f t="shared" si="1"/>
        <v>8.423345852682794E-2</v>
      </c>
      <c r="R10" s="247">
        <f t="shared" si="1"/>
        <v>-0.15849535437838019</v>
      </c>
      <c r="S10" s="247">
        <f t="shared" si="1"/>
        <v>6.7022326835583054E-2</v>
      </c>
      <c r="T10" s="247">
        <f t="shared" si="1"/>
        <v>-3.092347917113708E-2</v>
      </c>
      <c r="U10" s="247">
        <f t="shared" si="1"/>
        <v>0.17178748210526068</v>
      </c>
      <c r="V10" s="247">
        <f t="shared" si="1"/>
        <v>0.10085191452638587</v>
      </c>
      <c r="W10" s="247">
        <f t="shared" si="1"/>
        <v>9.0526603912257683E-2</v>
      </c>
      <c r="X10" s="247">
        <f t="shared" si="1"/>
        <v>5.8464931875599112E-2</v>
      </c>
      <c r="Y10" s="247">
        <f t="shared" si="1"/>
        <v>1.3186219876104298E-2</v>
      </c>
      <c r="Z10" s="247">
        <f t="shared" si="1"/>
        <v>8.8925616337522773E-2</v>
      </c>
      <c r="AA10" s="247">
        <f t="shared" si="1"/>
        <v>2.0867684964409293E-2</v>
      </c>
      <c r="AB10" s="247">
        <f t="shared" si="1"/>
        <v>3.6392531006096178E-2</v>
      </c>
      <c r="AC10" s="247">
        <f t="shared" si="1"/>
        <v>6.076316884557522E-2</v>
      </c>
      <c r="AD10" s="247">
        <f t="shared" si="1"/>
        <v>0.1801408048598202</v>
      </c>
      <c r="AE10" s="247">
        <f t="shared" si="1"/>
        <v>0.16693985298740693</v>
      </c>
      <c r="AF10" s="247">
        <f t="shared" si="1"/>
        <v>0.15608684322475433</v>
      </c>
      <c r="AG10" s="247">
        <f t="shared" si="1"/>
        <v>0.13773680817527786</v>
      </c>
      <c r="AH10" s="247">
        <f t="shared" si="1"/>
        <v>0.26546279549057783</v>
      </c>
      <c r="AI10" s="247">
        <f t="shared" si="1"/>
        <v>-1.1788254137712513E-2</v>
      </c>
      <c r="AJ10" s="247">
        <f t="shared" si="1"/>
        <v>0.11541111249602899</v>
      </c>
      <c r="AK10" s="247">
        <f t="shared" si="1"/>
        <v>0.25127777913199018</v>
      </c>
      <c r="AL10" s="247">
        <f t="shared" si="1"/>
        <v>0.10046549522330706</v>
      </c>
      <c r="AM10" s="247">
        <f t="shared" si="1"/>
        <v>2.814290020477199E-3</v>
      </c>
      <c r="AN10" s="247">
        <f t="shared" si="1"/>
        <v>1.5927175213599511E-2</v>
      </c>
      <c r="AO10" s="247">
        <f t="shared" si="1"/>
        <v>9.4923633955044329E-2</v>
      </c>
      <c r="AP10" s="247">
        <f t="shared" si="1"/>
        <v>2.7198474412372532E-2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opLeftCell="E1" workbookViewId="0">
      <selection activeCell="C26" sqref="C23:C26"/>
    </sheetView>
  </sheetViews>
  <sheetFormatPr baseColWidth="10" defaultRowHeight="16" x14ac:dyDescent="0.2"/>
  <cols>
    <col min="1" max="1" width="11.5" customWidth="1"/>
    <col min="2" max="2" width="13.6640625" customWidth="1"/>
    <col min="3" max="3" width="2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3" width="11.1640625" customWidth="1"/>
    <col min="14" max="14" width="16.33203125" customWidth="1"/>
    <col min="15" max="16" width="20.1640625" customWidth="1"/>
    <col min="17" max="17" width="15.6640625" customWidth="1"/>
    <col min="18" max="18" width="28.33203125" customWidth="1"/>
    <col min="19" max="19" width="17.5" customWidth="1"/>
    <col min="20" max="20" width="15.6640625" customWidth="1"/>
    <col min="24" max="24" width="16" customWidth="1"/>
    <col min="25" max="25" width="14.33203125" customWidth="1"/>
    <col min="27" max="27" width="15" customWidth="1"/>
    <col min="28" max="28" width="22.5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10</v>
      </c>
      <c r="N1" t="s">
        <v>770</v>
      </c>
      <c r="O1" t="s">
        <v>11</v>
      </c>
      <c r="P1" t="s">
        <v>771</v>
      </c>
      <c r="Q1" t="s">
        <v>772</v>
      </c>
      <c r="R1" t="s">
        <v>13</v>
      </c>
      <c r="S1" t="s">
        <v>14</v>
      </c>
      <c r="T1" t="s">
        <v>15</v>
      </c>
      <c r="U1" t="s">
        <v>773</v>
      </c>
      <c r="V1" t="s">
        <v>774</v>
      </c>
      <c r="W1" t="s">
        <v>775</v>
      </c>
      <c r="X1" t="s">
        <v>16</v>
      </c>
      <c r="Y1" t="s">
        <v>776</v>
      </c>
      <c r="Z1" t="s">
        <v>777</v>
      </c>
      <c r="AA1" t="s">
        <v>778</v>
      </c>
      <c r="AB1" t="s">
        <v>779</v>
      </c>
    </row>
    <row r="2" spans="1:28" x14ac:dyDescent="0.2">
      <c r="A2">
        <v>4443</v>
      </c>
      <c r="B2">
        <v>33766</v>
      </c>
      <c r="C2" t="s">
        <v>2874</v>
      </c>
      <c r="D2" t="s">
        <v>2875</v>
      </c>
      <c r="E2" s="11">
        <v>38847</v>
      </c>
      <c r="F2">
        <v>2006</v>
      </c>
      <c r="G2" t="s">
        <v>28</v>
      </c>
      <c r="H2" t="s">
        <v>1818</v>
      </c>
      <c r="I2">
        <v>50</v>
      </c>
      <c r="J2">
        <v>41.19</v>
      </c>
      <c r="K2" t="s">
        <v>409</v>
      </c>
      <c r="L2" s="11">
        <v>41061</v>
      </c>
      <c r="M2" t="s">
        <v>38</v>
      </c>
      <c r="R2" t="s">
        <v>65</v>
      </c>
      <c r="S2" t="s">
        <v>118</v>
      </c>
      <c r="T2" t="s">
        <v>118</v>
      </c>
      <c r="V2" t="s">
        <v>834</v>
      </c>
      <c r="W2" t="s">
        <v>718</v>
      </c>
      <c r="X2" t="s">
        <v>33</v>
      </c>
      <c r="AA2" t="s">
        <v>802</v>
      </c>
      <c r="AB2" t="s">
        <v>802</v>
      </c>
    </row>
    <row r="3" spans="1:28" x14ac:dyDescent="0.2">
      <c r="A3">
        <v>4443</v>
      </c>
      <c r="B3">
        <v>33766</v>
      </c>
      <c r="C3" t="s">
        <v>2874</v>
      </c>
      <c r="D3" t="s">
        <v>2875</v>
      </c>
      <c r="E3" s="11">
        <v>38847</v>
      </c>
      <c r="F3">
        <v>2006</v>
      </c>
      <c r="G3" t="s">
        <v>28</v>
      </c>
      <c r="H3" t="s">
        <v>1818</v>
      </c>
      <c r="I3">
        <v>50</v>
      </c>
      <c r="J3">
        <v>41.19</v>
      </c>
      <c r="K3" t="s">
        <v>409</v>
      </c>
      <c r="L3" s="11">
        <v>40954</v>
      </c>
      <c r="M3" t="s">
        <v>38</v>
      </c>
      <c r="N3" t="s">
        <v>2878</v>
      </c>
      <c r="O3">
        <v>53.37</v>
      </c>
      <c r="P3">
        <v>40.46</v>
      </c>
      <c r="R3" t="s">
        <v>65</v>
      </c>
      <c r="S3" t="s">
        <v>118</v>
      </c>
      <c r="T3" t="s">
        <v>118</v>
      </c>
      <c r="V3" t="s">
        <v>834</v>
      </c>
      <c r="W3" t="s">
        <v>718</v>
      </c>
      <c r="X3" t="s">
        <v>26</v>
      </c>
      <c r="AA3" t="s">
        <v>802</v>
      </c>
      <c r="AB3" t="s">
        <v>802</v>
      </c>
    </row>
    <row r="4" spans="1:28" x14ac:dyDescent="0.2">
      <c r="A4">
        <v>4443</v>
      </c>
      <c r="B4">
        <v>33766</v>
      </c>
      <c r="C4" t="s">
        <v>2874</v>
      </c>
      <c r="D4" t="s">
        <v>2875</v>
      </c>
      <c r="E4" s="11">
        <v>38847</v>
      </c>
      <c r="F4">
        <v>2006</v>
      </c>
      <c r="G4" t="s">
        <v>28</v>
      </c>
      <c r="H4" t="s">
        <v>1818</v>
      </c>
      <c r="I4">
        <v>50</v>
      </c>
      <c r="J4">
        <v>41.19</v>
      </c>
      <c r="K4" t="s">
        <v>409</v>
      </c>
      <c r="L4" s="11">
        <v>40850</v>
      </c>
      <c r="M4" t="s">
        <v>38</v>
      </c>
      <c r="N4" t="s">
        <v>2877</v>
      </c>
      <c r="O4">
        <v>51.74</v>
      </c>
      <c r="P4">
        <v>37.630000000000003</v>
      </c>
      <c r="R4" t="s">
        <v>65</v>
      </c>
      <c r="S4" t="s">
        <v>118</v>
      </c>
      <c r="T4" t="s">
        <v>118</v>
      </c>
      <c r="V4" t="s">
        <v>834</v>
      </c>
      <c r="W4" t="s">
        <v>718</v>
      </c>
      <c r="X4" t="s">
        <v>26</v>
      </c>
      <c r="AA4" t="s">
        <v>802</v>
      </c>
      <c r="AB4" t="s">
        <v>802</v>
      </c>
    </row>
    <row r="5" spans="1:28" x14ac:dyDescent="0.2">
      <c r="A5">
        <v>4443</v>
      </c>
      <c r="B5">
        <v>33766</v>
      </c>
      <c r="C5" t="s">
        <v>2874</v>
      </c>
      <c r="D5" t="s">
        <v>2875</v>
      </c>
      <c r="E5" s="11">
        <v>38847</v>
      </c>
      <c r="F5">
        <v>2006</v>
      </c>
      <c r="G5" t="s">
        <v>28</v>
      </c>
      <c r="H5" t="s">
        <v>1818</v>
      </c>
      <c r="I5">
        <v>50</v>
      </c>
      <c r="J5">
        <v>41.19</v>
      </c>
      <c r="K5" t="s">
        <v>409</v>
      </c>
      <c r="L5" s="11">
        <v>40269</v>
      </c>
      <c r="M5" t="s">
        <v>38</v>
      </c>
      <c r="R5" t="s">
        <v>65</v>
      </c>
      <c r="S5" t="s">
        <v>118</v>
      </c>
      <c r="T5" t="s">
        <v>118</v>
      </c>
      <c r="V5" t="s">
        <v>834</v>
      </c>
      <c r="W5" t="s">
        <v>718</v>
      </c>
      <c r="X5" t="s">
        <v>26</v>
      </c>
      <c r="AA5" t="s">
        <v>802</v>
      </c>
      <c r="AB5" t="s">
        <v>802</v>
      </c>
    </row>
    <row r="6" spans="1:28" x14ac:dyDescent="0.2">
      <c r="A6">
        <v>4443</v>
      </c>
      <c r="B6">
        <v>33766</v>
      </c>
      <c r="C6" t="s">
        <v>2874</v>
      </c>
      <c r="D6" t="s">
        <v>2875</v>
      </c>
      <c r="E6" s="11">
        <v>38847</v>
      </c>
      <c r="F6">
        <v>2006</v>
      </c>
      <c r="G6" t="s">
        <v>28</v>
      </c>
      <c r="H6" t="s">
        <v>1818</v>
      </c>
      <c r="I6">
        <v>50</v>
      </c>
      <c r="J6">
        <v>41.19</v>
      </c>
      <c r="K6" t="s">
        <v>409</v>
      </c>
      <c r="L6" s="11">
        <v>40147</v>
      </c>
      <c r="M6" t="s">
        <v>23</v>
      </c>
      <c r="N6" t="s">
        <v>2876</v>
      </c>
      <c r="O6">
        <v>406.54</v>
      </c>
      <c r="P6">
        <v>271.27999999999997</v>
      </c>
      <c r="R6" t="s">
        <v>65</v>
      </c>
      <c r="S6" t="s">
        <v>118</v>
      </c>
      <c r="T6" t="s">
        <v>118</v>
      </c>
      <c r="V6" t="s">
        <v>834</v>
      </c>
      <c r="W6" t="s">
        <v>718</v>
      </c>
      <c r="X6" t="s">
        <v>26</v>
      </c>
      <c r="AA6" t="s">
        <v>802</v>
      </c>
      <c r="AB6" t="s">
        <v>802</v>
      </c>
    </row>
    <row r="7" spans="1:28" x14ac:dyDescent="0.2">
      <c r="A7">
        <v>19132</v>
      </c>
      <c r="B7">
        <v>53796</v>
      </c>
      <c r="C7" t="s">
        <v>2553</v>
      </c>
      <c r="D7" t="s">
        <v>2554</v>
      </c>
      <c r="E7" s="11">
        <v>38869</v>
      </c>
      <c r="F7">
        <v>2006</v>
      </c>
      <c r="G7" t="s">
        <v>28</v>
      </c>
      <c r="K7" t="s">
        <v>870</v>
      </c>
      <c r="L7" s="11">
        <v>41400</v>
      </c>
      <c r="M7" t="s">
        <v>38</v>
      </c>
      <c r="N7" t="s">
        <v>2562</v>
      </c>
      <c r="O7">
        <v>17.37</v>
      </c>
      <c r="P7">
        <v>13.37</v>
      </c>
      <c r="R7" t="s">
        <v>98</v>
      </c>
      <c r="S7" t="s">
        <v>122</v>
      </c>
      <c r="T7" t="s">
        <v>122</v>
      </c>
      <c r="V7" t="s">
        <v>763</v>
      </c>
      <c r="W7" t="s">
        <v>718</v>
      </c>
      <c r="X7" t="s">
        <v>33</v>
      </c>
    </row>
    <row r="8" spans="1:28" x14ac:dyDescent="0.2">
      <c r="A8">
        <v>19132</v>
      </c>
      <c r="B8">
        <v>53796</v>
      </c>
      <c r="C8" t="s">
        <v>2553</v>
      </c>
      <c r="D8" t="s">
        <v>2554</v>
      </c>
      <c r="E8" s="11">
        <v>38869</v>
      </c>
      <c r="F8">
        <v>2006</v>
      </c>
      <c r="G8" t="s">
        <v>28</v>
      </c>
      <c r="K8" t="s">
        <v>870</v>
      </c>
      <c r="L8" s="11">
        <v>41396</v>
      </c>
      <c r="M8" t="s">
        <v>38</v>
      </c>
      <c r="N8" t="s">
        <v>2561</v>
      </c>
      <c r="O8">
        <v>12.58</v>
      </c>
      <c r="P8">
        <v>9.69</v>
      </c>
      <c r="R8" t="s">
        <v>98</v>
      </c>
      <c r="S8" t="s">
        <v>122</v>
      </c>
      <c r="T8" t="s">
        <v>122</v>
      </c>
      <c r="V8" t="s">
        <v>763</v>
      </c>
      <c r="W8" t="s">
        <v>718</v>
      </c>
      <c r="X8" t="s">
        <v>26</v>
      </c>
    </row>
    <row r="9" spans="1:28" x14ac:dyDescent="0.2">
      <c r="A9">
        <v>19132</v>
      </c>
      <c r="B9">
        <v>53796</v>
      </c>
      <c r="C9" t="s">
        <v>2553</v>
      </c>
      <c r="D9" t="s">
        <v>2554</v>
      </c>
      <c r="E9" s="11">
        <v>38869</v>
      </c>
      <c r="F9">
        <v>2006</v>
      </c>
      <c r="G9" t="s">
        <v>28</v>
      </c>
      <c r="K9" t="s">
        <v>870</v>
      </c>
      <c r="L9" s="11">
        <v>41366</v>
      </c>
      <c r="M9" t="s">
        <v>38</v>
      </c>
      <c r="N9" t="s">
        <v>2560</v>
      </c>
      <c r="O9">
        <v>8.2100000000000009</v>
      </c>
      <c r="P9">
        <v>6.27</v>
      </c>
      <c r="R9" t="s">
        <v>98</v>
      </c>
      <c r="S9" t="s">
        <v>122</v>
      </c>
      <c r="T9" t="s">
        <v>122</v>
      </c>
      <c r="V9" t="s">
        <v>763</v>
      </c>
      <c r="W9" t="s">
        <v>718</v>
      </c>
      <c r="X9" t="s">
        <v>26</v>
      </c>
    </row>
    <row r="10" spans="1:28" x14ac:dyDescent="0.2">
      <c r="A10">
        <v>19132</v>
      </c>
      <c r="B10">
        <v>53796</v>
      </c>
      <c r="C10" t="s">
        <v>2553</v>
      </c>
      <c r="D10" t="s">
        <v>2554</v>
      </c>
      <c r="E10" s="11">
        <v>38869</v>
      </c>
      <c r="F10">
        <v>2006</v>
      </c>
      <c r="G10" t="s">
        <v>28</v>
      </c>
      <c r="K10" t="s">
        <v>870</v>
      </c>
      <c r="L10" s="11">
        <v>41322</v>
      </c>
      <c r="M10" t="s">
        <v>38</v>
      </c>
      <c r="N10" t="s">
        <v>2559</v>
      </c>
      <c r="O10">
        <v>12.06</v>
      </c>
      <c r="P10">
        <v>9.01</v>
      </c>
      <c r="R10" t="s">
        <v>98</v>
      </c>
      <c r="S10" t="s">
        <v>122</v>
      </c>
      <c r="T10" t="s">
        <v>122</v>
      </c>
      <c r="V10" t="s">
        <v>763</v>
      </c>
      <c r="W10" t="s">
        <v>718</v>
      </c>
      <c r="X10" t="s">
        <v>26</v>
      </c>
    </row>
    <row r="11" spans="1:28" x14ac:dyDescent="0.2">
      <c r="A11">
        <v>19132</v>
      </c>
      <c r="B11">
        <v>53796</v>
      </c>
      <c r="C11" t="s">
        <v>2553</v>
      </c>
      <c r="D11" t="s">
        <v>2554</v>
      </c>
      <c r="E11" s="11">
        <v>38869</v>
      </c>
      <c r="F11">
        <v>2006</v>
      </c>
      <c r="G11" t="s">
        <v>28</v>
      </c>
      <c r="K11" t="s">
        <v>870</v>
      </c>
      <c r="L11" s="11">
        <v>41292</v>
      </c>
      <c r="M11" t="s">
        <v>38</v>
      </c>
      <c r="N11" t="s">
        <v>2558</v>
      </c>
      <c r="O11">
        <v>6.71</v>
      </c>
      <c r="P11">
        <v>5.03</v>
      </c>
      <c r="R11" t="s">
        <v>98</v>
      </c>
      <c r="S11" t="s">
        <v>122</v>
      </c>
      <c r="T11" t="s">
        <v>122</v>
      </c>
      <c r="V11" t="s">
        <v>763</v>
      </c>
      <c r="W11" t="s">
        <v>718</v>
      </c>
      <c r="X11" t="s">
        <v>26</v>
      </c>
    </row>
    <row r="12" spans="1:28" x14ac:dyDescent="0.2">
      <c r="A12">
        <v>19132</v>
      </c>
      <c r="B12">
        <v>53796</v>
      </c>
      <c r="C12" t="s">
        <v>2553</v>
      </c>
      <c r="D12" t="s">
        <v>2554</v>
      </c>
      <c r="E12" s="11">
        <v>38869</v>
      </c>
      <c r="F12">
        <v>2006</v>
      </c>
      <c r="G12" t="s">
        <v>28</v>
      </c>
      <c r="K12" t="s">
        <v>870</v>
      </c>
      <c r="L12" s="11">
        <v>41211</v>
      </c>
      <c r="M12" t="s">
        <v>38</v>
      </c>
      <c r="N12" t="s">
        <v>2557</v>
      </c>
      <c r="O12">
        <v>12.07</v>
      </c>
      <c r="P12">
        <v>9.32</v>
      </c>
      <c r="R12" t="s">
        <v>98</v>
      </c>
      <c r="S12" t="s">
        <v>122</v>
      </c>
      <c r="T12" t="s">
        <v>122</v>
      </c>
      <c r="V12" t="s">
        <v>763</v>
      </c>
      <c r="W12" t="s">
        <v>718</v>
      </c>
      <c r="X12" t="s">
        <v>26</v>
      </c>
    </row>
    <row r="13" spans="1:28" x14ac:dyDescent="0.2">
      <c r="A13">
        <v>19132</v>
      </c>
      <c r="B13">
        <v>53796</v>
      </c>
      <c r="C13" t="s">
        <v>2553</v>
      </c>
      <c r="D13" t="s">
        <v>2554</v>
      </c>
      <c r="E13" s="11">
        <v>38869</v>
      </c>
      <c r="F13">
        <v>2006</v>
      </c>
      <c r="G13" t="s">
        <v>28</v>
      </c>
      <c r="K13" t="s">
        <v>870</v>
      </c>
      <c r="L13" s="11">
        <v>41211</v>
      </c>
      <c r="M13" t="s">
        <v>38</v>
      </c>
      <c r="N13" t="s">
        <v>2556</v>
      </c>
      <c r="O13">
        <v>2.69</v>
      </c>
      <c r="P13">
        <v>2.0699999999999998</v>
      </c>
      <c r="R13" t="s">
        <v>98</v>
      </c>
      <c r="S13" t="s">
        <v>122</v>
      </c>
      <c r="T13" t="s">
        <v>122</v>
      </c>
      <c r="V13" t="s">
        <v>763</v>
      </c>
      <c r="W13" t="s">
        <v>718</v>
      </c>
      <c r="X13" t="s">
        <v>26</v>
      </c>
    </row>
    <row r="14" spans="1:28" x14ac:dyDescent="0.2">
      <c r="A14">
        <v>19132</v>
      </c>
      <c r="B14">
        <v>53796</v>
      </c>
      <c r="C14" t="s">
        <v>2553</v>
      </c>
      <c r="D14" t="s">
        <v>2554</v>
      </c>
      <c r="E14" s="11">
        <v>38869</v>
      </c>
      <c r="F14">
        <v>2006</v>
      </c>
      <c r="G14" t="s">
        <v>28</v>
      </c>
      <c r="K14" t="s">
        <v>870</v>
      </c>
      <c r="L14" s="11">
        <v>39632</v>
      </c>
      <c r="M14" t="s">
        <v>23</v>
      </c>
      <c r="N14" t="s">
        <v>2555</v>
      </c>
      <c r="O14">
        <v>47.02</v>
      </c>
      <c r="P14">
        <v>29.86</v>
      </c>
      <c r="R14" t="s">
        <v>98</v>
      </c>
      <c r="S14" t="s">
        <v>122</v>
      </c>
      <c r="T14" t="s">
        <v>122</v>
      </c>
      <c r="V14" t="s">
        <v>763</v>
      </c>
      <c r="W14" t="s">
        <v>718</v>
      </c>
      <c r="X14" t="s">
        <v>26</v>
      </c>
    </row>
    <row r="15" spans="1:28" x14ac:dyDescent="0.2">
      <c r="A15">
        <v>3952</v>
      </c>
      <c r="B15">
        <v>32898</v>
      </c>
      <c r="C15" t="s">
        <v>2505</v>
      </c>
      <c r="D15" t="s">
        <v>2506</v>
      </c>
      <c r="E15" s="11">
        <v>38946</v>
      </c>
      <c r="F15">
        <v>2006</v>
      </c>
      <c r="G15" t="s">
        <v>28</v>
      </c>
      <c r="H15" t="s">
        <v>2507</v>
      </c>
      <c r="I15">
        <v>252</v>
      </c>
      <c r="J15">
        <v>198.63</v>
      </c>
      <c r="K15" t="s">
        <v>450</v>
      </c>
      <c r="L15" s="11">
        <v>40121</v>
      </c>
      <c r="M15" t="s">
        <v>31</v>
      </c>
      <c r="N15" t="s">
        <v>869</v>
      </c>
      <c r="O15">
        <v>150</v>
      </c>
      <c r="P15">
        <v>100.77</v>
      </c>
      <c r="Q15" t="s">
        <v>1093</v>
      </c>
      <c r="R15" t="s">
        <v>167</v>
      </c>
      <c r="S15" t="s">
        <v>168</v>
      </c>
      <c r="T15" t="s">
        <v>2508</v>
      </c>
      <c r="V15" t="s">
        <v>763</v>
      </c>
      <c r="W15" t="s">
        <v>718</v>
      </c>
      <c r="X15" t="s">
        <v>26</v>
      </c>
      <c r="Y15">
        <v>5</v>
      </c>
    </row>
    <row r="16" spans="1:28" x14ac:dyDescent="0.2">
      <c r="A16">
        <v>3979</v>
      </c>
      <c r="B16">
        <v>32940</v>
      </c>
      <c r="C16" t="s">
        <v>2072</v>
      </c>
      <c r="D16" t="s">
        <v>2073</v>
      </c>
      <c r="E16" s="11">
        <v>38899</v>
      </c>
      <c r="F16">
        <v>2006</v>
      </c>
      <c r="G16" t="s">
        <v>28</v>
      </c>
      <c r="H16" t="s">
        <v>2074</v>
      </c>
      <c r="I16">
        <v>1300</v>
      </c>
      <c r="J16">
        <v>1017.29</v>
      </c>
      <c r="K16" t="s">
        <v>199</v>
      </c>
      <c r="L16" s="11">
        <v>40500</v>
      </c>
      <c r="M16" t="s">
        <v>31</v>
      </c>
      <c r="N16" t="s">
        <v>2074</v>
      </c>
      <c r="O16">
        <v>1300</v>
      </c>
      <c r="P16">
        <v>946.27</v>
      </c>
      <c r="R16" t="s">
        <v>98</v>
      </c>
      <c r="S16" t="s">
        <v>122</v>
      </c>
      <c r="T16" t="s">
        <v>486</v>
      </c>
      <c r="V16" t="s">
        <v>815</v>
      </c>
      <c r="W16" t="s">
        <v>718</v>
      </c>
      <c r="X16" t="s">
        <v>33</v>
      </c>
      <c r="AA16" t="s">
        <v>2075</v>
      </c>
    </row>
    <row r="17" spans="1:27" x14ac:dyDescent="0.2">
      <c r="A17">
        <v>338</v>
      </c>
      <c r="B17">
        <v>25963</v>
      </c>
      <c r="C17" t="s">
        <v>1949</v>
      </c>
      <c r="E17" s="11">
        <v>38881</v>
      </c>
      <c r="F17">
        <v>2006</v>
      </c>
      <c r="G17" t="s">
        <v>28</v>
      </c>
      <c r="K17" t="s">
        <v>1950</v>
      </c>
      <c r="L17" s="11">
        <v>40739</v>
      </c>
      <c r="M17" t="s">
        <v>31</v>
      </c>
      <c r="N17" t="s">
        <v>1954</v>
      </c>
      <c r="O17">
        <v>583.9</v>
      </c>
      <c r="P17">
        <v>413.46</v>
      </c>
      <c r="Q17" t="s">
        <v>1955</v>
      </c>
      <c r="R17" t="s">
        <v>175</v>
      </c>
      <c r="S17" t="s">
        <v>936</v>
      </c>
      <c r="T17" t="s">
        <v>937</v>
      </c>
      <c r="V17" t="s">
        <v>763</v>
      </c>
      <c r="W17" t="s">
        <v>718</v>
      </c>
      <c r="X17" t="s">
        <v>33</v>
      </c>
      <c r="AA17" t="s">
        <v>1952</v>
      </c>
    </row>
    <row r="18" spans="1:27" x14ac:dyDescent="0.2">
      <c r="A18">
        <v>338</v>
      </c>
      <c r="B18">
        <v>25963</v>
      </c>
      <c r="C18" t="s">
        <v>1949</v>
      </c>
      <c r="E18" s="11">
        <v>38881</v>
      </c>
      <c r="F18">
        <v>2006</v>
      </c>
      <c r="G18" t="s">
        <v>28</v>
      </c>
      <c r="K18" t="s">
        <v>1950</v>
      </c>
      <c r="L18" s="11">
        <v>40469</v>
      </c>
      <c r="M18" t="s">
        <v>38</v>
      </c>
      <c r="N18" t="s">
        <v>1953</v>
      </c>
      <c r="O18">
        <v>151</v>
      </c>
      <c r="P18">
        <v>108.45</v>
      </c>
      <c r="R18" t="s">
        <v>175</v>
      </c>
      <c r="S18" t="s">
        <v>936</v>
      </c>
      <c r="T18" t="s">
        <v>937</v>
      </c>
      <c r="V18" t="s">
        <v>763</v>
      </c>
      <c r="W18" t="s">
        <v>718</v>
      </c>
      <c r="X18" t="s">
        <v>26</v>
      </c>
      <c r="AA18" t="s">
        <v>1952</v>
      </c>
    </row>
    <row r="19" spans="1:27" x14ac:dyDescent="0.2">
      <c r="A19">
        <v>338</v>
      </c>
      <c r="B19">
        <v>25963</v>
      </c>
      <c r="C19" t="s">
        <v>1949</v>
      </c>
      <c r="E19" s="11">
        <v>38881</v>
      </c>
      <c r="F19">
        <v>2006</v>
      </c>
      <c r="G19" t="s">
        <v>28</v>
      </c>
      <c r="K19" t="s">
        <v>1950</v>
      </c>
      <c r="L19" s="11">
        <v>40217</v>
      </c>
      <c r="M19" t="s">
        <v>23</v>
      </c>
      <c r="N19" t="s">
        <v>1951</v>
      </c>
      <c r="O19">
        <v>326.83</v>
      </c>
      <c r="P19">
        <v>239.86</v>
      </c>
      <c r="R19" t="s">
        <v>175</v>
      </c>
      <c r="S19" t="s">
        <v>936</v>
      </c>
      <c r="T19" t="s">
        <v>937</v>
      </c>
      <c r="V19" t="s">
        <v>763</v>
      </c>
      <c r="W19" t="s">
        <v>718</v>
      </c>
      <c r="X19" t="s">
        <v>26</v>
      </c>
      <c r="AA19" t="s">
        <v>1952</v>
      </c>
    </row>
    <row r="20" spans="1:27" x14ac:dyDescent="0.2">
      <c r="A20">
        <v>27001</v>
      </c>
      <c r="B20">
        <v>75817</v>
      </c>
      <c r="C20" t="s">
        <v>1932</v>
      </c>
      <c r="D20" t="s">
        <v>1933</v>
      </c>
      <c r="E20" s="11">
        <v>38808</v>
      </c>
      <c r="F20">
        <v>2006</v>
      </c>
      <c r="G20" t="s">
        <v>28</v>
      </c>
      <c r="H20" t="s">
        <v>1934</v>
      </c>
      <c r="I20">
        <v>2607.6799999999998</v>
      </c>
      <c r="J20">
        <v>2148.1799999999998</v>
      </c>
      <c r="K20" t="s">
        <v>1935</v>
      </c>
      <c r="L20" s="11">
        <v>41415</v>
      </c>
      <c r="M20" t="s">
        <v>38</v>
      </c>
      <c r="N20" t="s">
        <v>1940</v>
      </c>
      <c r="O20">
        <v>1119.5899999999999</v>
      </c>
      <c r="P20">
        <v>862.19</v>
      </c>
      <c r="R20" t="s">
        <v>32</v>
      </c>
      <c r="S20" t="s">
        <v>71</v>
      </c>
      <c r="T20" t="s">
        <v>225</v>
      </c>
      <c r="V20" t="s">
        <v>763</v>
      </c>
      <c r="W20" t="s">
        <v>718</v>
      </c>
      <c r="X20" t="s">
        <v>33</v>
      </c>
    </row>
    <row r="21" spans="1:27" x14ac:dyDescent="0.2">
      <c r="A21">
        <v>27001</v>
      </c>
      <c r="B21">
        <v>75817</v>
      </c>
      <c r="C21" t="s">
        <v>1932</v>
      </c>
      <c r="D21" t="s">
        <v>1933</v>
      </c>
      <c r="E21" s="11">
        <v>38808</v>
      </c>
      <c r="F21">
        <v>2006</v>
      </c>
      <c r="G21" t="s">
        <v>28</v>
      </c>
      <c r="H21" t="s">
        <v>1934</v>
      </c>
      <c r="I21">
        <v>2607.6799999999998</v>
      </c>
      <c r="J21">
        <v>2148.1799999999998</v>
      </c>
      <c r="K21" t="s">
        <v>1935</v>
      </c>
      <c r="L21" s="11">
        <v>41302</v>
      </c>
      <c r="M21" t="s">
        <v>38</v>
      </c>
      <c r="N21" t="s">
        <v>1220</v>
      </c>
      <c r="O21">
        <v>1000</v>
      </c>
      <c r="P21">
        <v>749.6</v>
      </c>
      <c r="R21" t="s">
        <v>32</v>
      </c>
      <c r="S21" t="s">
        <v>71</v>
      </c>
      <c r="T21" t="s">
        <v>225</v>
      </c>
      <c r="V21" t="s">
        <v>763</v>
      </c>
      <c r="W21" t="s">
        <v>718</v>
      </c>
      <c r="X21" t="s">
        <v>26</v>
      </c>
    </row>
    <row r="22" spans="1:27" x14ac:dyDescent="0.2">
      <c r="A22">
        <v>16841</v>
      </c>
      <c r="B22">
        <v>50785</v>
      </c>
      <c r="C22" t="s">
        <v>862</v>
      </c>
      <c r="D22" t="s">
        <v>863</v>
      </c>
      <c r="E22" s="11">
        <v>38869</v>
      </c>
      <c r="F22">
        <v>2006</v>
      </c>
      <c r="G22" t="s">
        <v>28</v>
      </c>
      <c r="H22" t="s">
        <v>864</v>
      </c>
      <c r="I22">
        <v>402</v>
      </c>
      <c r="J22">
        <v>314.58</v>
      </c>
      <c r="K22" t="s">
        <v>865</v>
      </c>
      <c r="L22" s="11">
        <v>39455</v>
      </c>
      <c r="M22" t="s">
        <v>128</v>
      </c>
      <c r="Q22" t="s">
        <v>866</v>
      </c>
      <c r="R22" t="s">
        <v>98</v>
      </c>
      <c r="S22" t="s">
        <v>129</v>
      </c>
      <c r="T22" t="s">
        <v>697</v>
      </c>
      <c r="V22" t="s">
        <v>834</v>
      </c>
      <c r="W22" t="s">
        <v>718</v>
      </c>
      <c r="X22" t="s">
        <v>33</v>
      </c>
    </row>
    <row r="23" spans="1:27" x14ac:dyDescent="0.2">
      <c r="A23">
        <v>27001</v>
      </c>
      <c r="B23">
        <v>75817</v>
      </c>
      <c r="C23" t="s">
        <v>1932</v>
      </c>
      <c r="D23" t="s">
        <v>1933</v>
      </c>
      <c r="E23" s="11">
        <v>38808</v>
      </c>
      <c r="F23">
        <v>2006</v>
      </c>
      <c r="G23" t="s">
        <v>28</v>
      </c>
      <c r="H23" t="s">
        <v>1934</v>
      </c>
      <c r="I23">
        <v>2607.6799999999998</v>
      </c>
      <c r="J23">
        <v>2148.1799999999998</v>
      </c>
      <c r="K23" t="s">
        <v>1935</v>
      </c>
      <c r="L23" s="11">
        <v>41015</v>
      </c>
      <c r="M23" t="s">
        <v>38</v>
      </c>
      <c r="N23" t="s">
        <v>1939</v>
      </c>
      <c r="O23">
        <v>2500</v>
      </c>
      <c r="P23">
        <v>1901.75</v>
      </c>
      <c r="Q23" t="s">
        <v>1413</v>
      </c>
      <c r="R23" t="s">
        <v>32</v>
      </c>
      <c r="S23" t="s">
        <v>71</v>
      </c>
      <c r="T23" t="s">
        <v>225</v>
      </c>
      <c r="V23" t="s">
        <v>763</v>
      </c>
      <c r="W23" t="s">
        <v>718</v>
      </c>
      <c r="X23" t="s">
        <v>26</v>
      </c>
    </row>
    <row r="24" spans="1:27" x14ac:dyDescent="0.2">
      <c r="A24">
        <v>27001</v>
      </c>
      <c r="B24">
        <v>75817</v>
      </c>
      <c r="C24" t="s">
        <v>1932</v>
      </c>
      <c r="D24" t="s">
        <v>1933</v>
      </c>
      <c r="E24" s="11">
        <v>38808</v>
      </c>
      <c r="F24">
        <v>2006</v>
      </c>
      <c r="G24" t="s">
        <v>28</v>
      </c>
      <c r="H24" t="s">
        <v>1934</v>
      </c>
      <c r="I24">
        <v>2607.6799999999998</v>
      </c>
      <c r="J24">
        <v>2148.1799999999998</v>
      </c>
      <c r="K24" t="s">
        <v>1935</v>
      </c>
      <c r="L24" s="11">
        <v>40857</v>
      </c>
      <c r="M24" t="s">
        <v>38</v>
      </c>
      <c r="N24" t="s">
        <v>1938</v>
      </c>
      <c r="O24">
        <v>1100</v>
      </c>
      <c r="P24">
        <v>799.92</v>
      </c>
      <c r="R24" t="s">
        <v>32</v>
      </c>
      <c r="S24" t="s">
        <v>71</v>
      </c>
      <c r="T24" t="s">
        <v>225</v>
      </c>
      <c r="V24" t="s">
        <v>763</v>
      </c>
      <c r="W24" t="s">
        <v>718</v>
      </c>
      <c r="X24" t="s">
        <v>26</v>
      </c>
    </row>
    <row r="25" spans="1:27" x14ac:dyDescent="0.2">
      <c r="A25">
        <v>27001</v>
      </c>
      <c r="B25">
        <v>75817</v>
      </c>
      <c r="C25" t="s">
        <v>1932</v>
      </c>
      <c r="D25" t="s">
        <v>1933</v>
      </c>
      <c r="E25" s="11">
        <v>38808</v>
      </c>
      <c r="F25">
        <v>2006</v>
      </c>
      <c r="G25" t="s">
        <v>28</v>
      </c>
      <c r="H25" t="s">
        <v>1934</v>
      </c>
      <c r="I25">
        <v>2607.6799999999998</v>
      </c>
      <c r="J25">
        <v>2148.1799999999998</v>
      </c>
      <c r="K25" t="s">
        <v>1935</v>
      </c>
      <c r="L25" s="11">
        <v>40422</v>
      </c>
      <c r="M25" t="s">
        <v>38</v>
      </c>
      <c r="N25" t="s">
        <v>1937</v>
      </c>
      <c r="O25">
        <v>2250</v>
      </c>
      <c r="P25">
        <v>1753.2</v>
      </c>
      <c r="R25" t="s">
        <v>32</v>
      </c>
      <c r="S25" t="s">
        <v>71</v>
      </c>
      <c r="T25" t="s">
        <v>225</v>
      </c>
      <c r="V25" t="s">
        <v>763</v>
      </c>
      <c r="W25" t="s">
        <v>718</v>
      </c>
      <c r="X25" t="s">
        <v>26</v>
      </c>
    </row>
    <row r="26" spans="1:27" x14ac:dyDescent="0.2">
      <c r="A26">
        <v>27001</v>
      </c>
      <c r="B26">
        <v>75817</v>
      </c>
      <c r="C26" t="s">
        <v>1932</v>
      </c>
      <c r="D26" t="s">
        <v>1933</v>
      </c>
      <c r="E26" s="11">
        <v>38808</v>
      </c>
      <c r="F26">
        <v>2006</v>
      </c>
      <c r="G26" t="s">
        <v>28</v>
      </c>
      <c r="H26" t="s">
        <v>1934</v>
      </c>
      <c r="I26">
        <v>2607.6799999999998</v>
      </c>
      <c r="J26">
        <v>2148.1799999999998</v>
      </c>
      <c r="K26" t="s">
        <v>1935</v>
      </c>
      <c r="L26" s="11">
        <v>39965</v>
      </c>
      <c r="M26" t="s">
        <v>38</v>
      </c>
      <c r="N26" t="s">
        <v>1936</v>
      </c>
      <c r="O26">
        <v>2000</v>
      </c>
      <c r="P26">
        <v>1427.4</v>
      </c>
      <c r="R26" t="s">
        <v>32</v>
      </c>
      <c r="S26" t="s">
        <v>71</v>
      </c>
      <c r="T26" t="s">
        <v>225</v>
      </c>
      <c r="V26" t="s">
        <v>763</v>
      </c>
      <c r="W26" t="s">
        <v>718</v>
      </c>
      <c r="X26" t="s">
        <v>26</v>
      </c>
    </row>
    <row r="27" spans="1:27" x14ac:dyDescent="0.2">
      <c r="A27">
        <v>24639</v>
      </c>
      <c r="B27">
        <v>63853</v>
      </c>
      <c r="C27" t="s">
        <v>1652</v>
      </c>
      <c r="D27" t="s">
        <v>1653</v>
      </c>
      <c r="E27" s="11">
        <v>38973</v>
      </c>
      <c r="F27">
        <v>2006</v>
      </c>
      <c r="G27" t="s">
        <v>28</v>
      </c>
      <c r="H27" t="s">
        <v>891</v>
      </c>
      <c r="I27">
        <v>40</v>
      </c>
      <c r="J27">
        <v>31.53</v>
      </c>
      <c r="K27" t="s">
        <v>870</v>
      </c>
      <c r="L27" s="11">
        <v>41325</v>
      </c>
      <c r="M27" t="s">
        <v>38</v>
      </c>
      <c r="N27" t="s">
        <v>1656</v>
      </c>
      <c r="O27">
        <v>68.790000000000006</v>
      </c>
      <c r="P27">
        <v>51.4</v>
      </c>
      <c r="R27" t="s">
        <v>24</v>
      </c>
      <c r="S27" t="s">
        <v>76</v>
      </c>
      <c r="T27" t="s">
        <v>1655</v>
      </c>
      <c r="V27" t="s">
        <v>763</v>
      </c>
      <c r="W27" t="s">
        <v>718</v>
      </c>
      <c r="X27" t="s">
        <v>26</v>
      </c>
    </row>
    <row r="28" spans="1:27" x14ac:dyDescent="0.2">
      <c r="A28">
        <v>24639</v>
      </c>
      <c r="B28">
        <v>63853</v>
      </c>
      <c r="C28" t="s">
        <v>1652</v>
      </c>
      <c r="D28" t="s">
        <v>1653</v>
      </c>
      <c r="E28" s="11">
        <v>38973</v>
      </c>
      <c r="F28">
        <v>2006</v>
      </c>
      <c r="G28" t="s">
        <v>28</v>
      </c>
      <c r="H28" t="s">
        <v>891</v>
      </c>
      <c r="I28">
        <v>40</v>
      </c>
      <c r="J28">
        <v>31.53</v>
      </c>
      <c r="K28" t="s">
        <v>870</v>
      </c>
      <c r="L28" s="11">
        <v>41023</v>
      </c>
      <c r="M28" t="s">
        <v>38</v>
      </c>
      <c r="N28" t="s">
        <v>1654</v>
      </c>
      <c r="O28">
        <v>28.7</v>
      </c>
      <c r="P28">
        <v>21.83</v>
      </c>
      <c r="R28" t="s">
        <v>24</v>
      </c>
      <c r="S28" t="s">
        <v>76</v>
      </c>
      <c r="T28" t="s">
        <v>1655</v>
      </c>
      <c r="V28" t="s">
        <v>763</v>
      </c>
      <c r="W28" t="s">
        <v>718</v>
      </c>
      <c r="X28" t="s">
        <v>26</v>
      </c>
    </row>
    <row r="29" spans="1:27" x14ac:dyDescent="0.2">
      <c r="A29">
        <v>3114</v>
      </c>
      <c r="B29">
        <v>31686</v>
      </c>
      <c r="C29" t="s">
        <v>1641</v>
      </c>
      <c r="D29" t="s">
        <v>1642</v>
      </c>
      <c r="E29" s="11">
        <v>38754</v>
      </c>
      <c r="F29">
        <v>2006</v>
      </c>
      <c r="G29" t="s">
        <v>28</v>
      </c>
      <c r="H29" t="s">
        <v>1643</v>
      </c>
      <c r="I29">
        <v>122.5</v>
      </c>
      <c r="J29">
        <v>103.45</v>
      </c>
      <c r="K29" t="s">
        <v>1274</v>
      </c>
      <c r="L29" s="11">
        <v>40506</v>
      </c>
      <c r="M29" t="s">
        <v>23</v>
      </c>
      <c r="N29" t="s">
        <v>1644</v>
      </c>
      <c r="O29">
        <v>189.64</v>
      </c>
      <c r="P29">
        <v>138.04</v>
      </c>
      <c r="R29" t="s">
        <v>54</v>
      </c>
      <c r="S29" t="s">
        <v>154</v>
      </c>
      <c r="T29" t="s">
        <v>1645</v>
      </c>
      <c r="V29" t="s">
        <v>763</v>
      </c>
      <c r="W29" t="s">
        <v>718</v>
      </c>
      <c r="X29" t="s">
        <v>33</v>
      </c>
      <c r="Y29">
        <v>6</v>
      </c>
      <c r="Z29">
        <v>40</v>
      </c>
      <c r="AA29" t="s">
        <v>1646</v>
      </c>
    </row>
    <row r="30" spans="1:27" x14ac:dyDescent="0.2">
      <c r="A30">
        <v>16748</v>
      </c>
      <c r="B30">
        <v>50654</v>
      </c>
      <c r="C30" t="s">
        <v>1495</v>
      </c>
      <c r="D30" t="s">
        <v>1496</v>
      </c>
      <c r="E30" s="11">
        <v>38798</v>
      </c>
      <c r="F30">
        <v>2006</v>
      </c>
      <c r="G30" t="s">
        <v>28</v>
      </c>
      <c r="H30" t="s">
        <v>1497</v>
      </c>
      <c r="I30">
        <v>127</v>
      </c>
      <c r="J30">
        <v>104.62</v>
      </c>
      <c r="K30" t="s">
        <v>199</v>
      </c>
      <c r="L30" s="11">
        <v>42660</v>
      </c>
      <c r="M30" t="s">
        <v>31</v>
      </c>
      <c r="N30" t="s">
        <v>1498</v>
      </c>
      <c r="O30">
        <v>351</v>
      </c>
      <c r="P30">
        <v>318.39</v>
      </c>
      <c r="Q30" t="s">
        <v>1499</v>
      </c>
      <c r="R30" t="s">
        <v>98</v>
      </c>
      <c r="S30" t="s">
        <v>122</v>
      </c>
      <c r="T30" t="s">
        <v>486</v>
      </c>
      <c r="V30" t="s">
        <v>815</v>
      </c>
      <c r="W30" t="s">
        <v>718</v>
      </c>
      <c r="X30" t="s">
        <v>33</v>
      </c>
      <c r="AA30" t="s">
        <v>1500</v>
      </c>
    </row>
    <row r="31" spans="1:27" x14ac:dyDescent="0.2">
      <c r="A31">
        <v>8549</v>
      </c>
      <c r="B31">
        <v>39712</v>
      </c>
      <c r="C31" t="s">
        <v>1285</v>
      </c>
      <c r="D31" t="s">
        <v>1286</v>
      </c>
      <c r="E31" s="11">
        <v>39008</v>
      </c>
      <c r="F31">
        <v>2006</v>
      </c>
      <c r="G31" t="s">
        <v>28</v>
      </c>
      <c r="H31" t="s">
        <v>1287</v>
      </c>
      <c r="I31">
        <v>932</v>
      </c>
      <c r="J31">
        <v>734.61</v>
      </c>
      <c r="K31" t="s">
        <v>1288</v>
      </c>
      <c r="L31" s="11">
        <v>42216</v>
      </c>
      <c r="M31" t="s">
        <v>70</v>
      </c>
      <c r="N31" t="s">
        <v>1289</v>
      </c>
      <c r="O31">
        <v>2300</v>
      </c>
      <c r="P31">
        <v>2099.9</v>
      </c>
      <c r="Q31" t="s">
        <v>1290</v>
      </c>
      <c r="R31" t="s">
        <v>98</v>
      </c>
      <c r="S31" t="s">
        <v>122</v>
      </c>
      <c r="T31" t="s">
        <v>486</v>
      </c>
      <c r="V31" t="s">
        <v>815</v>
      </c>
      <c r="W31" t="s">
        <v>718</v>
      </c>
      <c r="X31" t="s">
        <v>33</v>
      </c>
    </row>
    <row r="32" spans="1:27" x14ac:dyDescent="0.2">
      <c r="A32">
        <v>7136</v>
      </c>
      <c r="B32">
        <v>37784</v>
      </c>
      <c r="C32" t="s">
        <v>1199</v>
      </c>
      <c r="D32" t="s">
        <v>1200</v>
      </c>
      <c r="E32" s="11">
        <v>38718</v>
      </c>
      <c r="F32">
        <v>2006</v>
      </c>
      <c r="G32" t="s">
        <v>28</v>
      </c>
      <c r="H32" t="s">
        <v>1201</v>
      </c>
      <c r="I32">
        <v>7.5</v>
      </c>
      <c r="J32">
        <v>6.33</v>
      </c>
      <c r="K32" t="s">
        <v>1202</v>
      </c>
      <c r="L32" s="11">
        <v>39267</v>
      </c>
      <c r="M32" t="s">
        <v>23</v>
      </c>
      <c r="N32" t="s">
        <v>1203</v>
      </c>
      <c r="O32">
        <v>272</v>
      </c>
      <c r="P32">
        <v>201.18</v>
      </c>
      <c r="R32" t="s">
        <v>24</v>
      </c>
      <c r="S32" t="s">
        <v>47</v>
      </c>
      <c r="T32" t="s">
        <v>1085</v>
      </c>
      <c r="V32" t="s">
        <v>763</v>
      </c>
      <c r="W32" t="s">
        <v>718</v>
      </c>
      <c r="X32" t="s">
        <v>33</v>
      </c>
    </row>
    <row r="33" spans="1:27" x14ac:dyDescent="0.2">
      <c r="A33">
        <v>13428</v>
      </c>
      <c r="B33">
        <v>46054</v>
      </c>
      <c r="C33" t="s">
        <v>1170</v>
      </c>
      <c r="D33" t="s">
        <v>1171</v>
      </c>
      <c r="E33" s="11">
        <v>38869</v>
      </c>
      <c r="F33">
        <v>2006</v>
      </c>
      <c r="G33" t="s">
        <v>28</v>
      </c>
      <c r="H33" t="s">
        <v>1172</v>
      </c>
      <c r="I33">
        <v>375.27</v>
      </c>
      <c r="J33">
        <v>293.66000000000003</v>
      </c>
      <c r="K33" t="s">
        <v>1173</v>
      </c>
      <c r="L33" s="11">
        <v>41974</v>
      </c>
      <c r="M33" t="s">
        <v>31</v>
      </c>
      <c r="N33" t="s">
        <v>1174</v>
      </c>
      <c r="O33">
        <v>696.63</v>
      </c>
      <c r="P33">
        <v>559.19000000000005</v>
      </c>
      <c r="Q33" t="s">
        <v>1175</v>
      </c>
      <c r="R33" t="s">
        <v>24</v>
      </c>
      <c r="S33" t="s">
        <v>92</v>
      </c>
      <c r="T33" t="s">
        <v>1176</v>
      </c>
      <c r="V33" t="s">
        <v>763</v>
      </c>
      <c r="W33" t="s">
        <v>718</v>
      </c>
      <c r="X33" t="s">
        <v>33</v>
      </c>
    </row>
    <row r="34" spans="1:27" x14ac:dyDescent="0.2">
      <c r="A34">
        <v>3389</v>
      </c>
      <c r="B34">
        <v>32077</v>
      </c>
      <c r="C34" t="s">
        <v>1140</v>
      </c>
      <c r="D34" t="s">
        <v>1141</v>
      </c>
      <c r="E34" s="11">
        <v>38838</v>
      </c>
      <c r="F34">
        <v>2006</v>
      </c>
      <c r="G34" t="s">
        <v>28</v>
      </c>
      <c r="H34" t="s">
        <v>1142</v>
      </c>
      <c r="I34">
        <v>38.17</v>
      </c>
      <c r="J34">
        <v>31.44</v>
      </c>
      <c r="K34" t="s">
        <v>832</v>
      </c>
      <c r="L34" s="11">
        <v>39905</v>
      </c>
      <c r="M34" t="s">
        <v>38</v>
      </c>
      <c r="N34" t="s">
        <v>1145</v>
      </c>
      <c r="O34">
        <v>73.28</v>
      </c>
      <c r="P34">
        <v>55.07</v>
      </c>
      <c r="R34" t="s">
        <v>54</v>
      </c>
      <c r="S34" t="s">
        <v>81</v>
      </c>
      <c r="T34" t="s">
        <v>1144</v>
      </c>
      <c r="V34" t="s">
        <v>763</v>
      </c>
      <c r="W34" t="s">
        <v>718</v>
      </c>
      <c r="X34" t="s">
        <v>33</v>
      </c>
      <c r="AA34" t="s">
        <v>979</v>
      </c>
    </row>
    <row r="35" spans="1:27" x14ac:dyDescent="0.2">
      <c r="A35">
        <v>3389</v>
      </c>
      <c r="B35">
        <v>32077</v>
      </c>
      <c r="C35" t="s">
        <v>1140</v>
      </c>
      <c r="D35" t="s">
        <v>1141</v>
      </c>
      <c r="E35" s="11">
        <v>38838</v>
      </c>
      <c r="F35">
        <v>2006</v>
      </c>
      <c r="G35" t="s">
        <v>28</v>
      </c>
      <c r="H35" t="s">
        <v>1142</v>
      </c>
      <c r="I35">
        <v>38.17</v>
      </c>
      <c r="J35">
        <v>31.44</v>
      </c>
      <c r="K35" t="s">
        <v>832</v>
      </c>
      <c r="L35" s="11">
        <v>39574</v>
      </c>
      <c r="M35" t="s">
        <v>38</v>
      </c>
      <c r="R35" t="s">
        <v>54</v>
      </c>
      <c r="S35" t="s">
        <v>81</v>
      </c>
      <c r="T35" t="s">
        <v>1144</v>
      </c>
      <c r="V35" t="s">
        <v>763</v>
      </c>
      <c r="W35" t="s">
        <v>718</v>
      </c>
      <c r="X35" t="s">
        <v>26</v>
      </c>
      <c r="AA35" t="s">
        <v>979</v>
      </c>
    </row>
    <row r="36" spans="1:27" x14ac:dyDescent="0.2">
      <c r="A36">
        <v>3389</v>
      </c>
      <c r="B36">
        <v>32077</v>
      </c>
      <c r="C36" t="s">
        <v>1140</v>
      </c>
      <c r="D36" t="s">
        <v>1141</v>
      </c>
      <c r="E36" s="11">
        <v>38838</v>
      </c>
      <c r="F36">
        <v>2006</v>
      </c>
      <c r="G36" t="s">
        <v>28</v>
      </c>
      <c r="H36" t="s">
        <v>1142</v>
      </c>
      <c r="I36">
        <v>38.17</v>
      </c>
      <c r="J36">
        <v>31.44</v>
      </c>
      <c r="K36" t="s">
        <v>832</v>
      </c>
      <c r="L36" s="11">
        <v>39364</v>
      </c>
      <c r="M36" t="s">
        <v>23</v>
      </c>
      <c r="N36" t="s">
        <v>1143</v>
      </c>
      <c r="O36">
        <v>704.73</v>
      </c>
      <c r="P36">
        <v>495.63</v>
      </c>
      <c r="R36" t="s">
        <v>54</v>
      </c>
      <c r="S36" t="s">
        <v>81</v>
      </c>
      <c r="T36" t="s">
        <v>1144</v>
      </c>
      <c r="V36" t="s">
        <v>763</v>
      </c>
      <c r="W36" t="s">
        <v>718</v>
      </c>
      <c r="X36" t="s">
        <v>26</v>
      </c>
      <c r="AA36" t="s">
        <v>979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topLeftCell="B1" workbookViewId="0">
      <selection activeCell="K2" sqref="K2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3" width="11.1640625" customWidth="1"/>
    <col min="14" max="14" width="16.33203125" customWidth="1"/>
    <col min="15" max="16" width="20.1640625" customWidth="1"/>
    <col min="17" max="17" width="15.6640625" customWidth="1"/>
    <col min="18" max="18" width="28.33203125" customWidth="1"/>
    <col min="19" max="19" width="17.5" customWidth="1"/>
    <col min="20" max="20" width="15.6640625" customWidth="1"/>
    <col min="24" max="24" width="16" customWidth="1"/>
    <col min="25" max="25" width="14.33203125" customWidth="1"/>
    <col min="27" max="27" width="15" customWidth="1"/>
    <col min="28" max="28" width="22.5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10</v>
      </c>
      <c r="N1" t="s">
        <v>770</v>
      </c>
      <c r="O1" t="s">
        <v>11</v>
      </c>
      <c r="P1" t="s">
        <v>771</v>
      </c>
      <c r="Q1" t="s">
        <v>772</v>
      </c>
      <c r="R1" t="s">
        <v>13</v>
      </c>
      <c r="S1" t="s">
        <v>14</v>
      </c>
      <c r="T1" t="s">
        <v>15</v>
      </c>
      <c r="U1" t="s">
        <v>773</v>
      </c>
      <c r="V1" t="s">
        <v>774</v>
      </c>
      <c r="W1" t="s">
        <v>775</v>
      </c>
      <c r="X1" t="s">
        <v>16</v>
      </c>
      <c r="Y1" t="s">
        <v>776</v>
      </c>
      <c r="Z1" t="s">
        <v>777</v>
      </c>
      <c r="AA1" t="s">
        <v>778</v>
      </c>
      <c r="AB1" t="s">
        <v>779</v>
      </c>
    </row>
    <row r="2" spans="1:28" x14ac:dyDescent="0.2">
      <c r="A2">
        <v>37591</v>
      </c>
      <c r="B2">
        <v>31620</v>
      </c>
      <c r="C2" t="s">
        <v>1238</v>
      </c>
      <c r="D2" t="s">
        <v>1239</v>
      </c>
      <c r="E2" s="11">
        <v>37524</v>
      </c>
      <c r="F2">
        <v>2002</v>
      </c>
      <c r="G2" t="s">
        <v>28</v>
      </c>
      <c r="H2" t="s">
        <v>1190</v>
      </c>
      <c r="I2">
        <v>26</v>
      </c>
      <c r="J2">
        <v>26.32</v>
      </c>
      <c r="K2" t="s">
        <v>1240</v>
      </c>
      <c r="L2" s="11">
        <v>41078</v>
      </c>
      <c r="M2" t="s">
        <v>31</v>
      </c>
      <c r="N2" t="s">
        <v>1241</v>
      </c>
      <c r="O2">
        <v>287.69</v>
      </c>
      <c r="P2">
        <v>228.68</v>
      </c>
      <c r="Q2" t="s">
        <v>1242</v>
      </c>
      <c r="R2" t="s">
        <v>167</v>
      </c>
      <c r="S2" t="s">
        <v>168</v>
      </c>
      <c r="T2" t="s">
        <v>640</v>
      </c>
      <c r="V2" t="s">
        <v>834</v>
      </c>
      <c r="W2" t="s">
        <v>718</v>
      </c>
      <c r="X2" t="s">
        <v>33</v>
      </c>
      <c r="AA2" t="s">
        <v>1243</v>
      </c>
      <c r="AB2" t="s">
        <v>1243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>
      <selection sqref="A1:AB2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3" width="11.1640625" customWidth="1"/>
    <col min="14" max="14" width="16.33203125" customWidth="1"/>
    <col min="15" max="16" width="20.1640625" customWidth="1"/>
    <col min="17" max="17" width="15.6640625" customWidth="1"/>
    <col min="18" max="18" width="28.33203125" customWidth="1"/>
    <col min="19" max="19" width="17.5" customWidth="1"/>
    <col min="20" max="20" width="15.6640625" customWidth="1"/>
    <col min="24" max="24" width="16" customWidth="1"/>
    <col min="25" max="25" width="14.33203125" customWidth="1"/>
    <col min="27" max="27" width="15" customWidth="1"/>
    <col min="28" max="28" width="22.5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10</v>
      </c>
      <c r="N1" t="s">
        <v>770</v>
      </c>
      <c r="O1" t="s">
        <v>11</v>
      </c>
      <c r="P1" t="s">
        <v>771</v>
      </c>
      <c r="Q1" t="s">
        <v>772</v>
      </c>
      <c r="R1" t="s">
        <v>13</v>
      </c>
      <c r="S1" t="s">
        <v>14</v>
      </c>
      <c r="T1" t="s">
        <v>15</v>
      </c>
      <c r="U1" t="s">
        <v>773</v>
      </c>
      <c r="V1" t="s">
        <v>774</v>
      </c>
      <c r="W1" t="s">
        <v>775</v>
      </c>
      <c r="X1" t="s">
        <v>16</v>
      </c>
      <c r="Y1" t="s">
        <v>776</v>
      </c>
      <c r="Z1" t="s">
        <v>777</v>
      </c>
      <c r="AA1" t="s">
        <v>778</v>
      </c>
      <c r="AB1" t="s">
        <v>779</v>
      </c>
    </row>
    <row r="2" spans="1:28" x14ac:dyDescent="0.2">
      <c r="A2">
        <v>37591</v>
      </c>
      <c r="B2">
        <v>31620</v>
      </c>
      <c r="C2" t="s">
        <v>1238</v>
      </c>
      <c r="D2" t="s">
        <v>1239</v>
      </c>
      <c r="E2" s="11">
        <v>37524</v>
      </c>
      <c r="F2">
        <v>2002</v>
      </c>
      <c r="G2" t="s">
        <v>28</v>
      </c>
      <c r="H2" t="s">
        <v>1190</v>
      </c>
      <c r="I2">
        <v>26</v>
      </c>
      <c r="J2">
        <v>26.32</v>
      </c>
      <c r="K2" t="s">
        <v>1240</v>
      </c>
      <c r="L2" s="11">
        <v>41078</v>
      </c>
      <c r="M2" t="s">
        <v>31</v>
      </c>
      <c r="N2" t="s">
        <v>1241</v>
      </c>
      <c r="O2">
        <v>287.69</v>
      </c>
      <c r="P2">
        <v>228.68</v>
      </c>
      <c r="Q2" t="s">
        <v>1242</v>
      </c>
      <c r="R2" t="s">
        <v>167</v>
      </c>
      <c r="S2" t="s">
        <v>168</v>
      </c>
      <c r="T2" t="s">
        <v>640</v>
      </c>
      <c r="V2" t="s">
        <v>834</v>
      </c>
      <c r="W2" t="s">
        <v>718</v>
      </c>
      <c r="X2" t="s">
        <v>33</v>
      </c>
      <c r="AA2" t="s">
        <v>1243</v>
      </c>
      <c r="AB2" t="s">
        <v>1243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sqref="A1:AD6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2" width="11.1640625" customWidth="1"/>
    <col min="14" max="14" width="11.1640625" customWidth="1"/>
    <col min="15" max="15" width="16.33203125" customWidth="1"/>
    <col min="16" max="17" width="20.1640625" customWidth="1"/>
    <col min="18" max="18" width="15.6640625" customWidth="1"/>
    <col min="19" max="19" width="28.33203125" customWidth="1"/>
    <col min="20" max="20" width="17.5" customWidth="1"/>
    <col min="21" max="21" width="15.6640625" customWidth="1"/>
    <col min="25" max="25" width="16" customWidth="1"/>
    <col min="26" max="26" width="14.33203125" customWidth="1"/>
    <col min="28" max="28" width="15" customWidth="1"/>
    <col min="29" max="29" width="22.5" customWidth="1"/>
    <col min="30" max="30" width="23.33203125" customWidth="1"/>
  </cols>
  <sheetData>
    <row r="1" spans="1:30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2988</v>
      </c>
      <c r="N1" t="s">
        <v>10</v>
      </c>
      <c r="O1" t="s">
        <v>770</v>
      </c>
      <c r="P1" t="s">
        <v>11</v>
      </c>
      <c r="Q1" t="s">
        <v>771</v>
      </c>
      <c r="R1" t="s">
        <v>772</v>
      </c>
      <c r="S1" t="s">
        <v>13</v>
      </c>
      <c r="T1" t="s">
        <v>14</v>
      </c>
      <c r="U1" t="s">
        <v>15</v>
      </c>
      <c r="V1" t="s">
        <v>773</v>
      </c>
      <c r="W1" t="s">
        <v>774</v>
      </c>
      <c r="X1" t="s">
        <v>775</v>
      </c>
      <c r="Y1" t="s">
        <v>16</v>
      </c>
      <c r="Z1" t="s">
        <v>776</v>
      </c>
      <c r="AA1" t="s">
        <v>777</v>
      </c>
      <c r="AB1" t="s">
        <v>778</v>
      </c>
      <c r="AC1" t="s">
        <v>779</v>
      </c>
      <c r="AD1" t="s">
        <v>2964</v>
      </c>
    </row>
    <row r="2" spans="1:30" x14ac:dyDescent="0.2">
      <c r="A2">
        <v>22444</v>
      </c>
      <c r="B2">
        <v>58617</v>
      </c>
      <c r="C2" t="s">
        <v>1472</v>
      </c>
      <c r="D2" t="s">
        <v>1473</v>
      </c>
      <c r="E2" s="11">
        <v>39235</v>
      </c>
      <c r="F2">
        <v>2013</v>
      </c>
      <c r="G2" t="s">
        <v>28</v>
      </c>
      <c r="H2" t="s">
        <v>1474</v>
      </c>
      <c r="I2">
        <v>47.2</v>
      </c>
      <c r="J2">
        <v>34.909999999999997</v>
      </c>
      <c r="K2" t="s">
        <v>1475</v>
      </c>
      <c r="L2" s="11">
        <v>39426</v>
      </c>
      <c r="M2">
        <v>2007</v>
      </c>
      <c r="N2" t="s">
        <v>23</v>
      </c>
      <c r="O2" t="s">
        <v>1476</v>
      </c>
      <c r="P2">
        <v>143.62</v>
      </c>
      <c r="Q2">
        <v>98.35</v>
      </c>
      <c r="S2" t="s">
        <v>175</v>
      </c>
      <c r="T2" t="s">
        <v>176</v>
      </c>
      <c r="U2" t="s">
        <v>1477</v>
      </c>
      <c r="W2" t="s">
        <v>763</v>
      </c>
      <c r="X2" t="s">
        <v>718</v>
      </c>
      <c r="Y2" t="s">
        <v>26</v>
      </c>
      <c r="AB2" t="s">
        <v>794</v>
      </c>
      <c r="AD2">
        <v>6</v>
      </c>
    </row>
    <row r="3" spans="1:30" x14ac:dyDescent="0.2">
      <c r="A3">
        <v>3255</v>
      </c>
      <c r="B3">
        <v>31914</v>
      </c>
      <c r="C3" t="s">
        <v>1300</v>
      </c>
      <c r="D3" t="s">
        <v>1301</v>
      </c>
      <c r="E3" s="11">
        <v>38705</v>
      </c>
      <c r="F3">
        <v>2005</v>
      </c>
      <c r="G3" t="s">
        <v>28</v>
      </c>
      <c r="H3" t="s">
        <v>1302</v>
      </c>
      <c r="I3">
        <v>410</v>
      </c>
      <c r="J3">
        <v>346.22</v>
      </c>
      <c r="K3" t="s">
        <v>199</v>
      </c>
      <c r="L3" s="11">
        <v>39442</v>
      </c>
      <c r="M3">
        <v>2007</v>
      </c>
      <c r="N3" t="s">
        <v>23</v>
      </c>
      <c r="O3" t="s">
        <v>1303</v>
      </c>
      <c r="P3">
        <v>4112.63</v>
      </c>
      <c r="Q3">
        <v>2816.29</v>
      </c>
      <c r="S3" t="s">
        <v>32</v>
      </c>
      <c r="T3" t="s">
        <v>1304</v>
      </c>
      <c r="U3" t="s">
        <v>1305</v>
      </c>
      <c r="W3" t="s">
        <v>763</v>
      </c>
      <c r="X3" t="s">
        <v>718</v>
      </c>
      <c r="Y3" t="s">
        <v>26</v>
      </c>
      <c r="AB3" t="s">
        <v>1306</v>
      </c>
      <c r="AD3">
        <v>24</v>
      </c>
    </row>
    <row r="4" spans="1:30" x14ac:dyDescent="0.2">
      <c r="A4">
        <v>7136</v>
      </c>
      <c r="B4">
        <v>37784</v>
      </c>
      <c r="C4" t="s">
        <v>1199</v>
      </c>
      <c r="D4" t="s">
        <v>1200</v>
      </c>
      <c r="E4" s="11">
        <v>38718</v>
      </c>
      <c r="F4">
        <v>2006</v>
      </c>
      <c r="G4" t="s">
        <v>28</v>
      </c>
      <c r="H4" t="s">
        <v>1201</v>
      </c>
      <c r="I4">
        <v>7.5</v>
      </c>
      <c r="J4">
        <v>6.33</v>
      </c>
      <c r="K4" t="s">
        <v>1202</v>
      </c>
      <c r="L4" s="11">
        <v>39267</v>
      </c>
      <c r="M4">
        <v>2007</v>
      </c>
      <c r="N4" t="s">
        <v>23</v>
      </c>
      <c r="O4" t="s">
        <v>1203</v>
      </c>
      <c r="P4">
        <v>272</v>
      </c>
      <c r="Q4">
        <v>201.18</v>
      </c>
      <c r="S4" t="s">
        <v>24</v>
      </c>
      <c r="T4" t="s">
        <v>47</v>
      </c>
      <c r="U4" t="s">
        <v>1085</v>
      </c>
      <c r="W4" t="s">
        <v>763</v>
      </c>
      <c r="X4" t="s">
        <v>718</v>
      </c>
      <c r="Y4" t="s">
        <v>33</v>
      </c>
      <c r="AD4">
        <v>18</v>
      </c>
    </row>
    <row r="5" spans="1:30" x14ac:dyDescent="0.2">
      <c r="A5">
        <v>3389</v>
      </c>
      <c r="B5">
        <v>32077</v>
      </c>
      <c r="C5" t="s">
        <v>1140</v>
      </c>
      <c r="D5" t="s">
        <v>1141</v>
      </c>
      <c r="E5" s="11">
        <v>38838</v>
      </c>
      <c r="F5">
        <v>2006</v>
      </c>
      <c r="G5" t="s">
        <v>28</v>
      </c>
      <c r="H5" t="s">
        <v>1142</v>
      </c>
      <c r="I5">
        <v>38.17</v>
      </c>
      <c r="J5">
        <v>31.44</v>
      </c>
      <c r="K5" t="s">
        <v>832</v>
      </c>
      <c r="L5" s="11">
        <v>39364</v>
      </c>
      <c r="M5">
        <v>2007</v>
      </c>
      <c r="N5" t="s">
        <v>23</v>
      </c>
      <c r="O5" t="s">
        <v>1143</v>
      </c>
      <c r="P5">
        <v>704.73</v>
      </c>
      <c r="Q5">
        <v>495.63</v>
      </c>
      <c r="S5" t="s">
        <v>54</v>
      </c>
      <c r="T5" t="s">
        <v>81</v>
      </c>
      <c r="U5" t="s">
        <v>1144</v>
      </c>
      <c r="W5" t="s">
        <v>763</v>
      </c>
      <c r="X5" t="s">
        <v>718</v>
      </c>
      <c r="Y5" t="s">
        <v>26</v>
      </c>
      <c r="AB5" t="s">
        <v>979</v>
      </c>
      <c r="AD5">
        <v>17</v>
      </c>
    </row>
    <row r="6" spans="1:30" x14ac:dyDescent="0.2">
      <c r="A6">
        <v>46940</v>
      </c>
      <c r="B6">
        <v>162821</v>
      </c>
      <c r="C6" t="s">
        <v>1063</v>
      </c>
      <c r="D6" t="s">
        <v>1064</v>
      </c>
      <c r="E6" s="11">
        <v>39150</v>
      </c>
      <c r="F6">
        <v>2013</v>
      </c>
      <c r="G6" t="s">
        <v>28</v>
      </c>
      <c r="H6" t="s">
        <v>1065</v>
      </c>
      <c r="I6">
        <v>16.48</v>
      </c>
      <c r="J6">
        <v>12.32</v>
      </c>
      <c r="K6" t="s">
        <v>1066</v>
      </c>
      <c r="L6" s="11">
        <v>39385</v>
      </c>
      <c r="M6">
        <v>2007</v>
      </c>
      <c r="N6" t="s">
        <v>23</v>
      </c>
      <c r="O6" t="s">
        <v>1067</v>
      </c>
      <c r="P6">
        <v>68.06</v>
      </c>
      <c r="Q6">
        <v>47.87</v>
      </c>
      <c r="S6" t="s">
        <v>175</v>
      </c>
      <c r="T6" t="s">
        <v>176</v>
      </c>
      <c r="U6" t="s">
        <v>1068</v>
      </c>
      <c r="W6" t="s">
        <v>763</v>
      </c>
      <c r="X6" t="s">
        <v>718</v>
      </c>
      <c r="Y6" t="s">
        <v>26</v>
      </c>
      <c r="AD6"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01"/>
  <sheetViews>
    <sheetView tabSelected="1" topLeftCell="E268" workbookViewId="0">
      <selection activeCell="P291" sqref="P291"/>
    </sheetView>
  </sheetViews>
  <sheetFormatPr baseColWidth="10" defaultRowHeight="16" x14ac:dyDescent="0.2"/>
  <cols>
    <col min="2" max="2" width="20.5" customWidth="1"/>
    <col min="3" max="3" width="10.33203125" customWidth="1"/>
    <col min="4" max="4" width="16.5" customWidth="1"/>
    <col min="5" max="5" width="11.1640625" bestFit="1" customWidth="1"/>
    <col min="6" max="6" width="12.1640625" bestFit="1" customWidth="1"/>
    <col min="7" max="7" width="13.1640625" bestFit="1" customWidth="1"/>
    <col min="8" max="8" width="11" bestFit="1" customWidth="1"/>
    <col min="9" max="9" width="12.33203125" bestFit="1" customWidth="1"/>
    <col min="10" max="10" width="11.1640625" bestFit="1" customWidth="1"/>
    <col min="11" max="11" width="19.6640625" customWidth="1"/>
    <col min="12" max="12" width="13.5" customWidth="1"/>
    <col min="14" max="14" width="21" customWidth="1"/>
    <col min="16" max="16" width="14.33203125" customWidth="1"/>
    <col min="17" max="17" width="19.1640625" customWidth="1"/>
    <col min="20" max="20" width="13" customWidth="1"/>
    <col min="23" max="23" width="11.1640625" bestFit="1" customWidth="1"/>
    <col min="25" max="25" width="12.1640625" bestFit="1" customWidth="1"/>
    <col min="30" max="30" width="14.83203125" customWidth="1"/>
    <col min="32" max="32" width="12.1640625" bestFit="1" customWidth="1"/>
    <col min="33" max="33" width="11.83203125" bestFit="1" customWidth="1"/>
  </cols>
  <sheetData>
    <row r="1" spans="1:52" x14ac:dyDescent="0.2">
      <c r="A1" s="55"/>
      <c r="B1" s="55"/>
      <c r="C1" s="55"/>
      <c r="D1" s="55"/>
      <c r="E1" s="55"/>
      <c r="F1" s="55"/>
      <c r="G1" s="55"/>
      <c r="H1" s="55"/>
      <c r="J1" s="55"/>
      <c r="K1" s="55"/>
      <c r="L1" s="55"/>
      <c r="M1" s="55"/>
      <c r="N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52" x14ac:dyDescent="0.2">
      <c r="A2" s="55"/>
      <c r="C2" s="253" t="s">
        <v>727</v>
      </c>
      <c r="D2" s="253"/>
      <c r="E2" s="253" t="s">
        <v>763</v>
      </c>
      <c r="F2" s="253"/>
      <c r="G2" s="55"/>
      <c r="H2" s="55"/>
      <c r="J2" s="55"/>
      <c r="K2" s="55"/>
      <c r="L2" s="55"/>
      <c r="M2" s="55"/>
      <c r="N2" s="55"/>
      <c r="P2" s="55"/>
      <c r="Q2" s="55"/>
      <c r="R2" s="55"/>
      <c r="S2" s="55"/>
      <c r="T2" s="55"/>
      <c r="U2" s="55"/>
      <c r="W2" s="253" t="s">
        <v>727</v>
      </c>
      <c r="X2" s="253"/>
      <c r="Y2" s="253" t="s">
        <v>763</v>
      </c>
      <c r="Z2" s="253"/>
      <c r="AA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</row>
    <row r="3" spans="1:52" ht="64" x14ac:dyDescent="0.2">
      <c r="A3" s="55"/>
      <c r="B3" s="38" t="s">
        <v>701</v>
      </c>
      <c r="C3" s="36" t="s">
        <v>2947</v>
      </c>
      <c r="D3" s="42" t="s">
        <v>2948</v>
      </c>
      <c r="E3" s="37" t="s">
        <v>2947</v>
      </c>
      <c r="F3" s="37" t="s">
        <v>2948</v>
      </c>
      <c r="G3" s="55"/>
      <c r="H3" s="55"/>
      <c r="J3" s="55"/>
      <c r="K3" s="60" t="s">
        <v>2951</v>
      </c>
      <c r="L3" s="61" t="s">
        <v>2952</v>
      </c>
      <c r="M3" s="62" t="s">
        <v>2953</v>
      </c>
      <c r="N3" s="55"/>
      <c r="P3" s="55"/>
      <c r="Q3" s="60" t="s">
        <v>10</v>
      </c>
      <c r="R3" s="61" t="s">
        <v>727</v>
      </c>
      <c r="S3" s="62" t="s">
        <v>763</v>
      </c>
      <c r="T3" s="55"/>
      <c r="U3" s="55"/>
      <c r="V3" s="60" t="s">
        <v>2955</v>
      </c>
      <c r="W3" s="61" t="s">
        <v>2956</v>
      </c>
      <c r="X3" s="61" t="s">
        <v>2957</v>
      </c>
      <c r="Y3" s="62" t="s">
        <v>2956</v>
      </c>
      <c r="Z3" s="62" t="s">
        <v>2957</v>
      </c>
      <c r="AA3" s="55"/>
      <c r="AC3" s="55"/>
      <c r="AE3" s="254" t="s">
        <v>727</v>
      </c>
      <c r="AF3" s="255"/>
      <c r="AG3" s="255"/>
      <c r="AH3" s="256"/>
      <c r="AI3" s="254" t="s">
        <v>763</v>
      </c>
      <c r="AJ3" s="255"/>
      <c r="AK3" s="255"/>
      <c r="AL3" s="256"/>
      <c r="AM3" s="55"/>
    </row>
    <row r="4" spans="1:52" ht="70" customHeight="1" x14ac:dyDescent="0.2">
      <c r="A4" s="55"/>
      <c r="B4" s="39" t="s">
        <v>354</v>
      </c>
      <c r="C4" s="14">
        <v>5</v>
      </c>
      <c r="D4" s="32">
        <v>142.53</v>
      </c>
      <c r="E4" s="50"/>
      <c r="F4" s="52"/>
      <c r="G4" s="55"/>
      <c r="H4" s="55"/>
      <c r="J4" s="55"/>
      <c r="K4" s="63">
        <v>1999</v>
      </c>
      <c r="L4" s="58">
        <v>1</v>
      </c>
      <c r="M4" s="59">
        <v>0</v>
      </c>
      <c r="N4" s="55"/>
      <c r="P4" s="55"/>
      <c r="Q4" s="81" t="s">
        <v>23</v>
      </c>
      <c r="R4" s="82">
        <v>17</v>
      </c>
      <c r="S4" s="83">
        <v>35</v>
      </c>
      <c r="T4" s="55"/>
      <c r="U4" s="55"/>
      <c r="V4" s="98">
        <v>1999</v>
      </c>
      <c r="W4" s="94">
        <v>1.96</v>
      </c>
      <c r="X4" s="90">
        <v>1.96</v>
      </c>
      <c r="Y4" s="102"/>
      <c r="Z4" s="77"/>
      <c r="AA4" s="55"/>
      <c r="AC4" s="55"/>
      <c r="AD4" s="181" t="s">
        <v>2969</v>
      </c>
      <c r="AE4" s="36" t="s">
        <v>2947</v>
      </c>
      <c r="AF4" s="42" t="s">
        <v>2979</v>
      </c>
      <c r="AG4" s="42" t="s">
        <v>2980</v>
      </c>
      <c r="AH4" s="42" t="s">
        <v>2981</v>
      </c>
      <c r="AI4" s="37" t="s">
        <v>2947</v>
      </c>
      <c r="AJ4" s="37" t="s">
        <v>2948</v>
      </c>
      <c r="AK4" s="37" t="s">
        <v>2980</v>
      </c>
      <c r="AL4" s="37" t="s">
        <v>2975</v>
      </c>
      <c r="AM4" s="55"/>
      <c r="AR4" s="30"/>
      <c r="AS4" s="31"/>
      <c r="AT4" s="31"/>
      <c r="AV4" s="119"/>
      <c r="AW4" s="31"/>
      <c r="AX4" s="31"/>
    </row>
    <row r="5" spans="1:52" x14ac:dyDescent="0.2">
      <c r="A5" s="55"/>
      <c r="B5" s="40" t="s">
        <v>28</v>
      </c>
      <c r="C5" s="33">
        <v>148</v>
      </c>
      <c r="D5" s="34">
        <v>3685.9599999999996</v>
      </c>
      <c r="E5" s="51">
        <v>171</v>
      </c>
      <c r="F5" s="53">
        <v>40514.570000000007</v>
      </c>
      <c r="G5" s="55"/>
      <c r="H5" s="55"/>
      <c r="J5" s="55"/>
      <c r="K5" s="64">
        <v>2000</v>
      </c>
      <c r="L5" s="58">
        <v>1</v>
      </c>
      <c r="M5" s="59">
        <v>0</v>
      </c>
      <c r="N5" s="55"/>
      <c r="P5" s="55"/>
      <c r="Q5" s="73" t="s">
        <v>128</v>
      </c>
      <c r="R5" s="75">
        <v>2</v>
      </c>
      <c r="S5" s="78">
        <v>6</v>
      </c>
      <c r="T5" s="55"/>
      <c r="U5" s="55"/>
      <c r="V5" s="99">
        <v>2000</v>
      </c>
      <c r="W5" s="95">
        <v>90.47</v>
      </c>
      <c r="X5" s="90">
        <v>90.47</v>
      </c>
      <c r="Y5" s="103"/>
      <c r="Z5" s="78"/>
      <c r="AA5" s="55"/>
      <c r="AC5" s="55"/>
      <c r="AD5" s="39" t="s">
        <v>354</v>
      </c>
      <c r="AE5" s="156">
        <v>3</v>
      </c>
      <c r="AF5" s="157">
        <v>94.22</v>
      </c>
      <c r="AG5" s="157">
        <v>31.406666666666666</v>
      </c>
      <c r="AH5" s="158">
        <v>27.090209178471351</v>
      </c>
      <c r="AI5" s="159"/>
      <c r="AJ5" s="165"/>
      <c r="AK5" s="170"/>
      <c r="AL5" s="52"/>
      <c r="AM5" s="55"/>
      <c r="AR5" s="30">
        <v>2003</v>
      </c>
      <c r="AS5" s="31"/>
      <c r="AT5" s="31"/>
      <c r="AV5" s="119">
        <v>2000</v>
      </c>
      <c r="AW5" s="31">
        <v>90.47</v>
      </c>
      <c r="AX5" s="31">
        <v>90.47</v>
      </c>
    </row>
    <row r="6" spans="1:52" x14ac:dyDescent="0.2">
      <c r="A6" s="55"/>
      <c r="B6" s="39" t="s">
        <v>2949</v>
      </c>
      <c r="C6" s="14">
        <v>2</v>
      </c>
      <c r="D6" s="32">
        <v>37.659999999999997</v>
      </c>
      <c r="E6" s="46"/>
      <c r="F6" s="44"/>
      <c r="G6" s="55"/>
      <c r="H6" s="55"/>
      <c r="J6" s="55"/>
      <c r="K6" s="64">
        <v>2001</v>
      </c>
      <c r="L6" s="58">
        <v>1</v>
      </c>
      <c r="M6" s="59">
        <v>0</v>
      </c>
      <c r="N6" s="55"/>
      <c r="P6" s="55"/>
      <c r="Q6" s="84" t="s">
        <v>38</v>
      </c>
      <c r="R6" s="85">
        <v>17</v>
      </c>
      <c r="S6" s="86">
        <v>46</v>
      </c>
      <c r="T6" s="55"/>
      <c r="U6" s="55"/>
      <c r="V6" s="99">
        <v>2001</v>
      </c>
      <c r="W6" s="95">
        <v>0.53</v>
      </c>
      <c r="X6" s="90">
        <v>0.53</v>
      </c>
      <c r="Y6" s="103"/>
      <c r="Z6" s="78"/>
      <c r="AA6" s="55"/>
      <c r="AC6" s="55"/>
      <c r="AD6" s="173" t="s">
        <v>28</v>
      </c>
      <c r="AE6" s="174">
        <v>78</v>
      </c>
      <c r="AF6" s="175">
        <v>4097.13</v>
      </c>
      <c r="AG6" s="175">
        <v>52.527307692307694</v>
      </c>
      <c r="AH6" s="176">
        <v>57.346088979360829</v>
      </c>
      <c r="AI6" s="177">
        <v>115</v>
      </c>
      <c r="AJ6" s="178">
        <v>40514.570000000007</v>
      </c>
      <c r="AK6" s="179">
        <v>352.30060869565222</v>
      </c>
      <c r="AL6" s="182">
        <v>633.50660080096884</v>
      </c>
      <c r="AM6" s="55"/>
      <c r="AR6" s="30"/>
      <c r="AS6" s="31"/>
      <c r="AT6" s="31"/>
      <c r="AV6" s="119"/>
      <c r="AW6" s="31"/>
      <c r="AX6" s="31"/>
    </row>
    <row r="7" spans="1:52" x14ac:dyDescent="0.2">
      <c r="A7" s="55"/>
      <c r="B7" s="40" t="s">
        <v>20</v>
      </c>
      <c r="C7" s="33">
        <v>194</v>
      </c>
      <c r="D7" s="34">
        <v>3960.5600000000009</v>
      </c>
      <c r="E7" s="51">
        <v>348</v>
      </c>
      <c r="F7" s="53">
        <v>10471.559999999998</v>
      </c>
      <c r="G7" s="55"/>
      <c r="H7" s="55"/>
      <c r="J7" s="55"/>
      <c r="K7" s="64">
        <v>2002</v>
      </c>
      <c r="L7" s="58">
        <v>5</v>
      </c>
      <c r="M7" s="59">
        <v>1</v>
      </c>
      <c r="N7" s="55"/>
      <c r="P7" s="55"/>
      <c r="Q7" s="84" t="s">
        <v>70</v>
      </c>
      <c r="R7" s="85">
        <v>27</v>
      </c>
      <c r="S7" s="86">
        <v>18</v>
      </c>
      <c r="T7" s="55"/>
      <c r="U7" s="55"/>
      <c r="V7" s="100">
        <v>2002</v>
      </c>
      <c r="W7" s="96">
        <v>320</v>
      </c>
      <c r="X7" s="90">
        <v>64</v>
      </c>
      <c r="Y7" s="103">
        <v>26</v>
      </c>
      <c r="Z7" s="78">
        <v>26</v>
      </c>
      <c r="AA7" s="55"/>
      <c r="AC7" s="55"/>
      <c r="AD7" s="180" t="s">
        <v>20</v>
      </c>
      <c r="AE7" s="156">
        <v>122</v>
      </c>
      <c r="AF7" s="157">
        <v>4212.0599999999995</v>
      </c>
      <c r="AG7" s="157">
        <v>34.525081967213112</v>
      </c>
      <c r="AH7" s="158">
        <v>43.28657212145913</v>
      </c>
      <c r="AI7" s="160">
        <v>278</v>
      </c>
      <c r="AJ7" s="166">
        <v>10471.559999999998</v>
      </c>
      <c r="AK7" s="171">
        <v>37.667482014388483</v>
      </c>
      <c r="AL7" s="183">
        <v>62.413341089733628</v>
      </c>
      <c r="AM7" s="55"/>
      <c r="AR7" s="30"/>
      <c r="AS7" s="31"/>
      <c r="AT7" s="31"/>
      <c r="AV7" s="119"/>
      <c r="AW7" s="31"/>
      <c r="AX7" s="31"/>
      <c r="AY7" s="31"/>
      <c r="AZ7" s="31"/>
    </row>
    <row r="8" spans="1:52" x14ac:dyDescent="0.2">
      <c r="A8" s="55"/>
      <c r="B8" s="39" t="s">
        <v>128</v>
      </c>
      <c r="C8" s="14">
        <v>6</v>
      </c>
      <c r="D8" s="32">
        <v>937.08</v>
      </c>
      <c r="E8" s="46">
        <v>3</v>
      </c>
      <c r="F8" s="44"/>
      <c r="G8" s="55"/>
      <c r="H8" s="55"/>
      <c r="J8" s="55"/>
      <c r="K8" s="64">
        <v>2003</v>
      </c>
      <c r="L8" s="58">
        <v>0</v>
      </c>
      <c r="M8" s="59">
        <v>1</v>
      </c>
      <c r="N8" s="55"/>
      <c r="P8" s="55"/>
      <c r="Q8" s="73" t="s">
        <v>145</v>
      </c>
      <c r="R8" s="75">
        <v>1</v>
      </c>
      <c r="S8" s="78">
        <v>1</v>
      </c>
      <c r="T8" s="55"/>
      <c r="U8" s="55"/>
      <c r="V8" s="100" t="s">
        <v>661</v>
      </c>
      <c r="W8" s="96"/>
      <c r="X8" s="90"/>
      <c r="Y8" s="103"/>
      <c r="Z8" s="78"/>
      <c r="AA8" s="55"/>
      <c r="AC8" s="55"/>
      <c r="AD8" s="180" t="s">
        <v>128</v>
      </c>
      <c r="AE8" s="156">
        <v>1</v>
      </c>
      <c r="AF8" s="157">
        <v>1220</v>
      </c>
      <c r="AG8" s="161">
        <v>1220</v>
      </c>
      <c r="AH8" s="158"/>
      <c r="AI8" s="160"/>
      <c r="AJ8" s="166"/>
      <c r="AK8" s="171"/>
      <c r="AL8" s="21"/>
      <c r="AM8" s="55"/>
      <c r="AR8" s="30">
        <v>2006</v>
      </c>
      <c r="AS8" s="31">
        <v>19608.859999999997</v>
      </c>
      <c r="AT8" s="31">
        <v>817.03583333333324</v>
      </c>
      <c r="AV8" s="119">
        <v>2004</v>
      </c>
      <c r="AW8" s="31">
        <v>9.4</v>
      </c>
      <c r="AX8" s="31">
        <v>9.4</v>
      </c>
      <c r="AY8" s="31">
        <v>165.74</v>
      </c>
      <c r="AZ8" s="31">
        <v>55.24666666666667</v>
      </c>
    </row>
    <row r="9" spans="1:52" x14ac:dyDescent="0.2">
      <c r="A9" s="55"/>
      <c r="B9" s="39"/>
      <c r="C9" s="14"/>
      <c r="D9" s="32"/>
      <c r="E9" s="46"/>
      <c r="F9" s="44"/>
      <c r="G9" s="55"/>
      <c r="H9" s="55"/>
      <c r="J9" s="55"/>
      <c r="K9" s="64"/>
      <c r="L9" s="58"/>
      <c r="M9" s="59"/>
      <c r="N9" s="55"/>
      <c r="P9" s="55"/>
      <c r="Q9" s="73"/>
      <c r="R9" s="75"/>
      <c r="S9" s="78"/>
      <c r="T9" s="55"/>
      <c r="U9" s="55"/>
      <c r="V9" s="100"/>
      <c r="W9" s="96"/>
      <c r="X9" s="90"/>
      <c r="Y9" s="103"/>
      <c r="Z9" s="78"/>
      <c r="AA9" s="55"/>
      <c r="AC9" s="55"/>
      <c r="AD9" s="180"/>
      <c r="AE9" s="156"/>
      <c r="AF9" s="157"/>
      <c r="AG9" s="161"/>
      <c r="AH9" s="158"/>
      <c r="AI9" s="160"/>
      <c r="AJ9" s="166"/>
      <c r="AK9" s="171"/>
      <c r="AL9" s="21"/>
      <c r="AM9" s="55"/>
    </row>
    <row r="10" spans="1:52" x14ac:dyDescent="0.2">
      <c r="A10" s="55"/>
      <c r="B10" s="40" t="s">
        <v>43</v>
      </c>
      <c r="C10" s="33">
        <v>225</v>
      </c>
      <c r="D10" s="34">
        <v>7275.4400000000023</v>
      </c>
      <c r="E10" s="51">
        <v>74</v>
      </c>
      <c r="F10" s="53">
        <v>14189.099999999999</v>
      </c>
      <c r="G10" s="55"/>
      <c r="H10" s="55"/>
      <c r="J10" s="55"/>
      <c r="K10" s="64">
        <v>2004</v>
      </c>
      <c r="L10" s="58">
        <v>3</v>
      </c>
      <c r="M10" s="59">
        <v>6</v>
      </c>
      <c r="N10" s="55"/>
      <c r="P10" s="55"/>
      <c r="Q10" s="84" t="s">
        <v>31</v>
      </c>
      <c r="R10" s="85">
        <v>29</v>
      </c>
      <c r="S10" s="86">
        <v>52</v>
      </c>
      <c r="T10" s="55"/>
      <c r="U10" s="55"/>
      <c r="V10" s="100">
        <v>2004</v>
      </c>
      <c r="W10" s="96">
        <v>9.4</v>
      </c>
      <c r="X10" s="90">
        <v>9.4</v>
      </c>
      <c r="Y10" s="104">
        <v>165.74</v>
      </c>
      <c r="Z10" s="105">
        <v>55.24666666666667</v>
      </c>
      <c r="AA10" s="55"/>
      <c r="AC10" s="55"/>
      <c r="AD10" s="180" t="s">
        <v>43</v>
      </c>
      <c r="AE10" s="156">
        <v>156</v>
      </c>
      <c r="AF10" s="157">
        <v>7955.9299999999994</v>
      </c>
      <c r="AG10" s="161">
        <v>50.999551282051279</v>
      </c>
      <c r="AH10" s="158">
        <v>86.611873963159667</v>
      </c>
      <c r="AI10" s="160">
        <v>67</v>
      </c>
      <c r="AJ10" s="166">
        <v>14189.099999999999</v>
      </c>
      <c r="AK10" s="171">
        <v>211.7776119402985</v>
      </c>
      <c r="AL10" s="183">
        <v>258.38110862485826</v>
      </c>
      <c r="AM10" s="55"/>
    </row>
    <row r="11" spans="1:52" x14ac:dyDescent="0.2">
      <c r="A11" s="55"/>
      <c r="B11" s="39" t="s">
        <v>827</v>
      </c>
      <c r="C11" s="14">
        <v>1</v>
      </c>
      <c r="D11" s="32">
        <v>138.79</v>
      </c>
      <c r="E11" s="47">
        <v>7</v>
      </c>
      <c r="F11" s="45">
        <v>719.38</v>
      </c>
      <c r="G11" s="55"/>
      <c r="H11" s="55"/>
      <c r="J11" s="55"/>
      <c r="K11" s="68">
        <v>2005</v>
      </c>
      <c r="L11" s="69">
        <v>12</v>
      </c>
      <c r="M11" s="70">
        <v>15</v>
      </c>
      <c r="N11" s="55"/>
      <c r="P11" s="55"/>
      <c r="Q11" s="73" t="s">
        <v>46</v>
      </c>
      <c r="R11" s="75">
        <v>2</v>
      </c>
      <c r="S11" s="79">
        <v>11</v>
      </c>
      <c r="T11" s="87"/>
      <c r="U11" s="55"/>
      <c r="V11" s="100">
        <v>2005</v>
      </c>
      <c r="W11" s="110">
        <v>235.97</v>
      </c>
      <c r="X11" s="90">
        <v>29.49625</v>
      </c>
      <c r="Y11" s="109">
        <v>3331.1</v>
      </c>
      <c r="Z11" s="105">
        <v>302.82727272727271</v>
      </c>
      <c r="AA11" s="55"/>
      <c r="AC11" s="55"/>
      <c r="AD11" s="39" t="s">
        <v>827</v>
      </c>
      <c r="AE11" s="156"/>
      <c r="AF11" s="157"/>
      <c r="AG11" s="157"/>
      <c r="AH11" s="162"/>
      <c r="AI11" s="163">
        <v>7</v>
      </c>
      <c r="AJ11" s="167">
        <v>719.38</v>
      </c>
      <c r="AK11" s="171">
        <v>102.76857142857143</v>
      </c>
      <c r="AL11" s="164">
        <v>26.143802598048286</v>
      </c>
      <c r="AM11" s="55"/>
      <c r="AR11">
        <v>2009</v>
      </c>
      <c r="AS11">
        <v>380</v>
      </c>
      <c r="AT11">
        <v>190</v>
      </c>
      <c r="AV11">
        <v>2006</v>
      </c>
      <c r="AW11">
        <v>380.82</v>
      </c>
      <c r="AX11">
        <v>42.313333333333333</v>
      </c>
    </row>
    <row r="12" spans="1:52" x14ac:dyDescent="0.2">
      <c r="A12" s="55"/>
      <c r="B12" s="39" t="s">
        <v>797</v>
      </c>
      <c r="C12" s="14"/>
      <c r="D12" s="32"/>
      <c r="E12" s="47">
        <v>7</v>
      </c>
      <c r="F12" s="45">
        <v>936</v>
      </c>
      <c r="G12" s="55"/>
      <c r="H12" s="55"/>
      <c r="J12" s="55"/>
      <c r="K12" s="68">
        <v>2006</v>
      </c>
      <c r="L12" s="69">
        <v>11</v>
      </c>
      <c r="M12" s="70">
        <v>35</v>
      </c>
      <c r="N12" s="55"/>
      <c r="P12" s="55"/>
      <c r="Q12" s="74" t="s">
        <v>827</v>
      </c>
      <c r="R12" s="76" t="s">
        <v>2954</v>
      </c>
      <c r="S12" s="80">
        <v>1</v>
      </c>
      <c r="T12" s="87"/>
      <c r="U12" s="55"/>
      <c r="V12" s="100">
        <v>2006</v>
      </c>
      <c r="W12" s="110">
        <v>380.82</v>
      </c>
      <c r="X12" s="90">
        <v>42.313333333333333</v>
      </c>
      <c r="Y12" s="109">
        <v>19608.859999999997</v>
      </c>
      <c r="Z12" s="105">
        <v>817.03583333333324</v>
      </c>
      <c r="AA12" s="55"/>
      <c r="AC12" s="55"/>
      <c r="AD12" s="39" t="s">
        <v>797</v>
      </c>
      <c r="AE12" s="14"/>
      <c r="AF12" s="155"/>
      <c r="AG12" s="155"/>
      <c r="AH12" s="122"/>
      <c r="AI12" s="47">
        <v>4</v>
      </c>
      <c r="AJ12" s="168">
        <v>936</v>
      </c>
      <c r="AK12" s="172">
        <v>234</v>
      </c>
      <c r="AL12" s="164">
        <v>444</v>
      </c>
      <c r="AM12" s="55"/>
      <c r="AR12">
        <v>2010</v>
      </c>
      <c r="AS12">
        <v>3079.8799999999997</v>
      </c>
      <c r="AT12">
        <v>181.16941176470587</v>
      </c>
      <c r="AV12">
        <v>2007</v>
      </c>
      <c r="AW12">
        <v>1269.7399999999998</v>
      </c>
      <c r="AX12">
        <v>60.463809523809516</v>
      </c>
    </row>
    <row r="13" spans="1:52" x14ac:dyDescent="0.2">
      <c r="A13" s="55"/>
      <c r="B13" s="39" t="s">
        <v>782</v>
      </c>
      <c r="C13" s="14"/>
      <c r="D13" s="32"/>
      <c r="E13" s="48">
        <v>25</v>
      </c>
      <c r="F13" s="54">
        <v>21836.920000000006</v>
      </c>
      <c r="G13" s="55"/>
      <c r="H13" s="55"/>
      <c r="J13" s="55"/>
      <c r="K13" s="64">
        <v>2007</v>
      </c>
      <c r="L13" s="58">
        <v>21</v>
      </c>
      <c r="M13" s="59">
        <v>0</v>
      </c>
      <c r="N13" s="55"/>
      <c r="P13" s="55"/>
      <c r="Q13" s="66" t="s">
        <v>702</v>
      </c>
      <c r="R13" s="66">
        <v>95</v>
      </c>
      <c r="S13" s="67">
        <v>170</v>
      </c>
      <c r="T13" s="87"/>
      <c r="U13" s="55"/>
      <c r="V13" s="100">
        <v>2007</v>
      </c>
      <c r="W13" s="96">
        <v>1269.7399999999998</v>
      </c>
      <c r="X13" s="90">
        <v>60.463809523809516</v>
      </c>
      <c r="Y13" s="103"/>
      <c r="Z13" s="106"/>
      <c r="AA13" s="55"/>
      <c r="AC13" s="55"/>
      <c r="AD13" s="39" t="s">
        <v>782</v>
      </c>
      <c r="AE13" s="14"/>
      <c r="AF13" s="155"/>
      <c r="AG13" s="155"/>
      <c r="AH13" s="122"/>
      <c r="AI13" s="48">
        <v>25</v>
      </c>
      <c r="AJ13" s="169">
        <v>21836.920000000006</v>
      </c>
      <c r="AK13" s="171">
        <v>873.47680000000025</v>
      </c>
      <c r="AL13" s="164">
        <v>1156.855428556654</v>
      </c>
      <c r="AM13" s="55"/>
      <c r="AR13">
        <v>2011</v>
      </c>
      <c r="AS13">
        <v>820.45</v>
      </c>
      <c r="AT13">
        <v>164.09</v>
      </c>
      <c r="AV13">
        <v>2008</v>
      </c>
      <c r="AW13">
        <v>221.07</v>
      </c>
      <c r="AX13">
        <v>36.844999999999999</v>
      </c>
    </row>
    <row r="14" spans="1:52" x14ac:dyDescent="0.2">
      <c r="A14" s="55"/>
      <c r="B14" s="39"/>
      <c r="C14" s="14"/>
      <c r="D14" s="32"/>
      <c r="E14" s="185"/>
      <c r="F14" s="186"/>
      <c r="G14" s="55"/>
      <c r="H14" s="55"/>
      <c r="J14" s="55"/>
      <c r="K14" s="64"/>
      <c r="L14" s="58"/>
      <c r="M14" s="59"/>
      <c r="N14" s="55"/>
      <c r="P14" s="55"/>
      <c r="Q14" s="187"/>
      <c r="R14" s="187"/>
      <c r="S14" s="187"/>
      <c r="T14" s="87"/>
      <c r="U14" s="55"/>
      <c r="V14" s="100"/>
      <c r="W14" s="96"/>
      <c r="X14" s="90"/>
      <c r="Y14" s="103"/>
      <c r="Z14" s="106"/>
      <c r="AA14" s="55"/>
      <c r="AC14" s="55"/>
      <c r="AD14" s="39"/>
      <c r="AE14" s="14"/>
      <c r="AF14" s="155"/>
      <c r="AG14" s="155"/>
      <c r="AH14" s="122"/>
      <c r="AI14" s="185"/>
      <c r="AJ14" s="188"/>
      <c r="AK14" s="171"/>
      <c r="AL14" s="189"/>
      <c r="AM14" s="55"/>
    </row>
    <row r="15" spans="1:52" x14ac:dyDescent="0.2">
      <c r="A15" s="55"/>
      <c r="B15" s="41" t="s">
        <v>702</v>
      </c>
      <c r="C15" s="41">
        <v>581</v>
      </c>
      <c r="D15" s="43">
        <v>16178.019999999993</v>
      </c>
      <c r="E15" s="49">
        <v>635</v>
      </c>
      <c r="F15" s="41">
        <v>88667.52999999997</v>
      </c>
      <c r="G15" s="55"/>
      <c r="H15" s="55"/>
      <c r="J15" s="55"/>
      <c r="K15" s="68">
        <v>2008</v>
      </c>
      <c r="L15" s="71">
        <v>9</v>
      </c>
      <c r="M15" s="72">
        <v>16</v>
      </c>
      <c r="N15" s="55"/>
      <c r="P15" s="55"/>
      <c r="Q15" s="55"/>
      <c r="R15" s="55"/>
      <c r="S15" s="88"/>
      <c r="T15" s="87"/>
      <c r="U15" s="55"/>
      <c r="V15" s="100">
        <v>2008</v>
      </c>
      <c r="W15" s="110">
        <v>221.07</v>
      </c>
      <c r="X15" s="90">
        <v>36.844999999999999</v>
      </c>
      <c r="Y15" s="109">
        <v>1687.88</v>
      </c>
      <c r="Z15" s="105">
        <v>140.65666666666667</v>
      </c>
      <c r="AA15" s="55"/>
      <c r="AC15" s="55"/>
      <c r="AD15" s="41" t="s">
        <v>702</v>
      </c>
      <c r="AE15" s="49">
        <v>360</v>
      </c>
      <c r="AF15" s="41">
        <v>17579.340000000011</v>
      </c>
      <c r="AG15" s="41">
        <v>48.831500000000034</v>
      </c>
      <c r="AH15" s="41">
        <v>92.074133377936548</v>
      </c>
      <c r="AI15" s="49">
        <v>635</v>
      </c>
      <c r="AJ15" s="41">
        <v>88667.52999999997</v>
      </c>
      <c r="AK15" s="41">
        <v>178.76518145161285</v>
      </c>
      <c r="AL15" s="41">
        <v>460.87532029315719</v>
      </c>
      <c r="AM15" s="55"/>
    </row>
    <row r="16" spans="1:52" x14ac:dyDescent="0.2">
      <c r="A16" s="55"/>
      <c r="B16" s="55"/>
      <c r="C16" s="55"/>
      <c r="D16" s="55"/>
      <c r="E16" s="55"/>
      <c r="F16" s="55"/>
      <c r="G16" s="55"/>
      <c r="H16" s="55"/>
      <c r="J16" s="55"/>
      <c r="K16" s="64">
        <v>2009</v>
      </c>
      <c r="L16" s="56">
        <v>2</v>
      </c>
      <c r="M16" s="57">
        <v>6</v>
      </c>
      <c r="N16" s="55"/>
      <c r="P16" s="55"/>
      <c r="Q16" s="55"/>
      <c r="R16" s="55"/>
      <c r="S16" s="88"/>
      <c r="T16" s="87"/>
      <c r="U16" s="55"/>
      <c r="V16" s="100">
        <v>2009</v>
      </c>
      <c r="W16" s="96">
        <v>243</v>
      </c>
      <c r="X16" s="111">
        <v>121.5</v>
      </c>
      <c r="Y16" s="104">
        <v>380</v>
      </c>
      <c r="Z16" s="105">
        <v>190</v>
      </c>
      <c r="AA16" s="55"/>
      <c r="AC16" s="55"/>
      <c r="AD16" s="88"/>
      <c r="AE16" s="87"/>
      <c r="AF16" s="87"/>
      <c r="AG16" s="55"/>
      <c r="AH16" s="55"/>
      <c r="AI16" s="55"/>
      <c r="AJ16" s="55"/>
      <c r="AK16" s="55"/>
      <c r="AL16" s="55"/>
      <c r="AM16" s="55"/>
    </row>
    <row r="17" spans="1:39" x14ac:dyDescent="0.2">
      <c r="A17" s="55"/>
      <c r="B17" s="55"/>
      <c r="C17" s="55"/>
      <c r="D17" s="55"/>
      <c r="E17" s="55"/>
      <c r="F17" s="55"/>
      <c r="G17" s="55"/>
      <c r="H17" s="55"/>
      <c r="J17" s="55"/>
      <c r="K17" s="68">
        <v>2010</v>
      </c>
      <c r="L17" s="71">
        <v>5</v>
      </c>
      <c r="M17" s="72">
        <v>25</v>
      </c>
      <c r="N17" s="55"/>
      <c r="P17" s="55"/>
      <c r="S17" s="88"/>
      <c r="T17" s="87"/>
      <c r="U17" s="55"/>
      <c r="V17" s="100">
        <v>2010</v>
      </c>
      <c r="W17" s="110">
        <v>60.74</v>
      </c>
      <c r="X17" s="90">
        <v>15.185</v>
      </c>
      <c r="Y17" s="109">
        <v>3079.8799999999997</v>
      </c>
      <c r="Z17" s="105">
        <v>181.16941176470587</v>
      </c>
      <c r="AA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</row>
    <row r="18" spans="1:39" x14ac:dyDescent="0.2">
      <c r="A18" s="55"/>
      <c r="B18" s="55"/>
      <c r="C18" s="55"/>
      <c r="D18" s="55"/>
      <c r="E18" s="55"/>
      <c r="F18" s="55"/>
      <c r="J18" s="55"/>
      <c r="K18" s="64">
        <v>2011</v>
      </c>
      <c r="L18" s="56">
        <v>9</v>
      </c>
      <c r="M18" s="57">
        <v>6</v>
      </c>
      <c r="N18" s="55"/>
      <c r="S18" s="30"/>
      <c r="T18" s="87"/>
      <c r="U18" s="55"/>
      <c r="V18" s="99">
        <v>2011</v>
      </c>
      <c r="W18" s="95">
        <v>404.10999999999996</v>
      </c>
      <c r="X18" s="90">
        <v>57.73</v>
      </c>
      <c r="Y18" s="104">
        <v>820.45</v>
      </c>
      <c r="Z18" s="105">
        <v>164.09</v>
      </c>
      <c r="AA18" s="55"/>
    </row>
    <row r="19" spans="1:39" x14ac:dyDescent="0.2">
      <c r="J19" s="55"/>
      <c r="K19" s="64">
        <v>2012</v>
      </c>
      <c r="L19" s="56">
        <v>3</v>
      </c>
      <c r="M19" s="57">
        <v>6</v>
      </c>
      <c r="N19" s="55"/>
      <c r="S19" s="30"/>
      <c r="T19" s="31"/>
      <c r="U19" s="55"/>
      <c r="V19" s="99">
        <v>2012</v>
      </c>
      <c r="W19" s="95">
        <v>31.41</v>
      </c>
      <c r="X19" s="90">
        <v>31.41</v>
      </c>
      <c r="Y19" s="104">
        <v>600.29999999999995</v>
      </c>
      <c r="Z19" s="105">
        <v>150.07499999999999</v>
      </c>
      <c r="AA19" s="55"/>
    </row>
    <row r="20" spans="1:39" x14ac:dyDescent="0.2">
      <c r="J20" s="55"/>
      <c r="K20" s="68">
        <v>2013</v>
      </c>
      <c r="L20" s="71">
        <v>5</v>
      </c>
      <c r="M20" s="72">
        <v>42</v>
      </c>
      <c r="N20" s="55"/>
      <c r="S20" s="30"/>
      <c r="T20" s="31"/>
      <c r="U20" s="55"/>
      <c r="V20" s="99">
        <v>2013</v>
      </c>
      <c r="W20" s="108">
        <v>140.94</v>
      </c>
      <c r="X20" s="90">
        <v>35.234999999999999</v>
      </c>
      <c r="Y20" s="109">
        <v>5520.2699999999995</v>
      </c>
      <c r="Z20" s="105">
        <v>212.31807692307692</v>
      </c>
      <c r="AA20" s="55"/>
    </row>
    <row r="21" spans="1:39" x14ac:dyDescent="0.2">
      <c r="A21" s="55"/>
      <c r="B21" s="55"/>
      <c r="C21" s="55"/>
      <c r="D21" s="55"/>
      <c r="E21" s="55"/>
      <c r="F21" s="55"/>
      <c r="G21" s="55"/>
      <c r="J21" s="55"/>
      <c r="K21" s="64">
        <v>2014</v>
      </c>
      <c r="L21" s="56">
        <v>6</v>
      </c>
      <c r="M21" s="57">
        <v>11</v>
      </c>
      <c r="N21" s="55"/>
      <c r="S21" s="30"/>
      <c r="T21" s="31"/>
      <c r="U21" s="55"/>
      <c r="V21" s="99">
        <v>2014</v>
      </c>
      <c r="W21" s="108">
        <v>436.96999999999997</v>
      </c>
      <c r="X21" s="90">
        <v>72.828333333333333</v>
      </c>
      <c r="Y21" s="109">
        <v>5144.09</v>
      </c>
      <c r="Z21" s="105">
        <v>571.56555555555553</v>
      </c>
      <c r="AA21" s="55"/>
    </row>
    <row r="22" spans="1:39" x14ac:dyDescent="0.2">
      <c r="A22" s="55"/>
      <c r="B22" s="55"/>
      <c r="C22" s="55"/>
      <c r="D22" s="55"/>
      <c r="E22" s="55"/>
      <c r="F22" s="55"/>
      <c r="G22" s="55"/>
      <c r="J22" s="55"/>
      <c r="K22" s="64"/>
      <c r="L22" s="56"/>
      <c r="M22" s="57"/>
      <c r="N22" s="55"/>
      <c r="S22" s="30"/>
      <c r="T22" s="31"/>
      <c r="U22" s="55"/>
      <c r="V22" s="99"/>
      <c r="W22" s="108"/>
      <c r="X22" s="90"/>
      <c r="Y22" s="190"/>
      <c r="Z22" s="191"/>
      <c r="AA22" s="55"/>
    </row>
    <row r="23" spans="1:39" x14ac:dyDescent="0.2">
      <c r="A23" s="55"/>
      <c r="B23" s="55"/>
      <c r="C23" s="55"/>
      <c r="D23" s="55"/>
      <c r="E23" s="55"/>
      <c r="F23" s="55"/>
      <c r="G23" s="55"/>
      <c r="J23" s="55"/>
      <c r="K23" s="65">
        <v>2015</v>
      </c>
      <c r="L23" s="56">
        <v>1</v>
      </c>
      <c r="M23" s="57">
        <v>1</v>
      </c>
      <c r="N23" s="55"/>
      <c r="S23" s="30"/>
      <c r="T23" s="31"/>
      <c r="U23" s="55"/>
      <c r="V23" s="99">
        <v>2015</v>
      </c>
      <c r="W23" s="95">
        <v>250</v>
      </c>
      <c r="X23" s="111">
        <v>250</v>
      </c>
      <c r="Y23" s="103"/>
      <c r="Z23" s="106"/>
      <c r="AA23" s="55"/>
      <c r="AC23" s="30"/>
      <c r="AD23" s="35"/>
    </row>
    <row r="24" spans="1:39" x14ac:dyDescent="0.2">
      <c r="A24" s="55"/>
      <c r="C24" s="253" t="s">
        <v>727</v>
      </c>
      <c r="D24" s="253"/>
      <c r="E24" s="253" t="s">
        <v>763</v>
      </c>
      <c r="F24" s="253"/>
      <c r="G24" s="55"/>
      <c r="J24" s="55"/>
      <c r="K24" s="66" t="s">
        <v>702</v>
      </c>
      <c r="L24" s="66">
        <v>95</v>
      </c>
      <c r="M24" s="67">
        <v>171</v>
      </c>
      <c r="N24" s="55"/>
      <c r="S24" s="30"/>
      <c r="T24" s="31"/>
      <c r="U24" s="55"/>
      <c r="V24" s="101" t="s">
        <v>59</v>
      </c>
      <c r="W24" s="97"/>
      <c r="X24" s="90"/>
      <c r="Y24" s="97">
        <v>150</v>
      </c>
      <c r="Z24" s="107">
        <v>150</v>
      </c>
      <c r="AA24" s="55"/>
      <c r="AC24" s="30"/>
      <c r="AD24" s="35"/>
    </row>
    <row r="25" spans="1:39" ht="32" x14ac:dyDescent="0.2">
      <c r="A25" s="55"/>
      <c r="B25" s="38" t="s">
        <v>701</v>
      </c>
      <c r="C25" s="36" t="s">
        <v>2947</v>
      </c>
      <c r="D25" s="42" t="s">
        <v>2948</v>
      </c>
      <c r="E25" s="37" t="s">
        <v>2947</v>
      </c>
      <c r="F25" s="37" t="s">
        <v>2948</v>
      </c>
      <c r="G25" s="55"/>
      <c r="J25" s="55"/>
      <c r="K25" s="55"/>
      <c r="L25" s="55"/>
      <c r="M25" s="55"/>
      <c r="N25" s="55"/>
      <c r="S25" s="30"/>
      <c r="T25" s="31"/>
      <c r="U25" s="55"/>
      <c r="V25" s="66" t="s">
        <v>702</v>
      </c>
      <c r="W25" s="91">
        <v>4097.130000000001</v>
      </c>
      <c r="X25" s="92">
        <v>52.527307692307708</v>
      </c>
      <c r="Y25" s="93">
        <v>40514.569999999992</v>
      </c>
      <c r="Z25" s="92">
        <v>352.3006086956521</v>
      </c>
      <c r="AA25" s="55"/>
      <c r="AC25" s="30"/>
      <c r="AD25" s="35"/>
    </row>
    <row r="26" spans="1:39" x14ac:dyDescent="0.2">
      <c r="A26" s="55"/>
      <c r="B26" s="40" t="s">
        <v>28</v>
      </c>
      <c r="C26" s="112">
        <f>C5/C15</f>
        <v>0.25473321858864029</v>
      </c>
      <c r="D26" s="112">
        <f>D5/D15</f>
        <v>0.2278375227623653</v>
      </c>
      <c r="E26" s="113">
        <f>E5/E15</f>
        <v>0.26929133858267718</v>
      </c>
      <c r="F26" s="114">
        <f>F5/F15</f>
        <v>0.45692679157748073</v>
      </c>
      <c r="G26" s="55"/>
      <c r="N26" s="55"/>
      <c r="U26" s="55"/>
      <c r="V26" s="55"/>
      <c r="W26" s="55"/>
      <c r="X26" s="55"/>
      <c r="Y26" s="55"/>
      <c r="Z26" s="55"/>
      <c r="AA26" s="55"/>
      <c r="AB26" s="55"/>
      <c r="AC26" s="88"/>
      <c r="AD26" s="184"/>
      <c r="AE26" s="55"/>
      <c r="AF26" s="55"/>
      <c r="AG26" s="55"/>
      <c r="AH26" s="55"/>
    </row>
    <row r="27" spans="1:39" x14ac:dyDescent="0.2">
      <c r="A27" s="55"/>
      <c r="B27" s="40" t="s">
        <v>20</v>
      </c>
      <c r="C27" s="112">
        <f>C7/C15</f>
        <v>0.33390705679862304</v>
      </c>
      <c r="D27" s="112">
        <f>D7/D15</f>
        <v>0.24481116972287106</v>
      </c>
      <c r="E27" s="113">
        <f>E7/E15</f>
        <v>0.54803149606299217</v>
      </c>
      <c r="F27" s="114">
        <f>F7/F15</f>
        <v>0.11809915083909522</v>
      </c>
      <c r="G27" s="55"/>
      <c r="U27" s="55"/>
      <c r="V27" s="55"/>
      <c r="W27" s="55"/>
      <c r="X27" s="55"/>
      <c r="Y27" s="55"/>
      <c r="Z27" s="55"/>
      <c r="AA27" s="55"/>
      <c r="AB27" s="55"/>
      <c r="AC27" s="88"/>
      <c r="AD27" s="184"/>
      <c r="AE27" s="55"/>
      <c r="AF27" s="55"/>
      <c r="AG27" s="55"/>
      <c r="AH27" s="55"/>
    </row>
    <row r="28" spans="1:39" x14ac:dyDescent="0.2">
      <c r="A28" s="55"/>
      <c r="B28" s="40" t="s">
        <v>43</v>
      </c>
      <c r="C28" s="112">
        <f>C10/C15</f>
        <v>0.38726333907056798</v>
      </c>
      <c r="D28" s="112">
        <f>D10/D15</f>
        <v>0.44971139855186265</v>
      </c>
      <c r="E28" s="113">
        <f>E10/E15</f>
        <v>0.11653543307086614</v>
      </c>
      <c r="F28" s="114">
        <f>F10/F15</f>
        <v>0.16002588546224308</v>
      </c>
      <c r="G28" s="55"/>
      <c r="U28" s="55"/>
      <c r="V28" s="55"/>
      <c r="W28" s="55"/>
      <c r="X28" s="55"/>
      <c r="Y28" s="55"/>
      <c r="Z28" s="55"/>
      <c r="AA28" s="55"/>
      <c r="AB28" s="55"/>
      <c r="AC28" s="88"/>
      <c r="AD28" s="184"/>
      <c r="AE28" s="55"/>
      <c r="AF28" s="55"/>
      <c r="AG28" s="55"/>
      <c r="AH28" s="55"/>
    </row>
    <row r="29" spans="1:39" x14ac:dyDescent="0.2">
      <c r="A29" s="55"/>
      <c r="B29" s="41" t="s">
        <v>702</v>
      </c>
      <c r="C29" s="41">
        <v>581</v>
      </c>
      <c r="D29" s="43">
        <v>16178.019999999993</v>
      </c>
      <c r="E29" s="49">
        <v>635</v>
      </c>
      <c r="F29" s="41">
        <v>88667.52999999997</v>
      </c>
      <c r="G29" s="55"/>
      <c r="U29" s="55"/>
      <c r="V29" s="55"/>
      <c r="W29" s="55"/>
      <c r="X29" s="55"/>
      <c r="Y29" s="55"/>
      <c r="Z29" s="55"/>
      <c r="AA29" s="55"/>
      <c r="AB29" s="55"/>
      <c r="AC29" s="88"/>
      <c r="AD29" s="184"/>
      <c r="AE29" s="55"/>
      <c r="AF29" s="55"/>
      <c r="AG29" s="55"/>
      <c r="AH29" s="55"/>
    </row>
    <row r="30" spans="1:39" x14ac:dyDescent="0.2">
      <c r="A30" s="55"/>
      <c r="B30" s="55"/>
      <c r="C30" s="55"/>
      <c r="D30" s="55"/>
      <c r="E30" s="55"/>
      <c r="F30" s="55"/>
      <c r="G30" s="55"/>
      <c r="U30" s="55"/>
      <c r="V30" s="55"/>
      <c r="W30" s="55"/>
      <c r="X30" s="55"/>
      <c r="Y30" s="55"/>
      <c r="Z30" s="55"/>
      <c r="AA30" s="55"/>
      <c r="AB30" s="55"/>
      <c r="AC30" s="88"/>
      <c r="AD30" s="184"/>
      <c r="AE30" s="55"/>
      <c r="AF30" s="55"/>
      <c r="AG30" s="55"/>
      <c r="AH30" s="55"/>
    </row>
    <row r="31" spans="1:39" x14ac:dyDescent="0.2">
      <c r="A31" s="55"/>
      <c r="B31" s="55"/>
      <c r="C31" s="55"/>
      <c r="D31" s="55"/>
      <c r="E31" s="55"/>
      <c r="F31" s="55"/>
      <c r="G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</row>
    <row r="32" spans="1:39" x14ac:dyDescent="0.2"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</row>
    <row r="33" spans="1:34" x14ac:dyDescent="0.2"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</row>
    <row r="34" spans="1:34" x14ac:dyDescent="0.2"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</row>
    <row r="35" spans="1:34" x14ac:dyDescent="0.2"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</row>
    <row r="36" spans="1:34" x14ac:dyDescent="0.2"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</row>
    <row r="37" spans="1:34" x14ac:dyDescent="0.2"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</row>
    <row r="38" spans="1:34" x14ac:dyDescent="0.2"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</row>
    <row r="39" spans="1:34" x14ac:dyDescent="0.2">
      <c r="A39" s="55"/>
      <c r="B39" s="55"/>
      <c r="C39" s="55"/>
      <c r="D39" s="55"/>
      <c r="E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1:34" x14ac:dyDescent="0.2">
      <c r="A40" s="55"/>
      <c r="B40" s="55"/>
      <c r="C40" s="55"/>
      <c r="D40" s="55"/>
      <c r="E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1:34" x14ac:dyDescent="0.2">
      <c r="A41" s="55"/>
      <c r="B41" s="124"/>
      <c r="C41" s="128" t="s">
        <v>727</v>
      </c>
      <c r="D41" s="128" t="s">
        <v>763</v>
      </c>
      <c r="E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1:34" ht="64" x14ac:dyDescent="0.2">
      <c r="A42" s="55"/>
      <c r="B42" s="127" t="s">
        <v>2969</v>
      </c>
      <c r="C42" s="61" t="s">
        <v>3044</v>
      </c>
      <c r="D42" s="62" t="s">
        <v>3045</v>
      </c>
      <c r="E42" s="55"/>
    </row>
    <row r="43" spans="1:34" x14ac:dyDescent="0.2">
      <c r="A43" s="55"/>
      <c r="B43" s="126" t="s">
        <v>28</v>
      </c>
      <c r="C43" s="125">
        <v>4.4280701754385952</v>
      </c>
      <c r="D43" s="131">
        <v>4.1028265107212469</v>
      </c>
      <c r="E43" s="55"/>
    </row>
    <row r="44" spans="1:34" x14ac:dyDescent="0.2">
      <c r="A44" s="55"/>
      <c r="B44" s="126" t="s">
        <v>20</v>
      </c>
      <c r="C44" s="125">
        <v>4.8642676767676765</v>
      </c>
      <c r="D44" s="131">
        <v>3.2830459770114944</v>
      </c>
      <c r="E44" s="55"/>
    </row>
    <row r="45" spans="1:34" x14ac:dyDescent="0.2">
      <c r="A45" s="55"/>
      <c r="B45" s="126" t="s">
        <v>43</v>
      </c>
      <c r="C45" s="125">
        <v>4.6070736434108515</v>
      </c>
      <c r="D45" s="132">
        <v>3.9245495495495497</v>
      </c>
      <c r="E45" s="55"/>
    </row>
    <row r="46" spans="1:34" x14ac:dyDescent="0.2">
      <c r="A46" s="55"/>
      <c r="B46" s="126" t="s">
        <v>702</v>
      </c>
      <c r="C46" s="130">
        <v>4.6060049019607874</v>
      </c>
      <c r="D46" s="130">
        <v>3.6186351706036728</v>
      </c>
      <c r="E46" s="55"/>
    </row>
    <row r="47" spans="1:34" x14ac:dyDescent="0.2">
      <c r="A47" s="55"/>
      <c r="B47" s="55"/>
      <c r="C47" s="55"/>
      <c r="D47" s="55"/>
      <c r="E47" s="55"/>
    </row>
    <row r="48" spans="1:34" x14ac:dyDescent="0.2">
      <c r="A48" s="55"/>
      <c r="B48" s="55"/>
      <c r="C48" s="55"/>
      <c r="D48" s="55"/>
      <c r="E48" s="55"/>
    </row>
    <row r="50" spans="1:7" x14ac:dyDescent="0.2">
      <c r="A50" s="55"/>
      <c r="B50" s="55"/>
      <c r="C50" s="55"/>
      <c r="D50" s="55"/>
      <c r="E50" s="55"/>
      <c r="F50" s="55"/>
      <c r="G50" s="55"/>
    </row>
    <row r="51" spans="1:7" x14ac:dyDescent="0.2">
      <c r="A51" s="55"/>
      <c r="B51" s="124"/>
      <c r="C51" s="251" t="s">
        <v>727</v>
      </c>
      <c r="D51" s="252"/>
      <c r="E51" s="251" t="s">
        <v>763</v>
      </c>
      <c r="F51" s="252"/>
      <c r="G51" s="55"/>
    </row>
    <row r="52" spans="1:7" ht="64" x14ac:dyDescent="0.2">
      <c r="A52" s="55"/>
      <c r="B52" s="127" t="s">
        <v>2970</v>
      </c>
      <c r="C52" s="61" t="s">
        <v>2961</v>
      </c>
      <c r="D52" s="61" t="s">
        <v>2972</v>
      </c>
      <c r="E52" s="62" t="s">
        <v>2961</v>
      </c>
      <c r="F52" s="62" t="s">
        <v>2971</v>
      </c>
      <c r="G52" s="55"/>
    </row>
    <row r="53" spans="1:7" x14ac:dyDescent="0.2">
      <c r="A53" s="55"/>
      <c r="B53" s="127" t="s">
        <v>32</v>
      </c>
      <c r="C53" s="133">
        <v>4.7500000000000009</v>
      </c>
      <c r="D53" s="31">
        <v>16</v>
      </c>
      <c r="E53" s="136">
        <v>4.9351851851851896</v>
      </c>
      <c r="F53" s="139">
        <v>13</v>
      </c>
      <c r="G53" s="55"/>
    </row>
    <row r="54" spans="1:7" x14ac:dyDescent="0.2">
      <c r="A54" s="55"/>
      <c r="B54" s="127" t="s">
        <v>281</v>
      </c>
      <c r="C54" s="134">
        <v>4.2083333333333339</v>
      </c>
      <c r="D54" s="31">
        <v>2</v>
      </c>
      <c r="E54" s="137">
        <v>4.1111111111111116</v>
      </c>
      <c r="F54" s="140">
        <v>3</v>
      </c>
      <c r="G54" s="55"/>
    </row>
    <row r="55" spans="1:7" x14ac:dyDescent="0.2">
      <c r="A55" s="55"/>
      <c r="B55" s="127" t="s">
        <v>54</v>
      </c>
      <c r="C55" s="134">
        <v>4.1287878787878789</v>
      </c>
      <c r="D55" s="31">
        <v>8</v>
      </c>
      <c r="E55" s="137">
        <v>3.6361111111111111</v>
      </c>
      <c r="F55" s="140">
        <v>20</v>
      </c>
      <c r="G55" s="55"/>
    </row>
    <row r="56" spans="1:7" x14ac:dyDescent="0.2">
      <c r="A56" s="55"/>
      <c r="B56" s="127" t="s">
        <v>65</v>
      </c>
      <c r="C56" s="134">
        <v>3.5416666666666665</v>
      </c>
      <c r="D56" s="31">
        <v>2</v>
      </c>
      <c r="E56" s="137">
        <v>4.5166666666666666</v>
      </c>
      <c r="F56" s="140">
        <v>6</v>
      </c>
      <c r="G56" s="55"/>
    </row>
    <row r="57" spans="1:7" x14ac:dyDescent="0.2">
      <c r="A57" s="55"/>
      <c r="B57" s="127" t="s">
        <v>167</v>
      </c>
      <c r="C57" s="134">
        <v>4.166666666666667</v>
      </c>
      <c r="D57" s="31">
        <v>6</v>
      </c>
      <c r="E57" s="137">
        <v>3.988888888888888</v>
      </c>
      <c r="F57" s="140">
        <v>11</v>
      </c>
      <c r="G57" s="55"/>
    </row>
    <row r="58" spans="1:7" x14ac:dyDescent="0.2">
      <c r="A58" s="55"/>
      <c r="B58" s="127" t="s">
        <v>60</v>
      </c>
      <c r="C58" s="134">
        <v>4.2619047619047619</v>
      </c>
      <c r="D58" s="31">
        <v>6</v>
      </c>
      <c r="E58" s="137">
        <v>3.0729166666666661</v>
      </c>
      <c r="F58" s="140">
        <v>8</v>
      </c>
      <c r="G58" s="55"/>
    </row>
    <row r="59" spans="1:7" x14ac:dyDescent="0.2">
      <c r="A59" s="55"/>
      <c r="B59" s="127" t="s">
        <v>24</v>
      </c>
      <c r="C59" s="134">
        <v>4.4280303030303028</v>
      </c>
      <c r="D59" s="31">
        <v>16</v>
      </c>
      <c r="E59" s="137">
        <v>4.2071428571428573</v>
      </c>
      <c r="F59" s="140">
        <v>24</v>
      </c>
      <c r="G59" s="55"/>
    </row>
    <row r="60" spans="1:7" ht="32" x14ac:dyDescent="0.2">
      <c r="A60" s="55"/>
      <c r="B60" s="127" t="s">
        <v>103</v>
      </c>
      <c r="C60" s="134">
        <v>3.7916666666666661</v>
      </c>
      <c r="D60" s="31">
        <v>6</v>
      </c>
      <c r="E60" s="137">
        <v>3.375</v>
      </c>
      <c r="F60" s="140">
        <v>7</v>
      </c>
      <c r="G60" s="55"/>
    </row>
    <row r="61" spans="1:7" x14ac:dyDescent="0.2">
      <c r="A61" s="55"/>
      <c r="B61" s="127" t="s">
        <v>114</v>
      </c>
      <c r="C61" s="134">
        <v>1.75</v>
      </c>
      <c r="D61" s="31">
        <v>1</v>
      </c>
      <c r="E61" s="134"/>
      <c r="F61" s="141"/>
      <c r="G61" s="55"/>
    </row>
    <row r="62" spans="1:7" x14ac:dyDescent="0.2">
      <c r="A62" s="55"/>
      <c r="B62" s="127" t="s">
        <v>98</v>
      </c>
      <c r="C62" s="134">
        <v>5.0555555555555554</v>
      </c>
      <c r="D62" s="31">
        <v>8</v>
      </c>
      <c r="E62" s="137">
        <v>5.2303921568627461</v>
      </c>
      <c r="F62" s="140">
        <v>8</v>
      </c>
      <c r="G62" s="55"/>
    </row>
    <row r="63" spans="1:7" x14ac:dyDescent="0.2">
      <c r="A63" s="55"/>
      <c r="B63" s="127" t="s">
        <v>175</v>
      </c>
      <c r="C63" s="134"/>
      <c r="D63" s="134"/>
      <c r="E63" s="137">
        <v>3.1197916666666665</v>
      </c>
      <c r="F63" s="140">
        <v>9</v>
      </c>
      <c r="G63" s="55"/>
    </row>
    <row r="64" spans="1:7" x14ac:dyDescent="0.2">
      <c r="A64" s="55"/>
      <c r="B64" s="127" t="s">
        <v>1102</v>
      </c>
      <c r="C64" s="135"/>
      <c r="D64" s="135"/>
      <c r="E64" s="138">
        <v>2.125</v>
      </c>
      <c r="F64" s="142">
        <v>1</v>
      </c>
      <c r="G64" s="55"/>
    </row>
    <row r="65" spans="1:11" x14ac:dyDescent="0.2">
      <c r="A65" s="55"/>
      <c r="B65" s="127" t="s">
        <v>702</v>
      </c>
      <c r="C65" s="130">
        <v>4.4280701754385952</v>
      </c>
      <c r="D65" s="143">
        <v>71</v>
      </c>
      <c r="E65" s="130">
        <v>4.102826510721246</v>
      </c>
      <c r="F65" s="143">
        <v>110</v>
      </c>
      <c r="G65" s="55"/>
    </row>
    <row r="66" spans="1:11" x14ac:dyDescent="0.2">
      <c r="A66" s="55"/>
      <c r="B66" s="55"/>
      <c r="C66" s="55"/>
      <c r="D66" s="55"/>
      <c r="E66" s="55"/>
      <c r="F66" s="55"/>
      <c r="G66" s="55"/>
    </row>
    <row r="67" spans="1:11" x14ac:dyDescent="0.2">
      <c r="A67" s="55"/>
      <c r="B67" s="55"/>
      <c r="C67" s="55"/>
      <c r="D67" s="55"/>
      <c r="E67" s="55"/>
      <c r="F67" s="55"/>
      <c r="G67" s="55"/>
    </row>
    <row r="68" spans="1:11" x14ac:dyDescent="0.2">
      <c r="E68" s="55"/>
      <c r="F68" s="55"/>
      <c r="G68" s="55"/>
    </row>
    <row r="69" spans="1:11" x14ac:dyDescent="0.2">
      <c r="E69" s="55"/>
      <c r="F69" s="55"/>
      <c r="G69" s="55"/>
      <c r="H69" s="55"/>
      <c r="I69" s="55"/>
      <c r="J69" s="55"/>
      <c r="K69" s="55"/>
    </row>
    <row r="70" spans="1:11" x14ac:dyDescent="0.2">
      <c r="E70" s="55"/>
      <c r="F70" s="55"/>
      <c r="G70" s="55"/>
      <c r="H70" s="55"/>
      <c r="I70" s="55"/>
      <c r="J70" s="55"/>
      <c r="K70" s="55"/>
    </row>
    <row r="71" spans="1:11" ht="64" x14ac:dyDescent="0.2">
      <c r="E71" s="55"/>
      <c r="F71" s="124"/>
      <c r="G71" s="61" t="s">
        <v>2982</v>
      </c>
      <c r="H71" s="61" t="s">
        <v>2983</v>
      </c>
      <c r="I71" s="62" t="s">
        <v>2984</v>
      </c>
      <c r="J71" s="62" t="s">
        <v>2985</v>
      </c>
      <c r="K71" s="55"/>
    </row>
    <row r="72" spans="1:11" x14ac:dyDescent="0.2">
      <c r="B72" s="30">
        <v>2002</v>
      </c>
      <c r="C72" s="31">
        <v>26</v>
      </c>
      <c r="D72" s="31">
        <v>26</v>
      </c>
      <c r="E72" s="55"/>
      <c r="F72" s="196">
        <v>1999</v>
      </c>
      <c r="G72" s="193">
        <v>1.96</v>
      </c>
      <c r="H72" s="205">
        <v>1.96</v>
      </c>
      <c r="I72" s="194"/>
      <c r="J72" s="201"/>
      <c r="K72" s="55"/>
    </row>
    <row r="73" spans="1:11" x14ac:dyDescent="0.2">
      <c r="B73" s="30">
        <v>2003</v>
      </c>
      <c r="C73" s="31"/>
      <c r="D73" s="31"/>
      <c r="E73" s="55"/>
      <c r="F73" s="196">
        <v>2000</v>
      </c>
      <c r="G73" s="193">
        <v>90.47</v>
      </c>
      <c r="H73" s="203">
        <v>90.47</v>
      </c>
      <c r="I73" s="194"/>
      <c r="J73" s="202"/>
      <c r="K73" s="55"/>
    </row>
    <row r="74" spans="1:11" x14ac:dyDescent="0.2">
      <c r="B74" s="30">
        <v>2004</v>
      </c>
      <c r="C74" s="31">
        <v>165.74</v>
      </c>
      <c r="D74" s="31">
        <v>55.24666666666667</v>
      </c>
      <c r="E74" s="55"/>
      <c r="F74" s="196">
        <v>2001</v>
      </c>
      <c r="G74" s="193">
        <v>0.53</v>
      </c>
      <c r="H74" s="203">
        <v>0.53</v>
      </c>
      <c r="I74" s="194"/>
      <c r="J74" s="202"/>
      <c r="K74" s="55"/>
    </row>
    <row r="75" spans="1:11" x14ac:dyDescent="0.2">
      <c r="B75" s="30">
        <v>2005</v>
      </c>
      <c r="C75" s="31">
        <v>3331.1</v>
      </c>
      <c r="D75" s="31">
        <v>302.82727272727271</v>
      </c>
      <c r="E75" s="55"/>
      <c r="F75" s="196">
        <v>2002</v>
      </c>
      <c r="G75" s="193">
        <v>320</v>
      </c>
      <c r="H75" s="203">
        <v>64</v>
      </c>
      <c r="I75" s="193">
        <v>26</v>
      </c>
      <c r="J75" s="203">
        <v>26</v>
      </c>
      <c r="K75" s="55"/>
    </row>
    <row r="76" spans="1:11" x14ac:dyDescent="0.2">
      <c r="B76" s="30"/>
      <c r="C76" s="31"/>
      <c r="D76" s="31"/>
      <c r="E76" s="55"/>
      <c r="F76" s="196" t="s">
        <v>661</v>
      </c>
      <c r="G76" s="193"/>
      <c r="H76" s="203"/>
      <c r="I76" s="194"/>
      <c r="J76" s="202"/>
      <c r="K76" s="55"/>
    </row>
    <row r="77" spans="1:11" x14ac:dyDescent="0.2">
      <c r="B77" s="30">
        <v>2006</v>
      </c>
      <c r="C77" s="31">
        <v>19608.859999999997</v>
      </c>
      <c r="D77" s="31">
        <v>817.03583333333324</v>
      </c>
      <c r="E77" s="55"/>
      <c r="F77" s="196">
        <v>2004</v>
      </c>
      <c r="G77" s="193">
        <v>9.4</v>
      </c>
      <c r="H77" s="203">
        <v>9.4</v>
      </c>
      <c r="I77" s="193">
        <v>165.74</v>
      </c>
      <c r="J77" s="203">
        <v>55.24666666666667</v>
      </c>
      <c r="K77" s="55"/>
    </row>
    <row r="78" spans="1:11" x14ac:dyDescent="0.2">
      <c r="B78" s="30">
        <v>2008</v>
      </c>
      <c r="C78" s="31">
        <v>1687.88</v>
      </c>
      <c r="D78" s="31">
        <v>140.65666666666667</v>
      </c>
      <c r="E78" s="55"/>
      <c r="F78" s="196">
        <v>2005</v>
      </c>
      <c r="G78" s="193">
        <v>235.97</v>
      </c>
      <c r="H78" s="203">
        <v>29.49625</v>
      </c>
      <c r="I78" s="193">
        <v>3331.1</v>
      </c>
      <c r="J78" s="203">
        <v>302.82727272727271</v>
      </c>
      <c r="K78" s="55"/>
    </row>
    <row r="79" spans="1:11" x14ac:dyDescent="0.2">
      <c r="B79" s="30">
        <v>2009</v>
      </c>
      <c r="C79" s="31">
        <v>380</v>
      </c>
      <c r="D79" s="31">
        <v>190</v>
      </c>
      <c r="E79" s="55"/>
      <c r="F79" s="196">
        <v>2006</v>
      </c>
      <c r="G79" s="193">
        <v>380.82</v>
      </c>
      <c r="H79" s="203">
        <v>42.313333333333333</v>
      </c>
      <c r="I79" s="193">
        <v>19608.859999999997</v>
      </c>
      <c r="J79" s="203">
        <v>817.03583333333324</v>
      </c>
      <c r="K79" s="55"/>
    </row>
    <row r="80" spans="1:11" x14ac:dyDescent="0.2">
      <c r="B80" s="30">
        <v>2010</v>
      </c>
      <c r="C80" s="31">
        <v>3079.8799999999997</v>
      </c>
      <c r="D80" s="31">
        <v>181.16941176470587</v>
      </c>
      <c r="E80" s="55"/>
      <c r="F80" s="196">
        <v>2007</v>
      </c>
      <c r="G80" s="193">
        <v>1269.7399999999998</v>
      </c>
      <c r="H80" s="203">
        <v>60.463809523809516</v>
      </c>
      <c r="I80" s="194"/>
      <c r="J80" s="202"/>
      <c r="K80" s="55"/>
    </row>
    <row r="81" spans="1:11" x14ac:dyDescent="0.2">
      <c r="B81" s="30">
        <v>2011</v>
      </c>
      <c r="C81" s="31">
        <v>820.45</v>
      </c>
      <c r="D81" s="31">
        <v>164.09</v>
      </c>
      <c r="E81" s="55"/>
      <c r="F81" s="196">
        <v>2008</v>
      </c>
      <c r="G81" s="193">
        <v>221.07</v>
      </c>
      <c r="H81" s="203">
        <v>36.844999999999999</v>
      </c>
      <c r="I81" s="193">
        <v>1687.88</v>
      </c>
      <c r="J81" s="203">
        <v>140.65666666666667</v>
      </c>
      <c r="K81" s="55"/>
    </row>
    <row r="82" spans="1:11" x14ac:dyDescent="0.2">
      <c r="B82" s="30">
        <v>2012</v>
      </c>
      <c r="C82" s="31">
        <v>600.29999999999995</v>
      </c>
      <c r="D82" s="31">
        <v>150.07499999999999</v>
      </c>
      <c r="E82" s="55"/>
      <c r="F82" s="196">
        <v>2009</v>
      </c>
      <c r="G82" s="193">
        <v>243</v>
      </c>
      <c r="H82" s="203">
        <v>121.5</v>
      </c>
      <c r="I82" s="193">
        <v>380</v>
      </c>
      <c r="J82" s="203">
        <v>190</v>
      </c>
      <c r="K82" s="55"/>
    </row>
    <row r="83" spans="1:11" x14ac:dyDescent="0.2">
      <c r="B83" s="30">
        <v>2013</v>
      </c>
      <c r="C83" s="31">
        <v>5520.2699999999995</v>
      </c>
      <c r="D83" s="31">
        <v>212.31807692307692</v>
      </c>
      <c r="E83" s="55"/>
      <c r="F83" s="196">
        <v>2010</v>
      </c>
      <c r="G83" s="193">
        <v>60.74</v>
      </c>
      <c r="H83" s="203">
        <v>15.185</v>
      </c>
      <c r="I83" s="193">
        <v>3079.8799999999997</v>
      </c>
      <c r="J83" s="203">
        <v>181.16941176470587</v>
      </c>
      <c r="K83" s="55"/>
    </row>
    <row r="84" spans="1:11" x14ac:dyDescent="0.2">
      <c r="B84" s="30">
        <v>2014</v>
      </c>
      <c r="C84" s="31">
        <v>5144.09</v>
      </c>
      <c r="D84" s="31">
        <v>571.56555555555553</v>
      </c>
      <c r="E84" s="55"/>
      <c r="F84" s="196">
        <v>2011</v>
      </c>
      <c r="G84" s="193">
        <v>404.10999999999996</v>
      </c>
      <c r="H84" s="203">
        <v>57.73</v>
      </c>
      <c r="I84" s="193">
        <v>820.45</v>
      </c>
      <c r="J84" s="203">
        <v>164.09</v>
      </c>
      <c r="K84" s="55"/>
    </row>
    <row r="85" spans="1:11" ht="17" thickBot="1" x14ac:dyDescent="0.25">
      <c r="B85" s="30">
        <v>2016</v>
      </c>
      <c r="C85" s="31">
        <v>150</v>
      </c>
      <c r="D85" s="31">
        <v>150</v>
      </c>
      <c r="E85" s="55"/>
      <c r="F85" s="196">
        <v>2012</v>
      </c>
      <c r="G85" s="193">
        <v>31.41</v>
      </c>
      <c r="H85" s="203">
        <v>31.41</v>
      </c>
      <c r="I85" s="193">
        <v>600.29999999999995</v>
      </c>
      <c r="J85" s="203">
        <v>150.07499999999999</v>
      </c>
      <c r="K85" s="55"/>
    </row>
    <row r="86" spans="1:11" ht="17" thickTop="1" x14ac:dyDescent="0.2">
      <c r="B86" s="117" t="s">
        <v>702</v>
      </c>
      <c r="C86" s="118">
        <v>40514.569999999992</v>
      </c>
      <c r="D86" s="118">
        <v>352.3006086956521</v>
      </c>
      <c r="E86" s="55"/>
      <c r="F86" s="196">
        <v>2013</v>
      </c>
      <c r="G86" s="193">
        <v>140.94</v>
      </c>
      <c r="H86" s="203">
        <v>35.234999999999999</v>
      </c>
      <c r="I86" s="193">
        <v>5520.2699999999995</v>
      </c>
      <c r="J86" s="203">
        <v>212.31807692307692</v>
      </c>
      <c r="K86" s="55"/>
    </row>
    <row r="87" spans="1:11" x14ac:dyDescent="0.2">
      <c r="E87" s="55"/>
      <c r="F87" s="196">
        <v>2014</v>
      </c>
      <c r="G87" s="193">
        <v>436.96999999999997</v>
      </c>
      <c r="H87" s="203">
        <v>72.828333333333333</v>
      </c>
      <c r="I87" s="193">
        <v>5144.09</v>
      </c>
      <c r="J87" s="203">
        <v>571.56555555555553</v>
      </c>
      <c r="K87" s="55"/>
    </row>
    <row r="88" spans="1:11" x14ac:dyDescent="0.2">
      <c r="E88" s="55"/>
      <c r="F88" s="196">
        <v>2015</v>
      </c>
      <c r="G88" s="193">
        <v>250</v>
      </c>
      <c r="H88" s="203">
        <v>250</v>
      </c>
      <c r="I88" s="194"/>
      <c r="J88" s="202"/>
      <c r="K88" s="55"/>
    </row>
    <row r="89" spans="1:11" x14ac:dyDescent="0.2">
      <c r="E89" s="55"/>
      <c r="F89" s="197" t="s">
        <v>59</v>
      </c>
      <c r="G89" s="195"/>
      <c r="H89" s="206"/>
      <c r="I89" s="198">
        <v>150</v>
      </c>
      <c r="J89" s="204">
        <v>150</v>
      </c>
      <c r="K89" s="55"/>
    </row>
    <row r="90" spans="1:11" x14ac:dyDescent="0.2">
      <c r="E90" s="55"/>
      <c r="F90" s="199" t="s">
        <v>702</v>
      </c>
      <c r="G90" s="200">
        <v>4097.130000000001</v>
      </c>
      <c r="H90" s="200">
        <v>52.527307692307708</v>
      </c>
      <c r="I90" s="200">
        <v>40514.569999999992</v>
      </c>
      <c r="J90" s="200">
        <v>352.3006086956521</v>
      </c>
      <c r="K90" s="55"/>
    </row>
    <row r="91" spans="1:11" x14ac:dyDescent="0.2">
      <c r="E91" s="55"/>
      <c r="F91" s="55"/>
      <c r="G91" s="55"/>
      <c r="H91" s="55"/>
      <c r="I91" s="55"/>
      <c r="J91" s="55"/>
      <c r="K91" s="55"/>
    </row>
    <row r="92" spans="1:11" x14ac:dyDescent="0.2">
      <c r="E92" s="55"/>
      <c r="F92" s="55"/>
      <c r="G92" s="55"/>
      <c r="H92" s="55"/>
      <c r="I92" s="55"/>
      <c r="J92" s="55"/>
      <c r="K92" s="55"/>
    </row>
    <row r="93" spans="1:11" x14ac:dyDescent="0.2">
      <c r="B93" t="s">
        <v>727</v>
      </c>
      <c r="C93" t="s">
        <v>2987</v>
      </c>
    </row>
    <row r="94" spans="1:11" x14ac:dyDescent="0.2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</row>
    <row r="95" spans="1:11" ht="32" x14ac:dyDescent="0.2">
      <c r="A95" s="55"/>
      <c r="B95" s="212" t="s">
        <v>2990</v>
      </c>
      <c r="C95" s="129" t="s">
        <v>23</v>
      </c>
      <c r="D95" s="129" t="s">
        <v>128</v>
      </c>
      <c r="E95" s="129" t="s">
        <v>38</v>
      </c>
      <c r="F95" s="129" t="s">
        <v>70</v>
      </c>
      <c r="G95" s="129" t="s">
        <v>145</v>
      </c>
      <c r="H95" s="129" t="s">
        <v>31</v>
      </c>
      <c r="I95" s="61" t="s">
        <v>46</v>
      </c>
      <c r="J95" s="129" t="s">
        <v>702</v>
      </c>
      <c r="K95" s="55"/>
    </row>
    <row r="96" spans="1:11" x14ac:dyDescent="0.2">
      <c r="A96" s="55"/>
      <c r="B96" s="212" t="s">
        <v>36</v>
      </c>
      <c r="C96" s="31">
        <v>3</v>
      </c>
      <c r="D96" s="31"/>
      <c r="E96" s="31"/>
      <c r="F96" s="31"/>
      <c r="G96" s="31"/>
      <c r="H96" s="31"/>
      <c r="I96" s="31"/>
      <c r="J96" s="216">
        <v>3</v>
      </c>
      <c r="K96" s="55"/>
    </row>
    <row r="97" spans="1:17" x14ac:dyDescent="0.2">
      <c r="A97" s="55"/>
      <c r="B97" s="212" t="s">
        <v>75</v>
      </c>
      <c r="C97" s="31">
        <v>1</v>
      </c>
      <c r="D97" s="31"/>
      <c r="E97" s="31"/>
      <c r="F97" s="31"/>
      <c r="G97" s="31"/>
      <c r="H97" s="31"/>
      <c r="I97" s="31">
        <v>1</v>
      </c>
      <c r="J97" s="216">
        <v>2</v>
      </c>
      <c r="K97" s="55"/>
    </row>
    <row r="98" spans="1:17" x14ac:dyDescent="0.2">
      <c r="A98" s="55"/>
      <c r="B98" s="212" t="s">
        <v>41</v>
      </c>
      <c r="C98" s="31">
        <v>1</v>
      </c>
      <c r="D98" s="31"/>
      <c r="E98" s="31"/>
      <c r="F98" s="31"/>
      <c r="G98" s="31"/>
      <c r="H98" s="31">
        <v>4</v>
      </c>
      <c r="I98" s="31"/>
      <c r="J98" s="216">
        <v>5</v>
      </c>
      <c r="K98" s="55"/>
    </row>
    <row r="99" spans="1:17" x14ac:dyDescent="0.2">
      <c r="A99" s="55"/>
      <c r="B99" s="212" t="s">
        <v>78</v>
      </c>
      <c r="C99" s="31">
        <v>1</v>
      </c>
      <c r="D99" s="31"/>
      <c r="E99" s="31"/>
      <c r="F99" s="31">
        <v>2</v>
      </c>
      <c r="G99" s="31"/>
      <c r="H99" s="31">
        <v>3</v>
      </c>
      <c r="I99" s="31"/>
      <c r="J99" s="216">
        <v>6</v>
      </c>
      <c r="K99" s="55"/>
    </row>
    <row r="100" spans="1:17" x14ac:dyDescent="0.2">
      <c r="A100" s="55"/>
      <c r="B100" s="212" t="s">
        <v>140</v>
      </c>
      <c r="C100" s="31"/>
      <c r="D100" s="31">
        <v>1</v>
      </c>
      <c r="E100" s="31">
        <v>2</v>
      </c>
      <c r="F100" s="31"/>
      <c r="G100" s="31"/>
      <c r="H100" s="31">
        <v>3</v>
      </c>
      <c r="I100" s="31"/>
      <c r="J100" s="216">
        <v>6</v>
      </c>
      <c r="K100" s="55"/>
    </row>
    <row r="101" spans="1:17" x14ac:dyDescent="0.2">
      <c r="A101" s="55"/>
      <c r="B101" s="212" t="s">
        <v>22</v>
      </c>
      <c r="C101" s="31">
        <v>3</v>
      </c>
      <c r="D101" s="31"/>
      <c r="E101" s="31">
        <v>1</v>
      </c>
      <c r="F101" s="31">
        <v>1</v>
      </c>
      <c r="G101" s="31"/>
      <c r="H101" s="31">
        <v>1</v>
      </c>
      <c r="I101" s="31"/>
      <c r="J101" s="216">
        <v>6</v>
      </c>
      <c r="K101" s="55"/>
    </row>
    <row r="102" spans="1:17" x14ac:dyDescent="0.2">
      <c r="A102" s="55"/>
      <c r="B102" s="212" t="s">
        <v>127</v>
      </c>
      <c r="C102" s="31">
        <v>2</v>
      </c>
      <c r="D102" s="31">
        <v>1</v>
      </c>
      <c r="E102" s="31">
        <v>1</v>
      </c>
      <c r="F102" s="31">
        <v>1</v>
      </c>
      <c r="G102" s="31"/>
      <c r="H102" s="31">
        <v>3</v>
      </c>
      <c r="I102" s="31"/>
      <c r="J102" s="216">
        <v>8</v>
      </c>
      <c r="K102" s="55"/>
    </row>
    <row r="103" spans="1:17" x14ac:dyDescent="0.2">
      <c r="A103" s="55"/>
      <c r="B103" s="212" t="s">
        <v>30</v>
      </c>
      <c r="C103" s="31">
        <v>1</v>
      </c>
      <c r="D103" s="31"/>
      <c r="E103" s="31">
        <v>2</v>
      </c>
      <c r="F103" s="31">
        <v>4</v>
      </c>
      <c r="G103" s="31"/>
      <c r="H103" s="31">
        <v>4</v>
      </c>
      <c r="I103" s="31">
        <v>1</v>
      </c>
      <c r="J103" s="216">
        <v>12</v>
      </c>
      <c r="K103" s="55"/>
    </row>
    <row r="104" spans="1:17" x14ac:dyDescent="0.2">
      <c r="A104" s="55"/>
      <c r="B104" s="212" t="s">
        <v>94</v>
      </c>
      <c r="C104" s="31"/>
      <c r="D104" s="31"/>
      <c r="E104" s="31">
        <v>2</v>
      </c>
      <c r="F104" s="31">
        <v>2</v>
      </c>
      <c r="G104" s="31"/>
      <c r="H104" s="31">
        <v>1</v>
      </c>
      <c r="I104" s="31"/>
      <c r="J104" s="216">
        <v>5</v>
      </c>
      <c r="K104" s="55"/>
    </row>
    <row r="105" spans="1:17" x14ac:dyDescent="0.2">
      <c r="A105" s="55"/>
      <c r="B105" s="212" t="s">
        <v>45</v>
      </c>
      <c r="C105" s="31">
        <v>1</v>
      </c>
      <c r="D105" s="31"/>
      <c r="E105" s="31">
        <v>4</v>
      </c>
      <c r="F105" s="31">
        <v>5</v>
      </c>
      <c r="G105" s="31"/>
      <c r="H105" s="31">
        <v>3</v>
      </c>
      <c r="I105" s="31"/>
      <c r="J105" s="216">
        <v>13</v>
      </c>
      <c r="K105" s="55"/>
    </row>
    <row r="106" spans="1:17" x14ac:dyDescent="0.2">
      <c r="A106" s="55"/>
      <c r="B106" s="212" t="s">
        <v>53</v>
      </c>
      <c r="C106" s="31">
        <v>3</v>
      </c>
      <c r="D106" s="31"/>
      <c r="E106" s="31"/>
      <c r="F106" s="31">
        <v>7</v>
      </c>
      <c r="G106" s="31"/>
      <c r="H106" s="31">
        <v>2</v>
      </c>
      <c r="I106" s="31"/>
      <c r="J106" s="216">
        <v>12</v>
      </c>
      <c r="K106" s="55"/>
    </row>
    <row r="107" spans="1:17" x14ac:dyDescent="0.2">
      <c r="A107" s="55"/>
      <c r="B107" s="212" t="s">
        <v>59</v>
      </c>
      <c r="C107" s="31">
        <v>1</v>
      </c>
      <c r="D107" s="31"/>
      <c r="E107" s="31">
        <v>4</v>
      </c>
      <c r="F107" s="31">
        <v>4</v>
      </c>
      <c r="G107" s="31">
        <v>1</v>
      </c>
      <c r="H107" s="31">
        <v>3</v>
      </c>
      <c r="I107" s="31"/>
      <c r="J107" s="216">
        <v>13</v>
      </c>
      <c r="K107" s="55"/>
    </row>
    <row r="108" spans="1:17" x14ac:dyDescent="0.2">
      <c r="A108" s="55"/>
      <c r="B108" s="212" t="s">
        <v>197</v>
      </c>
      <c r="C108" s="31"/>
      <c r="D108" s="31"/>
      <c r="E108" s="31">
        <v>1</v>
      </c>
      <c r="F108" s="31">
        <v>1</v>
      </c>
      <c r="G108" s="31"/>
      <c r="H108" s="31">
        <v>2</v>
      </c>
      <c r="I108" s="31"/>
      <c r="J108" s="216">
        <v>4</v>
      </c>
      <c r="K108" s="55"/>
    </row>
    <row r="109" spans="1:17" x14ac:dyDescent="0.2">
      <c r="A109" s="55"/>
      <c r="B109" s="212" t="s">
        <v>702</v>
      </c>
      <c r="C109" s="209">
        <v>17</v>
      </c>
      <c r="D109" s="209">
        <v>2</v>
      </c>
      <c r="E109" s="209">
        <v>17</v>
      </c>
      <c r="F109" s="209">
        <v>27</v>
      </c>
      <c r="G109" s="209">
        <v>1</v>
      </c>
      <c r="H109" s="209">
        <v>29</v>
      </c>
      <c r="I109" s="215">
        <v>2</v>
      </c>
      <c r="J109" s="209">
        <v>95</v>
      </c>
      <c r="K109" s="55"/>
    </row>
    <row r="110" spans="1:17" x14ac:dyDescent="0.2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</row>
    <row r="112" spans="1:17" x14ac:dyDescent="0.2">
      <c r="A112" t="s">
        <v>2989</v>
      </c>
      <c r="B112" t="s">
        <v>5</v>
      </c>
      <c r="C112" t="s">
        <v>2967</v>
      </c>
      <c r="O112" t="s">
        <v>2989</v>
      </c>
      <c r="P112" t="s">
        <v>5</v>
      </c>
      <c r="Q112" t="s">
        <v>28</v>
      </c>
    </row>
    <row r="114" spans="1:26" x14ac:dyDescent="0.2">
      <c r="A114" s="55"/>
      <c r="B114" s="55" t="s">
        <v>703</v>
      </c>
      <c r="C114" s="55" t="s">
        <v>2986</v>
      </c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 t="s">
        <v>703</v>
      </c>
      <c r="Q114" s="55" t="s">
        <v>2986</v>
      </c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48" x14ac:dyDescent="0.2">
      <c r="A115" s="55"/>
      <c r="B115" s="212" t="s">
        <v>2990</v>
      </c>
      <c r="C115" s="62" t="s">
        <v>23</v>
      </c>
      <c r="D115" s="62" t="s">
        <v>128</v>
      </c>
      <c r="E115" s="62" t="s">
        <v>38</v>
      </c>
      <c r="F115" s="62" t="s">
        <v>797</v>
      </c>
      <c r="G115" s="62" t="s">
        <v>827</v>
      </c>
      <c r="H115" s="62" t="s">
        <v>70</v>
      </c>
      <c r="I115" s="62" t="s">
        <v>145</v>
      </c>
      <c r="J115" s="210" t="s">
        <v>31</v>
      </c>
      <c r="K115" s="62" t="s">
        <v>46</v>
      </c>
      <c r="L115" s="62" t="s">
        <v>829</v>
      </c>
      <c r="M115" s="62" t="s">
        <v>702</v>
      </c>
      <c r="N115" s="55"/>
      <c r="O115" s="55"/>
      <c r="P115" s="212" t="s">
        <v>2990</v>
      </c>
      <c r="Q115" s="62" t="s">
        <v>23</v>
      </c>
      <c r="R115" s="62" t="s">
        <v>128</v>
      </c>
      <c r="S115" s="62" t="s">
        <v>38</v>
      </c>
      <c r="T115" s="62" t="s">
        <v>827</v>
      </c>
      <c r="U115" s="62" t="s">
        <v>70</v>
      </c>
      <c r="V115" s="62" t="s">
        <v>145</v>
      </c>
      <c r="W115" s="62" t="s">
        <v>31</v>
      </c>
      <c r="X115" s="210" t="s">
        <v>46</v>
      </c>
      <c r="Y115" s="62" t="s">
        <v>702</v>
      </c>
      <c r="Z115" s="55"/>
    </row>
    <row r="116" spans="1:26" x14ac:dyDescent="0.2">
      <c r="A116" s="55"/>
      <c r="B116" s="207">
        <v>2007</v>
      </c>
      <c r="C116">
        <v>15</v>
      </c>
      <c r="E116">
        <v>6</v>
      </c>
      <c r="H116">
        <v>2</v>
      </c>
      <c r="J116">
        <v>1</v>
      </c>
      <c r="K116">
        <v>1</v>
      </c>
      <c r="M116" s="213">
        <v>25</v>
      </c>
      <c r="N116" s="55"/>
      <c r="O116" s="55"/>
      <c r="P116" s="207">
        <v>2007</v>
      </c>
      <c r="Q116">
        <v>5</v>
      </c>
      <c r="U116">
        <v>1</v>
      </c>
      <c r="Y116" s="213">
        <v>6</v>
      </c>
      <c r="Z116" s="55"/>
    </row>
    <row r="117" spans="1:26" x14ac:dyDescent="0.2">
      <c r="A117" s="55"/>
      <c r="B117" s="207">
        <v>2008</v>
      </c>
      <c r="C117">
        <v>7</v>
      </c>
      <c r="D117">
        <v>1</v>
      </c>
      <c r="E117">
        <v>4</v>
      </c>
      <c r="I117">
        <v>1</v>
      </c>
      <c r="J117">
        <v>4</v>
      </c>
      <c r="K117">
        <v>3</v>
      </c>
      <c r="M117" s="24">
        <v>20</v>
      </c>
      <c r="N117" s="55"/>
      <c r="O117" s="55"/>
      <c r="P117" s="207">
        <v>2008</v>
      </c>
      <c r="Q117">
        <v>2</v>
      </c>
      <c r="R117">
        <v>1</v>
      </c>
      <c r="S117">
        <v>1</v>
      </c>
      <c r="W117">
        <v>1</v>
      </c>
      <c r="Y117" s="24">
        <v>5</v>
      </c>
      <c r="Z117" s="55"/>
    </row>
    <row r="118" spans="1:26" x14ac:dyDescent="0.2">
      <c r="A118" s="55"/>
      <c r="B118" s="207">
        <v>2009</v>
      </c>
      <c r="C118">
        <v>17</v>
      </c>
      <c r="D118">
        <v>1</v>
      </c>
      <c r="E118">
        <v>14</v>
      </c>
      <c r="H118">
        <v>2</v>
      </c>
      <c r="J118">
        <v>8</v>
      </c>
      <c r="K118">
        <v>2</v>
      </c>
      <c r="M118" s="24">
        <v>44</v>
      </c>
      <c r="N118" s="55"/>
      <c r="O118" s="55"/>
      <c r="P118" s="207">
        <v>2009</v>
      </c>
      <c r="Q118">
        <v>2</v>
      </c>
      <c r="R118">
        <v>1</v>
      </c>
      <c r="S118">
        <v>8</v>
      </c>
      <c r="W118">
        <v>5</v>
      </c>
      <c r="X118">
        <v>1</v>
      </c>
      <c r="Y118" s="24">
        <v>17</v>
      </c>
      <c r="Z118" s="55"/>
    </row>
    <row r="119" spans="1:26" x14ac:dyDescent="0.2">
      <c r="A119" s="55"/>
      <c r="B119" s="207">
        <v>2010</v>
      </c>
      <c r="C119">
        <v>38</v>
      </c>
      <c r="D119">
        <v>1</v>
      </c>
      <c r="E119">
        <v>16</v>
      </c>
      <c r="G119">
        <v>1</v>
      </c>
      <c r="H119">
        <v>3</v>
      </c>
      <c r="I119">
        <v>2</v>
      </c>
      <c r="J119">
        <v>12</v>
      </c>
      <c r="K119">
        <v>2</v>
      </c>
      <c r="L119">
        <v>1</v>
      </c>
      <c r="M119" s="24">
        <v>76</v>
      </c>
      <c r="N119" s="55"/>
      <c r="O119" s="55"/>
      <c r="P119" s="207">
        <v>2010</v>
      </c>
      <c r="Q119">
        <v>11</v>
      </c>
      <c r="S119">
        <v>4</v>
      </c>
      <c r="U119">
        <v>1</v>
      </c>
      <c r="W119">
        <v>6</v>
      </c>
      <c r="X119">
        <v>1</v>
      </c>
      <c r="Y119" s="24">
        <v>23</v>
      </c>
      <c r="Z119" s="55"/>
    </row>
    <row r="120" spans="1:26" x14ac:dyDescent="0.2">
      <c r="A120" s="55"/>
      <c r="B120" s="207">
        <v>2011</v>
      </c>
      <c r="C120">
        <v>33</v>
      </c>
      <c r="D120">
        <v>2</v>
      </c>
      <c r="E120">
        <v>21</v>
      </c>
      <c r="H120">
        <v>3</v>
      </c>
      <c r="J120">
        <v>13</v>
      </c>
      <c r="K120">
        <v>8</v>
      </c>
      <c r="M120" s="24">
        <v>80</v>
      </c>
      <c r="N120" s="55"/>
      <c r="O120" s="55"/>
      <c r="P120" s="207">
        <v>2011</v>
      </c>
      <c r="Q120">
        <v>2</v>
      </c>
      <c r="R120">
        <v>2</v>
      </c>
      <c r="S120">
        <v>8</v>
      </c>
      <c r="U120">
        <v>3</v>
      </c>
      <c r="W120">
        <v>7</v>
      </c>
      <c r="X120">
        <v>1</v>
      </c>
      <c r="Y120" s="24">
        <v>23</v>
      </c>
      <c r="Z120" s="55"/>
    </row>
    <row r="121" spans="1:26" x14ac:dyDescent="0.2">
      <c r="A121" s="55"/>
      <c r="B121" s="207">
        <v>2012</v>
      </c>
      <c r="C121">
        <v>22</v>
      </c>
      <c r="E121">
        <v>27</v>
      </c>
      <c r="F121">
        <v>1</v>
      </c>
      <c r="H121">
        <v>6</v>
      </c>
      <c r="J121">
        <v>12</v>
      </c>
      <c r="K121">
        <v>7</v>
      </c>
      <c r="L121">
        <v>1</v>
      </c>
      <c r="M121" s="24">
        <v>76</v>
      </c>
      <c r="N121" s="55"/>
      <c r="O121" s="55"/>
      <c r="P121" s="207">
        <v>2012</v>
      </c>
      <c r="S121">
        <v>10</v>
      </c>
      <c r="U121">
        <v>3</v>
      </c>
      <c r="W121">
        <v>4</v>
      </c>
      <c r="X121">
        <v>1</v>
      </c>
      <c r="Y121" s="24">
        <v>18</v>
      </c>
      <c r="Z121" s="55"/>
    </row>
    <row r="122" spans="1:26" x14ac:dyDescent="0.2">
      <c r="A122" s="55"/>
      <c r="B122" s="207">
        <v>2013</v>
      </c>
      <c r="C122">
        <v>6</v>
      </c>
      <c r="E122">
        <v>32</v>
      </c>
      <c r="G122">
        <v>1</v>
      </c>
      <c r="H122">
        <v>2</v>
      </c>
      <c r="I122">
        <v>2</v>
      </c>
      <c r="J122">
        <v>20</v>
      </c>
      <c r="K122">
        <v>10</v>
      </c>
      <c r="L122">
        <v>1</v>
      </c>
      <c r="M122" s="24">
        <v>74</v>
      </c>
      <c r="N122" s="55"/>
      <c r="O122" s="55"/>
      <c r="P122" s="207">
        <v>2013</v>
      </c>
      <c r="Q122">
        <v>1</v>
      </c>
      <c r="S122">
        <v>9</v>
      </c>
      <c r="W122">
        <v>4</v>
      </c>
      <c r="X122">
        <v>3</v>
      </c>
      <c r="Y122" s="24">
        <v>17</v>
      </c>
      <c r="Z122" s="55"/>
    </row>
    <row r="123" spans="1:26" x14ac:dyDescent="0.2">
      <c r="A123" s="55"/>
      <c r="B123" s="207">
        <v>2014</v>
      </c>
      <c r="C123">
        <v>37</v>
      </c>
      <c r="E123">
        <v>23</v>
      </c>
      <c r="H123">
        <v>3</v>
      </c>
      <c r="I123">
        <v>1</v>
      </c>
      <c r="J123">
        <v>19</v>
      </c>
      <c r="K123">
        <v>9</v>
      </c>
      <c r="M123" s="24">
        <v>92</v>
      </c>
      <c r="N123" s="55"/>
      <c r="O123" s="55"/>
      <c r="P123" s="207">
        <v>2014</v>
      </c>
      <c r="Q123">
        <v>5</v>
      </c>
      <c r="S123">
        <v>2</v>
      </c>
      <c r="U123">
        <v>2</v>
      </c>
      <c r="W123">
        <v>7</v>
      </c>
      <c r="X123">
        <v>3</v>
      </c>
      <c r="Y123" s="24">
        <v>19</v>
      </c>
      <c r="Z123" s="55"/>
    </row>
    <row r="124" spans="1:26" x14ac:dyDescent="0.2">
      <c r="A124" s="55"/>
      <c r="B124" s="207">
        <v>2015</v>
      </c>
      <c r="C124">
        <v>36</v>
      </c>
      <c r="D124">
        <v>1</v>
      </c>
      <c r="E124">
        <v>19</v>
      </c>
      <c r="G124">
        <v>1</v>
      </c>
      <c r="H124">
        <v>7</v>
      </c>
      <c r="I124">
        <v>2</v>
      </c>
      <c r="J124">
        <v>23</v>
      </c>
      <c r="K124">
        <v>1</v>
      </c>
      <c r="M124" s="24">
        <v>90</v>
      </c>
      <c r="N124" s="55"/>
      <c r="O124" s="55"/>
      <c r="P124" s="207">
        <v>2015</v>
      </c>
      <c r="Q124">
        <v>5</v>
      </c>
      <c r="R124">
        <v>1</v>
      </c>
      <c r="S124">
        <v>1</v>
      </c>
      <c r="T124">
        <v>1</v>
      </c>
      <c r="U124">
        <v>5</v>
      </c>
      <c r="V124">
        <v>1</v>
      </c>
      <c r="W124">
        <v>10</v>
      </c>
      <c r="Y124" s="24">
        <v>24</v>
      </c>
      <c r="Z124" s="55"/>
    </row>
    <row r="125" spans="1:26" x14ac:dyDescent="0.2">
      <c r="A125" s="55"/>
      <c r="B125" s="207">
        <v>2016</v>
      </c>
      <c r="C125">
        <v>7</v>
      </c>
      <c r="D125">
        <v>3</v>
      </c>
      <c r="E125">
        <v>12</v>
      </c>
      <c r="H125">
        <v>8</v>
      </c>
      <c r="J125">
        <v>12</v>
      </c>
      <c r="K125">
        <v>2</v>
      </c>
      <c r="M125" s="24">
        <v>44</v>
      </c>
      <c r="N125" s="55"/>
      <c r="O125" s="55"/>
      <c r="P125" s="207">
        <v>2016</v>
      </c>
      <c r="Q125">
        <v>1</v>
      </c>
      <c r="R125">
        <v>1</v>
      </c>
      <c r="S125">
        <v>2</v>
      </c>
      <c r="U125">
        <v>3</v>
      </c>
      <c r="W125">
        <v>6</v>
      </c>
      <c r="X125">
        <v>1</v>
      </c>
      <c r="Y125" s="24">
        <v>14</v>
      </c>
      <c r="Z125" s="55"/>
    </row>
    <row r="126" spans="1:26" x14ac:dyDescent="0.2">
      <c r="A126" s="55"/>
      <c r="B126" s="208">
        <v>2017</v>
      </c>
      <c r="C126">
        <v>3</v>
      </c>
      <c r="E126">
        <v>5</v>
      </c>
      <c r="H126">
        <v>1</v>
      </c>
      <c r="J126">
        <v>5</v>
      </c>
      <c r="M126" s="214">
        <v>14</v>
      </c>
      <c r="N126" s="55"/>
      <c r="O126" s="55"/>
      <c r="P126" s="208">
        <v>2017</v>
      </c>
      <c r="Q126">
        <v>1</v>
      </c>
      <c r="S126">
        <v>2</v>
      </c>
      <c r="W126">
        <v>2</v>
      </c>
      <c r="Y126" s="214">
        <v>5</v>
      </c>
      <c r="Z126" s="55"/>
    </row>
    <row r="127" spans="1:26" x14ac:dyDescent="0.2">
      <c r="A127" s="55"/>
      <c r="B127" s="209" t="s">
        <v>702</v>
      </c>
      <c r="C127" s="209">
        <v>221</v>
      </c>
      <c r="D127" s="209">
        <v>9</v>
      </c>
      <c r="E127" s="209">
        <v>179</v>
      </c>
      <c r="F127" s="209">
        <v>1</v>
      </c>
      <c r="G127" s="209">
        <v>3</v>
      </c>
      <c r="H127" s="209">
        <v>37</v>
      </c>
      <c r="I127" s="209">
        <v>8</v>
      </c>
      <c r="J127" s="209">
        <v>129</v>
      </c>
      <c r="K127" s="209">
        <v>45</v>
      </c>
      <c r="L127" s="209">
        <v>3</v>
      </c>
      <c r="M127" s="209">
        <v>635</v>
      </c>
      <c r="N127" s="55"/>
      <c r="O127" s="55"/>
      <c r="P127" s="209" t="s">
        <v>702</v>
      </c>
      <c r="Q127" s="209">
        <v>35</v>
      </c>
      <c r="R127" s="209">
        <v>6</v>
      </c>
      <c r="S127" s="209">
        <v>47</v>
      </c>
      <c r="T127" s="209">
        <v>1</v>
      </c>
      <c r="U127" s="209">
        <v>18</v>
      </c>
      <c r="V127" s="209">
        <v>1</v>
      </c>
      <c r="W127" s="209">
        <v>52</v>
      </c>
      <c r="X127" s="209">
        <v>11</v>
      </c>
      <c r="Y127" s="209">
        <v>171</v>
      </c>
      <c r="Z127" s="55"/>
    </row>
    <row r="128" spans="1:26" x14ac:dyDescent="0.2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5" x14ac:dyDescent="0.2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</row>
    <row r="130" spans="1:25" x14ac:dyDescent="0.2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</row>
    <row r="131" spans="1:25" ht="32" x14ac:dyDescent="0.2">
      <c r="A131" s="55"/>
      <c r="B131" s="217" t="s">
        <v>701</v>
      </c>
      <c r="C131" s="129" t="s">
        <v>23</v>
      </c>
      <c r="D131" s="129" t="s">
        <v>128</v>
      </c>
      <c r="E131" s="129" t="s">
        <v>38</v>
      </c>
      <c r="F131" s="129" t="s">
        <v>70</v>
      </c>
      <c r="G131" s="129" t="s">
        <v>145</v>
      </c>
      <c r="H131" s="129" t="s">
        <v>31</v>
      </c>
      <c r="I131" s="61" t="s">
        <v>46</v>
      </c>
      <c r="J131" s="129" t="s">
        <v>702</v>
      </c>
      <c r="K131" s="55"/>
      <c r="M131" s="55"/>
      <c r="N131" s="217" t="s">
        <v>701</v>
      </c>
      <c r="O131" s="62" t="s">
        <v>23</v>
      </c>
      <c r="P131" s="62" t="s">
        <v>128</v>
      </c>
      <c r="Q131" s="62" t="s">
        <v>38</v>
      </c>
      <c r="R131" s="62" t="s">
        <v>827</v>
      </c>
      <c r="S131" s="62" t="s">
        <v>70</v>
      </c>
      <c r="T131" s="62" t="s">
        <v>145</v>
      </c>
      <c r="U131" s="62" t="s">
        <v>31</v>
      </c>
      <c r="V131" s="62" t="s">
        <v>46</v>
      </c>
      <c r="W131" s="62" t="s">
        <v>702</v>
      </c>
      <c r="X131" s="55"/>
      <c r="Y131" s="55"/>
    </row>
    <row r="132" spans="1:25" x14ac:dyDescent="0.2">
      <c r="A132" s="55"/>
      <c r="B132" s="217" t="s">
        <v>32</v>
      </c>
      <c r="C132" s="31">
        <v>4</v>
      </c>
      <c r="D132" s="31"/>
      <c r="E132" s="31">
        <v>9</v>
      </c>
      <c r="F132" s="31">
        <v>7</v>
      </c>
      <c r="G132" s="31"/>
      <c r="H132" s="31">
        <v>4</v>
      </c>
      <c r="I132" s="31"/>
      <c r="J132" s="216">
        <v>24</v>
      </c>
      <c r="K132" s="55"/>
      <c r="M132" s="55"/>
      <c r="N132" s="217" t="s">
        <v>32</v>
      </c>
      <c r="O132" s="31">
        <v>4</v>
      </c>
      <c r="P132" s="31">
        <v>1</v>
      </c>
      <c r="Q132" s="31">
        <v>13</v>
      </c>
      <c r="R132" s="31"/>
      <c r="S132" s="31">
        <v>4</v>
      </c>
      <c r="T132" s="31">
        <v>1</v>
      </c>
      <c r="U132" s="31">
        <v>4</v>
      </c>
      <c r="V132" s="31"/>
      <c r="W132" s="218">
        <v>27</v>
      </c>
      <c r="X132" s="55"/>
      <c r="Y132" s="55"/>
    </row>
    <row r="133" spans="1:25" x14ac:dyDescent="0.2">
      <c r="A133" s="55"/>
      <c r="B133" s="217" t="s">
        <v>281</v>
      </c>
      <c r="C133" s="31"/>
      <c r="D133" s="31"/>
      <c r="E133" s="31"/>
      <c r="F133" s="31">
        <v>1</v>
      </c>
      <c r="G133" s="31"/>
      <c r="H133" s="31">
        <v>1</v>
      </c>
      <c r="I133" s="31"/>
      <c r="J133" s="216">
        <v>2</v>
      </c>
      <c r="K133" s="55"/>
      <c r="M133" s="55"/>
      <c r="N133" s="217" t="s">
        <v>281</v>
      </c>
      <c r="O133" s="31"/>
      <c r="P133" s="31"/>
      <c r="Q133" s="31"/>
      <c r="R133" s="31"/>
      <c r="S133" s="31"/>
      <c r="T133" s="31"/>
      <c r="U133" s="31">
        <v>3</v>
      </c>
      <c r="V133" s="31"/>
      <c r="W133" s="216">
        <v>3</v>
      </c>
      <c r="X133" s="55"/>
      <c r="Y133" s="55"/>
    </row>
    <row r="134" spans="1:25" x14ac:dyDescent="0.2">
      <c r="A134" s="55"/>
      <c r="B134" s="217" t="s">
        <v>54</v>
      </c>
      <c r="C134" s="31">
        <v>2</v>
      </c>
      <c r="D134" s="31"/>
      <c r="E134" s="31">
        <v>1</v>
      </c>
      <c r="F134" s="31">
        <v>5</v>
      </c>
      <c r="G134" s="31"/>
      <c r="H134" s="31">
        <v>3</v>
      </c>
      <c r="I134" s="31"/>
      <c r="J134" s="216">
        <v>11</v>
      </c>
      <c r="K134" s="55"/>
      <c r="M134" s="55"/>
      <c r="N134" s="217" t="s">
        <v>54</v>
      </c>
      <c r="O134" s="31">
        <v>4</v>
      </c>
      <c r="P134" s="31">
        <v>2</v>
      </c>
      <c r="Q134" s="31">
        <v>6</v>
      </c>
      <c r="R134" s="31">
        <v>1</v>
      </c>
      <c r="S134" s="31">
        <v>7</v>
      </c>
      <c r="T134" s="31"/>
      <c r="U134" s="31">
        <v>7</v>
      </c>
      <c r="V134" s="31">
        <v>3</v>
      </c>
      <c r="W134" s="216">
        <v>30</v>
      </c>
      <c r="X134" s="55"/>
      <c r="Y134" s="55"/>
    </row>
    <row r="135" spans="1:25" x14ac:dyDescent="0.2">
      <c r="A135" s="55"/>
      <c r="B135" s="217" t="s">
        <v>65</v>
      </c>
      <c r="C135" s="31"/>
      <c r="D135" s="31"/>
      <c r="E135" s="31"/>
      <c r="F135" s="31"/>
      <c r="G135" s="31"/>
      <c r="H135" s="31">
        <v>2</v>
      </c>
      <c r="I135" s="31"/>
      <c r="J135" s="216">
        <v>2</v>
      </c>
      <c r="K135" s="55"/>
      <c r="M135" s="55"/>
      <c r="N135" s="217" t="s">
        <v>65</v>
      </c>
      <c r="O135" s="31">
        <v>3</v>
      </c>
      <c r="P135" s="31"/>
      <c r="Q135" s="31">
        <v>4</v>
      </c>
      <c r="R135" s="31"/>
      <c r="S135" s="31"/>
      <c r="T135" s="31"/>
      <c r="U135" s="31">
        <v>3</v>
      </c>
      <c r="V135" s="31"/>
      <c r="W135" s="216">
        <v>10</v>
      </c>
      <c r="X135" s="55"/>
      <c r="Y135" s="55"/>
    </row>
    <row r="136" spans="1:25" x14ac:dyDescent="0.2">
      <c r="A136" s="55"/>
      <c r="B136" s="217" t="s">
        <v>167</v>
      </c>
      <c r="C136" s="31">
        <v>1</v>
      </c>
      <c r="D136" s="31"/>
      <c r="E136" s="31">
        <v>1</v>
      </c>
      <c r="F136" s="31">
        <v>4</v>
      </c>
      <c r="G136" s="31"/>
      <c r="H136" s="31">
        <v>2</v>
      </c>
      <c r="I136" s="31"/>
      <c r="J136" s="216">
        <v>8</v>
      </c>
      <c r="K136" s="55"/>
      <c r="M136" s="55"/>
      <c r="N136" s="217" t="s">
        <v>167</v>
      </c>
      <c r="O136" s="31">
        <v>4</v>
      </c>
      <c r="P136" s="31"/>
      <c r="Q136" s="31">
        <v>2</v>
      </c>
      <c r="R136" s="31"/>
      <c r="S136" s="31"/>
      <c r="T136" s="31"/>
      <c r="U136" s="31">
        <v>7</v>
      </c>
      <c r="V136" s="31">
        <v>2</v>
      </c>
      <c r="W136" s="216">
        <v>15</v>
      </c>
      <c r="X136" s="55"/>
      <c r="Y136" s="55"/>
    </row>
    <row r="137" spans="1:25" x14ac:dyDescent="0.2">
      <c r="A137" s="55"/>
      <c r="B137" s="217" t="s">
        <v>60</v>
      </c>
      <c r="C137" s="31">
        <v>1</v>
      </c>
      <c r="D137" s="31"/>
      <c r="E137" s="31"/>
      <c r="F137" s="31">
        <v>2</v>
      </c>
      <c r="G137" s="31"/>
      <c r="H137" s="31">
        <v>4</v>
      </c>
      <c r="I137" s="31"/>
      <c r="J137" s="216">
        <v>7</v>
      </c>
      <c r="K137" s="55"/>
      <c r="M137" s="55"/>
      <c r="N137" s="217" t="s">
        <v>60</v>
      </c>
      <c r="O137" s="31">
        <v>3</v>
      </c>
      <c r="P137" s="31">
        <v>1</v>
      </c>
      <c r="Q137" s="31"/>
      <c r="R137" s="31"/>
      <c r="S137" s="31">
        <v>1</v>
      </c>
      <c r="T137" s="31"/>
      <c r="U137" s="31">
        <v>3</v>
      </c>
      <c r="V137" s="31"/>
      <c r="W137" s="216">
        <v>8</v>
      </c>
      <c r="X137" s="55"/>
      <c r="Y137" s="55"/>
    </row>
    <row r="138" spans="1:25" x14ac:dyDescent="0.2">
      <c r="A138" s="55"/>
      <c r="B138" s="217" t="s">
        <v>24</v>
      </c>
      <c r="C138" s="31">
        <v>5</v>
      </c>
      <c r="D138" s="31"/>
      <c r="E138" s="31">
        <v>6</v>
      </c>
      <c r="F138" s="31">
        <v>3</v>
      </c>
      <c r="G138" s="31">
        <v>1</v>
      </c>
      <c r="H138" s="31">
        <v>5</v>
      </c>
      <c r="I138" s="31">
        <v>2</v>
      </c>
      <c r="J138" s="216">
        <v>22</v>
      </c>
      <c r="K138" s="55"/>
      <c r="M138" s="55"/>
      <c r="N138" s="217" t="s">
        <v>24</v>
      </c>
      <c r="O138" s="31">
        <v>6</v>
      </c>
      <c r="P138" s="31">
        <v>1</v>
      </c>
      <c r="Q138" s="31">
        <v>7</v>
      </c>
      <c r="R138" s="31"/>
      <c r="S138" s="31">
        <v>4</v>
      </c>
      <c r="T138" s="31"/>
      <c r="U138" s="31">
        <v>15</v>
      </c>
      <c r="V138" s="31">
        <v>2</v>
      </c>
      <c r="W138" s="216">
        <v>35</v>
      </c>
      <c r="X138" s="55"/>
      <c r="Y138" s="55"/>
    </row>
    <row r="139" spans="1:25" ht="32" x14ac:dyDescent="0.2">
      <c r="A139" s="55"/>
      <c r="B139" s="217" t="s">
        <v>103</v>
      </c>
      <c r="C139" s="31">
        <v>2</v>
      </c>
      <c r="D139" s="31"/>
      <c r="E139" s="31"/>
      <c r="F139" s="31">
        <v>2</v>
      </c>
      <c r="G139" s="31"/>
      <c r="H139" s="31">
        <v>2</v>
      </c>
      <c r="I139" s="31"/>
      <c r="J139" s="216">
        <v>6</v>
      </c>
      <c r="K139" s="55"/>
      <c r="M139" s="55"/>
      <c r="N139" s="217" t="s">
        <v>103</v>
      </c>
      <c r="O139" s="31">
        <v>4</v>
      </c>
      <c r="P139" s="31"/>
      <c r="Q139" s="31">
        <v>1</v>
      </c>
      <c r="R139" s="31"/>
      <c r="S139" s="31"/>
      <c r="T139" s="31"/>
      <c r="U139" s="31">
        <v>3</v>
      </c>
      <c r="V139" s="31"/>
      <c r="W139" s="216">
        <v>8</v>
      </c>
      <c r="X139" s="55"/>
      <c r="Y139" s="55"/>
    </row>
    <row r="140" spans="1:25" x14ac:dyDescent="0.2">
      <c r="A140" s="55"/>
      <c r="B140" s="217" t="s">
        <v>114</v>
      </c>
      <c r="C140" s="31">
        <v>1</v>
      </c>
      <c r="D140" s="31"/>
      <c r="E140" s="31"/>
      <c r="F140" s="31"/>
      <c r="G140" s="31"/>
      <c r="H140" s="31"/>
      <c r="I140" s="31"/>
      <c r="J140" s="216">
        <v>1</v>
      </c>
      <c r="K140" s="55"/>
      <c r="M140" s="55"/>
      <c r="N140" s="217" t="s">
        <v>175</v>
      </c>
      <c r="O140" s="31">
        <v>4</v>
      </c>
      <c r="P140" s="31"/>
      <c r="Q140" s="31">
        <v>6</v>
      </c>
      <c r="R140" s="31"/>
      <c r="S140" s="31"/>
      <c r="T140" s="31"/>
      <c r="U140" s="31">
        <v>4</v>
      </c>
      <c r="V140" s="31">
        <v>2</v>
      </c>
      <c r="W140" s="216">
        <v>16</v>
      </c>
      <c r="X140" s="55"/>
      <c r="Y140" s="55"/>
    </row>
    <row r="141" spans="1:25" x14ac:dyDescent="0.2">
      <c r="A141" s="55"/>
      <c r="B141" s="217" t="s">
        <v>98</v>
      </c>
      <c r="C141" s="31">
        <v>1</v>
      </c>
      <c r="D141" s="31">
        <v>2</v>
      </c>
      <c r="E141" s="31"/>
      <c r="F141" s="31">
        <v>3</v>
      </c>
      <c r="G141" s="31"/>
      <c r="H141" s="31">
        <v>6</v>
      </c>
      <c r="I141" s="31"/>
      <c r="J141" s="216">
        <v>12</v>
      </c>
      <c r="K141" s="55"/>
      <c r="M141" s="55"/>
      <c r="N141" s="217" t="s">
        <v>1102</v>
      </c>
      <c r="O141" s="31">
        <v>1</v>
      </c>
      <c r="P141" s="31"/>
      <c r="Q141" s="31">
        <v>1</v>
      </c>
      <c r="R141" s="31"/>
      <c r="S141" s="31"/>
      <c r="T141" s="31"/>
      <c r="U141" s="31"/>
      <c r="V141" s="31"/>
      <c r="W141" s="216">
        <v>2</v>
      </c>
      <c r="X141" s="55"/>
      <c r="Y141" s="55"/>
    </row>
    <row r="142" spans="1:25" x14ac:dyDescent="0.2">
      <c r="A142" s="55"/>
      <c r="B142" s="217" t="s">
        <v>702</v>
      </c>
      <c r="C142" s="209">
        <v>17</v>
      </c>
      <c r="D142" s="209">
        <v>2</v>
      </c>
      <c r="E142" s="209">
        <v>17</v>
      </c>
      <c r="F142" s="209">
        <v>27</v>
      </c>
      <c r="G142" s="209">
        <v>1</v>
      </c>
      <c r="H142" s="209">
        <v>29</v>
      </c>
      <c r="I142" s="215">
        <v>2</v>
      </c>
      <c r="J142" s="209">
        <v>95</v>
      </c>
      <c r="K142" s="55"/>
      <c r="M142" s="55"/>
      <c r="N142" s="217" t="s">
        <v>98</v>
      </c>
      <c r="O142" s="31">
        <v>2</v>
      </c>
      <c r="P142" s="31">
        <v>1</v>
      </c>
      <c r="Q142" s="31">
        <v>7</v>
      </c>
      <c r="R142" s="31"/>
      <c r="S142" s="31">
        <v>2</v>
      </c>
      <c r="T142" s="31"/>
      <c r="U142" s="31">
        <v>3</v>
      </c>
      <c r="V142" s="31">
        <v>2</v>
      </c>
      <c r="W142" s="219">
        <v>17</v>
      </c>
      <c r="X142" s="55"/>
      <c r="Y142" s="55"/>
    </row>
    <row r="143" spans="1:25" x14ac:dyDescent="0.2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M143" s="55"/>
      <c r="N143" s="217" t="s">
        <v>702</v>
      </c>
      <c r="O143" s="209">
        <v>35</v>
      </c>
      <c r="P143" s="209">
        <v>6</v>
      </c>
      <c r="Q143" s="209">
        <v>47</v>
      </c>
      <c r="R143" s="209">
        <v>1</v>
      </c>
      <c r="S143" s="209">
        <v>18</v>
      </c>
      <c r="T143" s="209">
        <v>1</v>
      </c>
      <c r="U143" s="209">
        <v>52</v>
      </c>
      <c r="V143" s="209">
        <v>11</v>
      </c>
      <c r="W143" s="209">
        <v>171</v>
      </c>
      <c r="X143" s="55"/>
      <c r="Y143" s="55"/>
    </row>
    <row r="144" spans="1:25" x14ac:dyDescent="0.2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</row>
    <row r="145" spans="1:25" x14ac:dyDescent="0.2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</row>
    <row r="146" spans="1:25" x14ac:dyDescent="0.2">
      <c r="B146" s="55"/>
      <c r="C146" s="55"/>
      <c r="D146" s="55"/>
      <c r="E146" s="55"/>
      <c r="F146" s="55"/>
      <c r="G146" s="55"/>
      <c r="H146" s="55"/>
      <c r="I146" s="55"/>
      <c r="J146" s="55"/>
      <c r="K146" s="55"/>
    </row>
    <row r="147" spans="1:25" x14ac:dyDescent="0.2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</row>
    <row r="148" spans="1:25" x14ac:dyDescent="0.2">
      <c r="A148" s="55"/>
      <c r="C148" s="248" t="s">
        <v>727</v>
      </c>
      <c r="D148" s="249"/>
      <c r="E148" s="249"/>
      <c r="F148" s="249"/>
      <c r="G148" s="248" t="s">
        <v>763</v>
      </c>
      <c r="H148" s="249"/>
      <c r="I148" s="249"/>
      <c r="J148" s="250"/>
      <c r="K148" s="55"/>
    </row>
    <row r="149" spans="1:25" ht="48" x14ac:dyDescent="0.2">
      <c r="A149" s="55"/>
      <c r="B149" s="217" t="s">
        <v>2991</v>
      </c>
      <c r="C149" s="129" t="s">
        <v>703</v>
      </c>
      <c r="D149" s="129" t="s">
        <v>2976</v>
      </c>
      <c r="E149" s="129" t="s">
        <v>2977</v>
      </c>
      <c r="F149" s="61" t="s">
        <v>2958</v>
      </c>
      <c r="G149" s="62" t="s">
        <v>703</v>
      </c>
      <c r="H149" s="62" t="s">
        <v>2976</v>
      </c>
      <c r="I149" s="62" t="s">
        <v>2977</v>
      </c>
      <c r="J149" s="62" t="s">
        <v>2958</v>
      </c>
      <c r="K149" s="55"/>
    </row>
    <row r="150" spans="1:25" x14ac:dyDescent="0.2">
      <c r="A150" s="55"/>
      <c r="B150" s="217" t="s">
        <v>32</v>
      </c>
      <c r="C150">
        <v>24</v>
      </c>
      <c r="D150">
        <v>20</v>
      </c>
      <c r="E150" s="154">
        <v>1365.77</v>
      </c>
      <c r="F150" s="154">
        <v>68.288499999999999</v>
      </c>
      <c r="G150" s="144">
        <v>27</v>
      </c>
      <c r="H150" s="170">
        <v>22</v>
      </c>
      <c r="I150" s="192">
        <v>26318.5</v>
      </c>
      <c r="J150" s="222">
        <v>1196.2954545454545</v>
      </c>
      <c r="K150" s="55"/>
    </row>
    <row r="151" spans="1:25" x14ac:dyDescent="0.2">
      <c r="A151" s="55"/>
      <c r="B151" s="217" t="s">
        <v>281</v>
      </c>
      <c r="C151">
        <v>2</v>
      </c>
      <c r="D151">
        <v>2</v>
      </c>
      <c r="E151" s="154">
        <v>229.04</v>
      </c>
      <c r="F151" s="154">
        <v>114.52</v>
      </c>
      <c r="G151" s="144">
        <v>3</v>
      </c>
      <c r="H151" s="170">
        <v>1</v>
      </c>
      <c r="I151" s="192">
        <v>260</v>
      </c>
      <c r="J151" s="222">
        <v>260</v>
      </c>
      <c r="K151" s="55"/>
    </row>
    <row r="152" spans="1:25" x14ac:dyDescent="0.2">
      <c r="A152" s="55"/>
      <c r="B152" s="217" t="s">
        <v>54</v>
      </c>
      <c r="C152">
        <v>11</v>
      </c>
      <c r="D152">
        <v>7</v>
      </c>
      <c r="E152" s="154">
        <v>180.88</v>
      </c>
      <c r="F152" s="154">
        <v>25.84</v>
      </c>
      <c r="G152" s="144">
        <v>30</v>
      </c>
      <c r="H152" s="170">
        <v>22</v>
      </c>
      <c r="I152" s="192">
        <v>2299.09</v>
      </c>
      <c r="J152" s="222">
        <v>104.50409090909092</v>
      </c>
      <c r="K152" s="55"/>
    </row>
    <row r="153" spans="1:25" x14ac:dyDescent="0.2">
      <c r="A153" s="55"/>
      <c r="B153" s="217" t="s">
        <v>65</v>
      </c>
      <c r="C153">
        <v>2</v>
      </c>
      <c r="D153">
        <v>2</v>
      </c>
      <c r="E153" s="154">
        <v>136.76999999999998</v>
      </c>
      <c r="F153" s="154">
        <v>68.384999999999991</v>
      </c>
      <c r="G153" s="144">
        <v>10</v>
      </c>
      <c r="H153" s="170">
        <v>9</v>
      </c>
      <c r="I153" s="192">
        <v>643.88</v>
      </c>
      <c r="J153" s="222">
        <v>71.542222222222222</v>
      </c>
      <c r="K153" s="55"/>
    </row>
    <row r="154" spans="1:25" x14ac:dyDescent="0.2">
      <c r="A154" s="55"/>
      <c r="B154" s="217" t="s">
        <v>167</v>
      </c>
      <c r="C154">
        <v>8</v>
      </c>
      <c r="D154">
        <v>6</v>
      </c>
      <c r="E154" s="154">
        <v>132.84</v>
      </c>
      <c r="F154" s="154">
        <v>22.14</v>
      </c>
      <c r="G154" s="144">
        <v>15</v>
      </c>
      <c r="H154" s="170">
        <v>12</v>
      </c>
      <c r="I154" s="192">
        <v>3607.74</v>
      </c>
      <c r="J154" s="222">
        <v>300.64499999999998</v>
      </c>
      <c r="K154" s="55"/>
    </row>
    <row r="155" spans="1:25" x14ac:dyDescent="0.2">
      <c r="A155" s="55"/>
      <c r="B155" s="217" t="s">
        <v>60</v>
      </c>
      <c r="C155">
        <v>7</v>
      </c>
      <c r="D155">
        <v>7</v>
      </c>
      <c r="E155" s="154">
        <v>193.15</v>
      </c>
      <c r="F155" s="154">
        <v>27.592857142857145</v>
      </c>
      <c r="G155" s="144">
        <v>8</v>
      </c>
      <c r="H155" s="170">
        <v>5</v>
      </c>
      <c r="I155" s="192">
        <v>444.76</v>
      </c>
      <c r="J155" s="222">
        <v>88.951999999999998</v>
      </c>
      <c r="K155" s="55"/>
    </row>
    <row r="156" spans="1:25" x14ac:dyDescent="0.2">
      <c r="A156" s="55"/>
      <c r="B156" s="217" t="s">
        <v>24</v>
      </c>
      <c r="C156">
        <v>22</v>
      </c>
      <c r="D156">
        <v>20</v>
      </c>
      <c r="E156" s="154">
        <v>1002.9200000000001</v>
      </c>
      <c r="F156" s="154">
        <v>50.146000000000001</v>
      </c>
      <c r="G156" s="144">
        <v>35</v>
      </c>
      <c r="H156" s="170">
        <v>18</v>
      </c>
      <c r="I156" s="192">
        <v>1850.92</v>
      </c>
      <c r="J156" s="222">
        <v>102.8288888888889</v>
      </c>
      <c r="K156" s="55"/>
    </row>
    <row r="157" spans="1:25" ht="32" x14ac:dyDescent="0.2">
      <c r="A157" s="55"/>
      <c r="B157" s="217" t="s">
        <v>103</v>
      </c>
      <c r="C157">
        <v>6</v>
      </c>
      <c r="D157">
        <v>3</v>
      </c>
      <c r="E157" s="154">
        <v>260</v>
      </c>
      <c r="F157" s="154">
        <v>86.666666666666671</v>
      </c>
      <c r="G157" s="144">
        <v>8</v>
      </c>
      <c r="H157" s="170">
        <v>8</v>
      </c>
      <c r="I157" s="192">
        <v>459.6</v>
      </c>
      <c r="J157" s="222">
        <v>57.45</v>
      </c>
      <c r="K157" s="55"/>
    </row>
    <row r="158" spans="1:25" x14ac:dyDescent="0.2">
      <c r="A158" s="55"/>
      <c r="B158" s="217" t="s">
        <v>114</v>
      </c>
      <c r="C158">
        <v>1</v>
      </c>
      <c r="E158" s="154"/>
      <c r="F158" s="154"/>
      <c r="G158" s="144"/>
      <c r="H158" s="170"/>
      <c r="I158" s="192"/>
      <c r="J158" s="222"/>
      <c r="K158" s="55"/>
    </row>
    <row r="159" spans="1:25" x14ac:dyDescent="0.2">
      <c r="A159" s="55"/>
      <c r="B159" s="217" t="s">
        <v>98</v>
      </c>
      <c r="C159">
        <v>12</v>
      </c>
      <c r="D159">
        <v>11</v>
      </c>
      <c r="E159" s="154">
        <v>595.76</v>
      </c>
      <c r="F159" s="154">
        <v>54.16</v>
      </c>
      <c r="G159" s="144">
        <v>17</v>
      </c>
      <c r="H159" s="170">
        <v>8</v>
      </c>
      <c r="I159" s="192">
        <v>3141.2</v>
      </c>
      <c r="J159" s="222">
        <v>392.65</v>
      </c>
      <c r="K159" s="55"/>
    </row>
    <row r="160" spans="1:25" x14ac:dyDescent="0.2">
      <c r="A160" s="55"/>
      <c r="B160" s="217" t="s">
        <v>175</v>
      </c>
      <c r="E160" s="154"/>
      <c r="F160" s="154"/>
      <c r="G160" s="144">
        <v>16</v>
      </c>
      <c r="H160" s="170">
        <v>10</v>
      </c>
      <c r="I160" s="192">
        <v>1488.88</v>
      </c>
      <c r="J160" s="222">
        <v>148.88800000000001</v>
      </c>
      <c r="K160" s="55"/>
    </row>
    <row r="161" spans="1:15" x14ac:dyDescent="0.2">
      <c r="A161" s="55"/>
      <c r="B161" s="217" t="s">
        <v>1102</v>
      </c>
      <c r="E161" s="154"/>
      <c r="F161" s="154"/>
      <c r="G161" s="211">
        <v>2</v>
      </c>
      <c r="H161" s="223"/>
      <c r="I161" s="223"/>
      <c r="J161" s="224"/>
      <c r="K161" s="55"/>
    </row>
    <row r="162" spans="1:15" x14ac:dyDescent="0.2">
      <c r="A162" s="55"/>
      <c r="B162" s="217" t="s">
        <v>702</v>
      </c>
      <c r="C162" s="209">
        <v>95</v>
      </c>
      <c r="D162" s="209">
        <v>78</v>
      </c>
      <c r="E162" s="220">
        <v>4097.13</v>
      </c>
      <c r="F162" s="220">
        <v>52.527307692307694</v>
      </c>
      <c r="G162" s="221">
        <v>171</v>
      </c>
      <c r="H162" s="221">
        <v>115</v>
      </c>
      <c r="I162" s="220">
        <v>40514.569999999992</v>
      </c>
      <c r="J162" s="220">
        <v>352.3006086956521</v>
      </c>
      <c r="K162" s="55"/>
    </row>
    <row r="163" spans="1:15" x14ac:dyDescent="0.2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</row>
    <row r="164" spans="1:15" x14ac:dyDescent="0.2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</row>
    <row r="165" spans="1:15" x14ac:dyDescent="0.2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</row>
    <row r="166" spans="1:15" x14ac:dyDescent="0.2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5" x14ac:dyDescent="0.2">
      <c r="A167" s="55"/>
      <c r="B167" s="55"/>
      <c r="C167" s="55"/>
      <c r="D167" s="55"/>
      <c r="E167" s="55"/>
      <c r="F167" s="55"/>
      <c r="G167" s="55"/>
      <c r="H167" s="55"/>
      <c r="I167" s="55"/>
    </row>
    <row r="168" spans="1:15" x14ac:dyDescent="0.2">
      <c r="A168" s="55"/>
      <c r="C168" s="248" t="s">
        <v>727</v>
      </c>
      <c r="D168" s="249"/>
      <c r="E168" s="249"/>
      <c r="F168" s="248" t="s">
        <v>763</v>
      </c>
      <c r="G168" s="249"/>
      <c r="H168" s="250"/>
      <c r="I168" s="55"/>
    </row>
    <row r="169" spans="1:15" ht="48" x14ac:dyDescent="0.2">
      <c r="A169" s="55"/>
      <c r="B169" s="217" t="s">
        <v>5</v>
      </c>
      <c r="C169" s="129" t="s">
        <v>2950</v>
      </c>
      <c r="D169" s="129" t="s">
        <v>2993</v>
      </c>
      <c r="E169" s="61" t="s">
        <v>2994</v>
      </c>
      <c r="F169" s="62" t="s">
        <v>2950</v>
      </c>
      <c r="G169" s="62" t="s">
        <v>2993</v>
      </c>
      <c r="H169" s="62" t="s">
        <v>2994</v>
      </c>
      <c r="I169" s="55"/>
    </row>
    <row r="170" spans="1:15" x14ac:dyDescent="0.2">
      <c r="A170" s="55"/>
      <c r="B170" s="217" t="s">
        <v>354</v>
      </c>
      <c r="C170" s="154">
        <v>94.22</v>
      </c>
      <c r="D170" s="154">
        <v>310.26</v>
      </c>
      <c r="E170" s="154">
        <f>$D170/$C170</f>
        <v>3.2929314370621947</v>
      </c>
      <c r="F170" s="227"/>
      <c r="G170" s="192"/>
      <c r="H170" s="222"/>
      <c r="I170" s="55"/>
    </row>
    <row r="171" spans="1:15" x14ac:dyDescent="0.2">
      <c r="A171" s="55"/>
      <c r="B171" s="238" t="s">
        <v>28</v>
      </c>
      <c r="C171" s="239">
        <v>4097.13</v>
      </c>
      <c r="D171" s="239">
        <v>9369.68</v>
      </c>
      <c r="E171" s="239">
        <f t="shared" ref="E171:E178" si="0">$D171/$C171</f>
        <v>2.2868886269168907</v>
      </c>
      <c r="F171" s="240">
        <v>31427.93</v>
      </c>
      <c r="G171" s="241">
        <v>50656.759999999995</v>
      </c>
      <c r="H171" s="242">
        <f>$G171/$F171</f>
        <v>1.6118388961665624</v>
      </c>
      <c r="I171" s="55"/>
    </row>
    <row r="172" spans="1:15" x14ac:dyDescent="0.2">
      <c r="A172" s="55"/>
      <c r="B172" s="217" t="s">
        <v>20</v>
      </c>
      <c r="C172" s="154">
        <v>4212.0599999999977</v>
      </c>
      <c r="D172" s="154">
        <v>10212.460000000003</v>
      </c>
      <c r="E172" s="154">
        <f t="shared" si="0"/>
        <v>2.4245760981562485</v>
      </c>
      <c r="F172" s="227">
        <v>8625.4699999999939</v>
      </c>
      <c r="G172" s="192">
        <v>32422.510000000002</v>
      </c>
      <c r="H172" s="222">
        <f t="shared" ref="H172:H178" si="1">$G172/$F172</f>
        <v>3.7589267599330847</v>
      </c>
      <c r="I172" s="55"/>
    </row>
    <row r="173" spans="1:15" ht="48" x14ac:dyDescent="0.2">
      <c r="A173" s="55"/>
      <c r="B173" s="217" t="s">
        <v>128</v>
      </c>
      <c r="C173" s="225">
        <v>1220</v>
      </c>
      <c r="D173" s="225">
        <v>4040</v>
      </c>
      <c r="E173" s="154">
        <f t="shared" si="0"/>
        <v>3.3114754098360657</v>
      </c>
      <c r="F173" s="227"/>
      <c r="G173" s="192"/>
      <c r="H173" s="222"/>
      <c r="I173" s="55"/>
      <c r="L173" s="61" t="s">
        <v>3033</v>
      </c>
      <c r="M173" s="61" t="s">
        <v>3030</v>
      </c>
      <c r="N173" s="61" t="s">
        <v>3031</v>
      </c>
      <c r="O173" s="61" t="s">
        <v>3032</v>
      </c>
    </row>
    <row r="174" spans="1:15" x14ac:dyDescent="0.2">
      <c r="A174" s="55"/>
      <c r="B174" s="217" t="s">
        <v>43</v>
      </c>
      <c r="C174" s="154">
        <v>7955.9299999999994</v>
      </c>
      <c r="D174" s="154">
        <v>9468.5999999999967</v>
      </c>
      <c r="E174" s="154">
        <f t="shared" si="0"/>
        <v>1.1901311348893213</v>
      </c>
      <c r="F174" s="227">
        <v>11124.470000000001</v>
      </c>
      <c r="G174" s="192">
        <v>13692.749999999998</v>
      </c>
      <c r="H174" s="222">
        <f t="shared" si="1"/>
        <v>1.2308676278510344</v>
      </c>
      <c r="I174" s="55"/>
      <c r="L174" s="217">
        <v>1999</v>
      </c>
      <c r="M174">
        <v>1.96</v>
      </c>
      <c r="N174">
        <v>5.63</v>
      </c>
      <c r="O174" s="122">
        <f>$N174/$M174</f>
        <v>2.8724489795918369</v>
      </c>
    </row>
    <row r="175" spans="1:15" x14ac:dyDescent="0.2">
      <c r="A175" s="55"/>
      <c r="B175" s="217" t="s">
        <v>782</v>
      </c>
      <c r="C175" s="154"/>
      <c r="D175" s="154"/>
      <c r="E175" s="154"/>
      <c r="F175" s="227">
        <v>21235.399999999998</v>
      </c>
      <c r="G175" s="192">
        <v>17779.93</v>
      </c>
      <c r="H175" s="222">
        <f t="shared" si="1"/>
        <v>0.8372778473680742</v>
      </c>
      <c r="I175" s="55"/>
      <c r="L175" s="217">
        <v>2000</v>
      </c>
      <c r="M175">
        <v>90.47</v>
      </c>
      <c r="N175">
        <v>175.87</v>
      </c>
      <c r="O175" s="122">
        <f t="shared" ref="O175:O189" si="2">$N175/$M175</f>
        <v>1.9439593235326629</v>
      </c>
    </row>
    <row r="176" spans="1:15" x14ac:dyDescent="0.2">
      <c r="A176" s="55"/>
      <c r="B176" s="217" t="s">
        <v>797</v>
      </c>
      <c r="C176" s="154"/>
      <c r="D176" s="154"/>
      <c r="E176" s="154"/>
      <c r="F176" s="227">
        <v>936</v>
      </c>
      <c r="G176" s="192">
        <v>968.46</v>
      </c>
      <c r="H176" s="222">
        <f t="shared" si="1"/>
        <v>1.0346794871794873</v>
      </c>
      <c r="I176" s="55"/>
      <c r="L176" s="217">
        <v>2001</v>
      </c>
      <c r="M176">
        <v>0.53</v>
      </c>
      <c r="N176">
        <v>31.23</v>
      </c>
      <c r="O176" s="122">
        <f t="shared" si="2"/>
        <v>58.924528301886788</v>
      </c>
    </row>
    <row r="177" spans="1:22" x14ac:dyDescent="0.2">
      <c r="A177" s="55"/>
      <c r="B177" s="217" t="s">
        <v>827</v>
      </c>
      <c r="C177" s="154"/>
      <c r="D177" s="154"/>
      <c r="E177" s="154"/>
      <c r="F177" s="227">
        <v>719.37999999999988</v>
      </c>
      <c r="G177" s="192">
        <v>3768.96</v>
      </c>
      <c r="H177" s="222">
        <f t="shared" si="1"/>
        <v>5.2391781812115994</v>
      </c>
      <c r="I177" s="55"/>
      <c r="L177" s="217">
        <v>2002</v>
      </c>
      <c r="M177">
        <v>320</v>
      </c>
      <c r="N177">
        <v>763.51</v>
      </c>
      <c r="O177" s="122">
        <f t="shared" si="2"/>
        <v>2.38596875</v>
      </c>
    </row>
    <row r="178" spans="1:22" x14ac:dyDescent="0.2">
      <c r="A178" s="55"/>
      <c r="B178" s="217" t="s">
        <v>702</v>
      </c>
      <c r="C178" s="220">
        <v>17579.339999999997</v>
      </c>
      <c r="D178" s="220">
        <v>33401</v>
      </c>
      <c r="E178" s="226">
        <f t="shared" si="0"/>
        <v>1.9000144487790784</v>
      </c>
      <c r="F178" s="220">
        <v>74068.649999999994</v>
      </c>
      <c r="G178" s="220">
        <v>119289.37</v>
      </c>
      <c r="H178" s="220">
        <f t="shared" si="1"/>
        <v>1.6105244256510685</v>
      </c>
      <c r="I178" s="55"/>
      <c r="L178" s="217">
        <v>2004</v>
      </c>
      <c r="M178">
        <v>9.4</v>
      </c>
      <c r="N178">
        <v>22.26</v>
      </c>
      <c r="O178" s="122">
        <f t="shared" si="2"/>
        <v>2.3680851063829786</v>
      </c>
    </row>
    <row r="179" spans="1:22" x14ac:dyDescent="0.2">
      <c r="A179" s="55"/>
      <c r="B179" s="55"/>
      <c r="C179" s="55"/>
      <c r="D179" s="55"/>
      <c r="E179" s="55"/>
      <c r="F179" s="55"/>
      <c r="G179" s="55"/>
      <c r="H179" s="55"/>
      <c r="I179" s="55"/>
      <c r="L179" s="217">
        <v>2005</v>
      </c>
      <c r="M179">
        <v>235.97</v>
      </c>
      <c r="N179">
        <v>563.52</v>
      </c>
      <c r="O179" s="122">
        <f t="shared" si="2"/>
        <v>2.388100182226554</v>
      </c>
    </row>
    <row r="180" spans="1:22" x14ac:dyDescent="0.2">
      <c r="A180" s="55"/>
      <c r="B180" s="55"/>
      <c r="C180" s="55"/>
      <c r="D180" s="55"/>
      <c r="E180" s="55"/>
      <c r="F180" s="55"/>
      <c r="G180" s="55"/>
      <c r="H180" s="55"/>
      <c r="I180" s="55"/>
      <c r="L180" s="217">
        <v>2006</v>
      </c>
      <c r="M180">
        <v>380.82000000000005</v>
      </c>
      <c r="N180">
        <v>1009.93</v>
      </c>
      <c r="O180" s="122">
        <f t="shared" si="2"/>
        <v>2.6519878157659784</v>
      </c>
    </row>
    <row r="181" spans="1:22" x14ac:dyDescent="0.2">
      <c r="L181" s="217">
        <v>2007</v>
      </c>
      <c r="M181">
        <v>1269.7399999999998</v>
      </c>
      <c r="N181">
        <v>3319.21</v>
      </c>
      <c r="O181" s="122">
        <f t="shared" si="2"/>
        <v>2.6140863483862842</v>
      </c>
    </row>
    <row r="182" spans="1:22" x14ac:dyDescent="0.2">
      <c r="L182" s="217">
        <v>2008</v>
      </c>
      <c r="M182">
        <v>221.07</v>
      </c>
      <c r="N182">
        <v>1173.02</v>
      </c>
      <c r="O182" s="122">
        <f t="shared" si="2"/>
        <v>5.3061021395937935</v>
      </c>
    </row>
    <row r="183" spans="1:22" x14ac:dyDescent="0.2">
      <c r="L183" s="217">
        <v>2009</v>
      </c>
      <c r="M183">
        <v>243</v>
      </c>
      <c r="N183">
        <v>203.5</v>
      </c>
      <c r="O183" s="122">
        <f t="shared" si="2"/>
        <v>0.83744855967078191</v>
      </c>
    </row>
    <row r="184" spans="1:22" x14ac:dyDescent="0.2">
      <c r="L184" s="217">
        <v>2010</v>
      </c>
      <c r="M184">
        <v>60.74</v>
      </c>
      <c r="N184">
        <v>220.98</v>
      </c>
      <c r="O184" s="122">
        <f t="shared" si="2"/>
        <v>3.6381297332894302</v>
      </c>
    </row>
    <row r="185" spans="1:22" x14ac:dyDescent="0.2">
      <c r="L185" s="217">
        <v>2011</v>
      </c>
      <c r="M185">
        <v>404.10999999999996</v>
      </c>
      <c r="N185">
        <v>429.85</v>
      </c>
      <c r="O185" s="122">
        <f t="shared" si="2"/>
        <v>1.0636955284452254</v>
      </c>
    </row>
    <row r="186" spans="1:22" x14ac:dyDescent="0.2">
      <c r="L186" s="217">
        <v>2012</v>
      </c>
      <c r="M186">
        <v>31.41</v>
      </c>
      <c r="N186">
        <v>55.84</v>
      </c>
      <c r="O186" s="122">
        <f t="shared" si="2"/>
        <v>1.7777777777777779</v>
      </c>
    </row>
    <row r="187" spans="1:22" x14ac:dyDescent="0.2">
      <c r="L187" s="217">
        <v>2013</v>
      </c>
      <c r="M187">
        <v>140.94</v>
      </c>
      <c r="N187">
        <v>156.26000000000002</v>
      </c>
      <c r="O187" s="122">
        <f t="shared" si="2"/>
        <v>1.1086987370512276</v>
      </c>
    </row>
    <row r="188" spans="1:22" x14ac:dyDescent="0.2">
      <c r="L188" s="217">
        <v>2014</v>
      </c>
      <c r="M188">
        <v>436.96999999999997</v>
      </c>
      <c r="N188">
        <v>789.41000000000008</v>
      </c>
      <c r="O188" s="122">
        <f t="shared" si="2"/>
        <v>1.8065542256905511</v>
      </c>
    </row>
    <row r="189" spans="1:22" x14ac:dyDescent="0.2">
      <c r="L189" s="217">
        <v>2015</v>
      </c>
      <c r="M189">
        <v>250</v>
      </c>
      <c r="N189">
        <v>449.66</v>
      </c>
      <c r="O189" s="122">
        <f t="shared" si="2"/>
        <v>1.79864</v>
      </c>
    </row>
    <row r="190" spans="1:22" x14ac:dyDescent="0.2">
      <c r="L190" s="220" t="s">
        <v>702</v>
      </c>
      <c r="M190" s="220">
        <v>4097.1299999999992</v>
      </c>
      <c r="N190" s="220">
        <v>9369.68</v>
      </c>
      <c r="O190" s="220"/>
    </row>
    <row r="191" spans="1:22" x14ac:dyDescent="0.2">
      <c r="T191" t="s">
        <v>701</v>
      </c>
      <c r="U191" t="s">
        <v>2950</v>
      </c>
      <c r="V191" t="s">
        <v>2993</v>
      </c>
    </row>
    <row r="192" spans="1:22" x14ac:dyDescent="0.2">
      <c r="T192">
        <v>2002</v>
      </c>
      <c r="U192">
        <v>26</v>
      </c>
      <c r="V192">
        <v>287.69</v>
      </c>
    </row>
    <row r="193" spans="2:22" x14ac:dyDescent="0.2">
      <c r="T193">
        <v>2004</v>
      </c>
      <c r="U193">
        <v>5.37</v>
      </c>
      <c r="V193">
        <v>196.71</v>
      </c>
    </row>
    <row r="194" spans="2:22" x14ac:dyDescent="0.2">
      <c r="T194">
        <v>2005</v>
      </c>
      <c r="U194">
        <v>3331.1</v>
      </c>
      <c r="V194">
        <v>12754.740000000002</v>
      </c>
    </row>
    <row r="195" spans="2:22" x14ac:dyDescent="0.2">
      <c r="D195">
        <f>D171/C171</f>
        <v>2.2868886269168907</v>
      </c>
      <c r="T195">
        <v>2006</v>
      </c>
      <c r="U195">
        <v>19068.689999999999</v>
      </c>
      <c r="V195">
        <v>16616.010000000002</v>
      </c>
    </row>
    <row r="196" spans="2:22" x14ac:dyDescent="0.2">
      <c r="D196" t="e">
        <f>D183/C183</f>
        <v>#DIV/0!</v>
      </c>
      <c r="I196" t="e">
        <f>J183/I183</f>
        <v>#DIV/0!</v>
      </c>
      <c r="O196">
        <f>P184/O184</f>
        <v>0</v>
      </c>
      <c r="T196">
        <v>2008</v>
      </c>
      <c r="U196">
        <v>1434.88</v>
      </c>
      <c r="V196">
        <v>5840.73</v>
      </c>
    </row>
    <row r="197" spans="2:22" x14ac:dyDescent="0.2">
      <c r="T197">
        <v>2009</v>
      </c>
      <c r="U197">
        <v>200</v>
      </c>
      <c r="V197">
        <v>650</v>
      </c>
    </row>
    <row r="198" spans="2:22" x14ac:dyDescent="0.2">
      <c r="T198">
        <v>2010</v>
      </c>
      <c r="U198">
        <v>1773.01</v>
      </c>
      <c r="V198">
        <v>2544.1799999999998</v>
      </c>
    </row>
    <row r="199" spans="2:22" x14ac:dyDescent="0.2">
      <c r="T199">
        <v>2011</v>
      </c>
      <c r="U199">
        <v>470.45</v>
      </c>
      <c r="V199">
        <v>1636.68</v>
      </c>
    </row>
    <row r="200" spans="2:22" x14ac:dyDescent="0.2">
      <c r="T200">
        <v>2012</v>
      </c>
      <c r="U200">
        <v>564</v>
      </c>
      <c r="V200">
        <v>1452.6599999999999</v>
      </c>
    </row>
    <row r="201" spans="2:22" x14ac:dyDescent="0.2">
      <c r="B201" s="229" t="s">
        <v>701</v>
      </c>
      <c r="C201" s="229" t="s">
        <v>703</v>
      </c>
      <c r="D201" s="229" t="s">
        <v>2995</v>
      </c>
      <c r="K201" s="116" t="s">
        <v>701</v>
      </c>
      <c r="L201" s="228" t="s">
        <v>703</v>
      </c>
      <c r="M201" s="228" t="s">
        <v>2950</v>
      </c>
      <c r="N201" s="228" t="s">
        <v>2993</v>
      </c>
      <c r="O201" s="232" t="s">
        <v>2995</v>
      </c>
      <c r="P201" s="232" t="s">
        <v>3003</v>
      </c>
      <c r="Q201" s="232" t="s">
        <v>3005</v>
      </c>
      <c r="T201">
        <v>2013</v>
      </c>
      <c r="U201">
        <v>1924.43</v>
      </c>
      <c r="V201">
        <v>6435.3600000000006</v>
      </c>
    </row>
    <row r="202" spans="2:22" x14ac:dyDescent="0.2">
      <c r="B202" s="30" t="s">
        <v>219</v>
      </c>
      <c r="C202" s="31">
        <v>1</v>
      </c>
      <c r="D202">
        <v>1</v>
      </c>
      <c r="K202" s="30" t="s">
        <v>227</v>
      </c>
      <c r="L202" s="31">
        <v>1</v>
      </c>
      <c r="M202" s="31">
        <v>10.81</v>
      </c>
      <c r="N202" s="31">
        <v>29.75</v>
      </c>
      <c r="O202" s="233">
        <v>4</v>
      </c>
      <c r="P202">
        <f t="shared" ref="P202:P233" si="3">N202-M202</f>
        <v>18.939999999999998</v>
      </c>
      <c r="Q202">
        <f>(N202-M202)/M202</f>
        <v>1.7520814061054577</v>
      </c>
      <c r="T202">
        <v>2014</v>
      </c>
      <c r="U202">
        <v>2480</v>
      </c>
      <c r="V202">
        <v>2235.16</v>
      </c>
    </row>
    <row r="203" spans="2:22" x14ac:dyDescent="0.2">
      <c r="B203" s="30" t="s">
        <v>2370</v>
      </c>
      <c r="C203" s="31">
        <v>1</v>
      </c>
      <c r="D203">
        <v>1</v>
      </c>
      <c r="K203" s="30" t="s">
        <v>452</v>
      </c>
      <c r="L203" s="31">
        <v>1</v>
      </c>
      <c r="M203" s="31">
        <v>125</v>
      </c>
      <c r="N203" s="31">
        <v>270</v>
      </c>
      <c r="O203" s="233">
        <v>3</v>
      </c>
      <c r="P203">
        <f t="shared" si="3"/>
        <v>145</v>
      </c>
      <c r="Q203">
        <f t="shared" ref="Q203:Q257" si="4">(N203-M203)/M203</f>
        <v>1.1599999999999999</v>
      </c>
      <c r="T203">
        <v>2016</v>
      </c>
      <c r="U203">
        <v>150</v>
      </c>
      <c r="V203">
        <v>6.84</v>
      </c>
    </row>
    <row r="204" spans="2:22" x14ac:dyDescent="0.2">
      <c r="B204" s="30" t="s">
        <v>941</v>
      </c>
      <c r="C204" s="31">
        <v>1</v>
      </c>
      <c r="D204">
        <v>2</v>
      </c>
      <c r="K204" s="30" t="s">
        <v>633</v>
      </c>
      <c r="L204" s="31">
        <v>2</v>
      </c>
      <c r="M204" s="31"/>
      <c r="N204" s="31">
        <v>60.870000000000005</v>
      </c>
      <c r="O204" s="233">
        <v>3</v>
      </c>
      <c r="P204">
        <f t="shared" si="3"/>
        <v>60.870000000000005</v>
      </c>
      <c r="Q204">
        <v>0</v>
      </c>
      <c r="T204" t="s">
        <v>702</v>
      </c>
      <c r="U204">
        <v>31427.93</v>
      </c>
      <c r="V204">
        <v>50656.760000000009</v>
      </c>
    </row>
    <row r="205" spans="2:22" x14ac:dyDescent="0.2">
      <c r="B205" s="30" t="s">
        <v>1831</v>
      </c>
      <c r="C205" s="31">
        <v>2</v>
      </c>
      <c r="D205">
        <v>1</v>
      </c>
      <c r="K205" s="30" t="s">
        <v>476</v>
      </c>
      <c r="L205" s="31">
        <v>1</v>
      </c>
      <c r="M205" s="31">
        <v>10.02</v>
      </c>
      <c r="N205" s="31">
        <v>32.799999999999997</v>
      </c>
      <c r="O205" s="233">
        <v>3</v>
      </c>
      <c r="P205">
        <f t="shared" si="3"/>
        <v>22.779999999999998</v>
      </c>
      <c r="Q205">
        <f t="shared" si="4"/>
        <v>2.2734530938123751</v>
      </c>
    </row>
    <row r="206" spans="2:22" x14ac:dyDescent="0.2">
      <c r="B206" s="30" t="s">
        <v>2716</v>
      </c>
      <c r="C206" s="31">
        <v>1</v>
      </c>
      <c r="D206">
        <v>1</v>
      </c>
      <c r="K206" s="30" t="s">
        <v>490</v>
      </c>
      <c r="L206" s="31">
        <v>1</v>
      </c>
      <c r="M206" s="31">
        <v>56</v>
      </c>
      <c r="N206" s="31">
        <v>457.4</v>
      </c>
      <c r="O206" s="233">
        <v>2</v>
      </c>
      <c r="P206">
        <f t="shared" si="3"/>
        <v>401.4</v>
      </c>
      <c r="Q206">
        <f t="shared" si="4"/>
        <v>7.1678571428571427</v>
      </c>
    </row>
    <row r="207" spans="2:22" x14ac:dyDescent="0.2">
      <c r="B207" s="30" t="s">
        <v>110</v>
      </c>
      <c r="C207" s="31">
        <v>1</v>
      </c>
      <c r="D207">
        <v>1</v>
      </c>
      <c r="K207" s="30" t="s">
        <v>182</v>
      </c>
      <c r="L207" s="31">
        <v>2</v>
      </c>
      <c r="M207" s="31">
        <v>34</v>
      </c>
      <c r="N207" s="31">
        <v>104.96000000000001</v>
      </c>
      <c r="O207" s="233">
        <v>2</v>
      </c>
      <c r="P207">
        <f t="shared" si="3"/>
        <v>70.960000000000008</v>
      </c>
      <c r="Q207">
        <f t="shared" si="4"/>
        <v>2.0870588235294121</v>
      </c>
    </row>
    <row r="208" spans="2:22" x14ac:dyDescent="0.2">
      <c r="B208" s="30" t="s">
        <v>1579</v>
      </c>
      <c r="C208" s="31">
        <v>6</v>
      </c>
      <c r="D208">
        <v>1</v>
      </c>
      <c r="K208" s="30" t="s">
        <v>441</v>
      </c>
      <c r="L208" s="31">
        <v>1</v>
      </c>
      <c r="M208" s="31">
        <v>11.44</v>
      </c>
      <c r="N208" s="31">
        <v>10</v>
      </c>
      <c r="O208" s="233">
        <v>2</v>
      </c>
      <c r="P208">
        <f t="shared" si="3"/>
        <v>-1.4399999999999995</v>
      </c>
      <c r="Q208">
        <f t="shared" si="4"/>
        <v>-0.12587412587412583</v>
      </c>
    </row>
    <row r="209" spans="2:17" x14ac:dyDescent="0.2">
      <c r="B209" s="30" t="s">
        <v>1838</v>
      </c>
      <c r="C209" s="31">
        <v>1</v>
      </c>
      <c r="D209">
        <v>2</v>
      </c>
      <c r="K209" s="30" t="s">
        <v>571</v>
      </c>
      <c r="L209" s="31">
        <v>1</v>
      </c>
      <c r="M209" s="31">
        <v>18</v>
      </c>
      <c r="N209" s="31">
        <v>29</v>
      </c>
      <c r="O209" s="233">
        <v>2</v>
      </c>
      <c r="P209">
        <f t="shared" si="3"/>
        <v>11</v>
      </c>
      <c r="Q209">
        <f t="shared" si="4"/>
        <v>0.61111111111111116</v>
      </c>
    </row>
    <row r="210" spans="2:17" x14ac:dyDescent="0.2">
      <c r="B210" s="30" t="s">
        <v>1865</v>
      </c>
      <c r="C210" s="31">
        <v>1</v>
      </c>
      <c r="D210">
        <v>1</v>
      </c>
      <c r="K210" s="30" t="s">
        <v>545</v>
      </c>
      <c r="L210" s="31">
        <v>1</v>
      </c>
      <c r="M210" s="31">
        <v>225</v>
      </c>
      <c r="N210" s="31">
        <v>174.5</v>
      </c>
      <c r="O210" s="233">
        <v>2</v>
      </c>
      <c r="P210">
        <f t="shared" si="3"/>
        <v>-50.5</v>
      </c>
      <c r="Q210">
        <f t="shared" si="4"/>
        <v>-0.22444444444444445</v>
      </c>
    </row>
    <row r="211" spans="2:17" x14ac:dyDescent="0.2">
      <c r="B211" s="30" t="s">
        <v>2231</v>
      </c>
      <c r="C211" s="31">
        <v>1</v>
      </c>
      <c r="D211">
        <v>1</v>
      </c>
      <c r="K211" s="30" t="s">
        <v>454</v>
      </c>
      <c r="L211" s="31">
        <v>1</v>
      </c>
      <c r="M211" s="31">
        <v>257.26</v>
      </c>
      <c r="N211" s="31">
        <v>420</v>
      </c>
      <c r="O211" s="233">
        <v>2</v>
      </c>
      <c r="P211">
        <f t="shared" si="3"/>
        <v>162.74</v>
      </c>
      <c r="Q211">
        <f t="shared" si="4"/>
        <v>0.63258959807198945</v>
      </c>
    </row>
    <row r="212" spans="2:17" x14ac:dyDescent="0.2">
      <c r="B212" s="30" t="s">
        <v>865</v>
      </c>
      <c r="C212" s="31">
        <v>1</v>
      </c>
      <c r="D212">
        <v>2</v>
      </c>
      <c r="K212" s="30" t="s">
        <v>672</v>
      </c>
      <c r="L212" s="31">
        <v>2</v>
      </c>
      <c r="M212" s="31">
        <v>69.599999999999994</v>
      </c>
      <c r="N212" s="31">
        <v>1762.87</v>
      </c>
      <c r="O212" s="233">
        <v>2</v>
      </c>
      <c r="P212">
        <f t="shared" si="3"/>
        <v>1693.27</v>
      </c>
      <c r="Q212">
        <f t="shared" si="4"/>
        <v>24.32859195402299</v>
      </c>
    </row>
    <row r="213" spans="2:17" x14ac:dyDescent="0.2">
      <c r="B213" s="30" t="s">
        <v>870</v>
      </c>
      <c r="C213" s="31">
        <v>17</v>
      </c>
      <c r="D213">
        <v>1</v>
      </c>
      <c r="K213" s="30" t="s">
        <v>137</v>
      </c>
      <c r="L213" s="31">
        <v>1</v>
      </c>
      <c r="M213" s="31">
        <v>11.74</v>
      </c>
      <c r="N213" s="31">
        <v>47.2</v>
      </c>
      <c r="O213" s="233">
        <v>2</v>
      </c>
      <c r="P213">
        <f t="shared" si="3"/>
        <v>35.46</v>
      </c>
      <c r="Q213">
        <f t="shared" si="4"/>
        <v>3.020442930153322</v>
      </c>
    </row>
    <row r="214" spans="2:17" x14ac:dyDescent="0.2">
      <c r="B214" s="30" t="s">
        <v>1018</v>
      </c>
      <c r="C214" s="31">
        <v>1</v>
      </c>
      <c r="D214">
        <v>1</v>
      </c>
      <c r="K214" s="30" t="s">
        <v>35</v>
      </c>
      <c r="L214" s="31">
        <v>2</v>
      </c>
      <c r="M214" s="31">
        <v>64.36</v>
      </c>
      <c r="N214" s="31">
        <v>63.33</v>
      </c>
      <c r="O214" s="233">
        <v>2</v>
      </c>
      <c r="P214">
        <f t="shared" si="3"/>
        <v>-1.0300000000000011</v>
      </c>
      <c r="Q214">
        <f t="shared" si="4"/>
        <v>-1.6003729024238675E-2</v>
      </c>
    </row>
    <row r="215" spans="2:17" x14ac:dyDescent="0.2">
      <c r="B215" s="30" t="s">
        <v>409</v>
      </c>
      <c r="C215" s="31">
        <v>5</v>
      </c>
      <c r="D215">
        <v>1</v>
      </c>
      <c r="K215" s="30" t="s">
        <v>482</v>
      </c>
      <c r="L215" s="31">
        <v>1</v>
      </c>
      <c r="M215" s="31">
        <v>11.5</v>
      </c>
      <c r="N215" s="31">
        <v>10</v>
      </c>
      <c r="O215" s="233">
        <v>1</v>
      </c>
      <c r="P215">
        <f t="shared" si="3"/>
        <v>-1.5</v>
      </c>
      <c r="Q215">
        <f t="shared" si="4"/>
        <v>-0.13043478260869565</v>
      </c>
    </row>
    <row r="216" spans="2:17" x14ac:dyDescent="0.2">
      <c r="B216" s="30" t="s">
        <v>1411</v>
      </c>
      <c r="C216" s="31">
        <v>2</v>
      </c>
      <c r="D216">
        <v>4</v>
      </c>
      <c r="K216" s="30" t="s">
        <v>219</v>
      </c>
      <c r="L216" s="31">
        <v>3</v>
      </c>
      <c r="M216" s="31">
        <v>66.959999999999994</v>
      </c>
      <c r="N216" s="31">
        <v>74.25</v>
      </c>
      <c r="O216" s="233">
        <v>1</v>
      </c>
      <c r="P216">
        <f t="shared" si="3"/>
        <v>7.2900000000000063</v>
      </c>
      <c r="Q216">
        <f t="shared" si="4"/>
        <v>0.10887096774193558</v>
      </c>
    </row>
    <row r="217" spans="2:17" x14ac:dyDescent="0.2">
      <c r="B217" s="30" t="s">
        <v>792</v>
      </c>
      <c r="C217" s="31">
        <v>1</v>
      </c>
      <c r="D217">
        <v>2</v>
      </c>
      <c r="K217" s="30" t="s">
        <v>121</v>
      </c>
      <c r="L217" s="31">
        <v>1</v>
      </c>
      <c r="M217" s="31">
        <v>1.52</v>
      </c>
      <c r="N217" s="31">
        <v>36.26</v>
      </c>
      <c r="O217" s="233">
        <v>1</v>
      </c>
      <c r="P217">
        <f t="shared" si="3"/>
        <v>34.739999999999995</v>
      </c>
      <c r="Q217">
        <f t="shared" si="4"/>
        <v>22.855263157894733</v>
      </c>
    </row>
    <row r="218" spans="2:17" x14ac:dyDescent="0.2">
      <c r="B218" s="30" t="s">
        <v>1475</v>
      </c>
      <c r="C218" s="31">
        <v>2</v>
      </c>
      <c r="D218">
        <v>2</v>
      </c>
      <c r="K218" s="30" t="s">
        <v>279</v>
      </c>
      <c r="L218" s="31">
        <v>1</v>
      </c>
      <c r="M218" s="31">
        <v>0.53</v>
      </c>
      <c r="N218" s="31">
        <v>31.23</v>
      </c>
      <c r="O218" s="233">
        <v>1</v>
      </c>
      <c r="P218">
        <f t="shared" si="3"/>
        <v>30.7</v>
      </c>
      <c r="Q218">
        <f t="shared" si="4"/>
        <v>57.924528301886788</v>
      </c>
    </row>
    <row r="219" spans="2:17" x14ac:dyDescent="0.2">
      <c r="B219" s="30" t="s">
        <v>64</v>
      </c>
      <c r="C219" s="31">
        <v>1</v>
      </c>
      <c r="D219">
        <v>1</v>
      </c>
      <c r="K219" s="30" t="s">
        <v>512</v>
      </c>
      <c r="L219" s="31">
        <v>1</v>
      </c>
      <c r="M219" s="31">
        <v>6.16</v>
      </c>
      <c r="N219" s="31">
        <v>49.03</v>
      </c>
      <c r="O219" s="233">
        <v>1</v>
      </c>
      <c r="P219">
        <f t="shared" si="3"/>
        <v>42.870000000000005</v>
      </c>
      <c r="Q219">
        <f t="shared" si="4"/>
        <v>6.9594155844155852</v>
      </c>
    </row>
    <row r="220" spans="2:17" x14ac:dyDescent="0.2">
      <c r="B220" s="30" t="s">
        <v>1470</v>
      </c>
      <c r="C220" s="31">
        <v>1</v>
      </c>
      <c r="D220">
        <v>3</v>
      </c>
      <c r="K220" s="30" t="s">
        <v>562</v>
      </c>
      <c r="L220" s="31">
        <v>1</v>
      </c>
      <c r="M220" s="31"/>
      <c r="N220" s="31">
        <v>65.45</v>
      </c>
      <c r="O220" s="233">
        <v>1</v>
      </c>
      <c r="P220">
        <f t="shared" si="3"/>
        <v>65.45</v>
      </c>
      <c r="Q220">
        <v>0</v>
      </c>
    </row>
    <row r="221" spans="2:17" x14ac:dyDescent="0.2">
      <c r="B221" s="30" t="s">
        <v>199</v>
      </c>
      <c r="C221" s="31">
        <v>17</v>
      </c>
      <c r="D221">
        <v>1</v>
      </c>
      <c r="K221" s="30" t="s">
        <v>64</v>
      </c>
      <c r="L221" s="31">
        <v>8</v>
      </c>
      <c r="M221" s="31">
        <v>839.77</v>
      </c>
      <c r="N221" s="31">
        <v>1076.0900000000001</v>
      </c>
      <c r="O221" s="233">
        <v>1</v>
      </c>
      <c r="P221">
        <f t="shared" si="3"/>
        <v>236.32000000000016</v>
      </c>
      <c r="Q221">
        <f t="shared" si="4"/>
        <v>0.28141038617716774</v>
      </c>
    </row>
    <row r="222" spans="2:17" x14ac:dyDescent="0.2">
      <c r="B222" s="30" t="s">
        <v>1611</v>
      </c>
      <c r="C222" s="31">
        <v>1</v>
      </c>
      <c r="D222">
        <v>2</v>
      </c>
      <c r="K222" s="30" t="s">
        <v>199</v>
      </c>
      <c r="L222" s="31">
        <v>2</v>
      </c>
      <c r="M222" s="31">
        <v>259.39999999999998</v>
      </c>
      <c r="N222" s="31">
        <v>471.92</v>
      </c>
      <c r="O222" s="233">
        <v>1</v>
      </c>
      <c r="P222">
        <f t="shared" si="3"/>
        <v>212.52000000000004</v>
      </c>
      <c r="Q222">
        <f t="shared" si="4"/>
        <v>0.81927525057825779</v>
      </c>
    </row>
    <row r="223" spans="2:17" x14ac:dyDescent="0.2">
      <c r="B223" s="30" t="s">
        <v>1093</v>
      </c>
      <c r="C223" s="31">
        <v>3</v>
      </c>
      <c r="D223">
        <v>1</v>
      </c>
      <c r="K223" s="30" t="s">
        <v>95</v>
      </c>
      <c r="L223" s="31">
        <v>4</v>
      </c>
      <c r="M223" s="31">
        <v>24</v>
      </c>
      <c r="N223" s="31">
        <v>338.84000000000003</v>
      </c>
      <c r="O223" s="233">
        <v>1</v>
      </c>
      <c r="P223">
        <f t="shared" si="3"/>
        <v>314.84000000000003</v>
      </c>
      <c r="Q223">
        <f t="shared" si="4"/>
        <v>13.118333333333334</v>
      </c>
    </row>
    <row r="224" spans="2:17" x14ac:dyDescent="0.2">
      <c r="B224" s="30" t="s">
        <v>1240</v>
      </c>
      <c r="C224" s="31">
        <v>1</v>
      </c>
      <c r="D224">
        <v>3</v>
      </c>
      <c r="K224" s="30" t="s">
        <v>376</v>
      </c>
      <c r="L224" s="31">
        <v>2</v>
      </c>
      <c r="M224" s="31">
        <v>28</v>
      </c>
      <c r="N224" s="31">
        <v>53.41</v>
      </c>
      <c r="O224" s="233">
        <v>1</v>
      </c>
      <c r="P224">
        <f t="shared" si="3"/>
        <v>25.409999999999997</v>
      </c>
      <c r="Q224">
        <f t="shared" si="4"/>
        <v>0.90749999999999986</v>
      </c>
    </row>
    <row r="225" spans="2:17" x14ac:dyDescent="0.2">
      <c r="B225" s="30" t="s">
        <v>2222</v>
      </c>
      <c r="C225" s="31">
        <v>1</v>
      </c>
      <c r="D225">
        <v>2</v>
      </c>
      <c r="K225" s="30" t="s">
        <v>574</v>
      </c>
      <c r="L225" s="31">
        <v>1</v>
      </c>
      <c r="M225" s="31">
        <v>118.28</v>
      </c>
      <c r="N225" s="31">
        <v>59.97</v>
      </c>
      <c r="O225" s="233">
        <v>1</v>
      </c>
      <c r="P225">
        <f t="shared" si="3"/>
        <v>-58.31</v>
      </c>
      <c r="Q225">
        <f t="shared" si="4"/>
        <v>-0.49298275278998988</v>
      </c>
    </row>
    <row r="226" spans="2:17" x14ac:dyDescent="0.2">
      <c r="B226" s="30" t="s">
        <v>1604</v>
      </c>
      <c r="C226" s="31">
        <v>1</v>
      </c>
      <c r="D226">
        <v>4</v>
      </c>
      <c r="K226" s="30" t="s">
        <v>50</v>
      </c>
      <c r="L226" s="31">
        <v>2</v>
      </c>
      <c r="M226" s="31">
        <v>22.68</v>
      </c>
      <c r="N226" s="31">
        <v>11</v>
      </c>
      <c r="O226" s="233">
        <v>1</v>
      </c>
      <c r="P226">
        <f t="shared" si="3"/>
        <v>-11.68</v>
      </c>
      <c r="Q226">
        <f t="shared" si="4"/>
        <v>-0.5149911816578483</v>
      </c>
    </row>
    <row r="227" spans="2:17" x14ac:dyDescent="0.2">
      <c r="B227" s="30" t="s">
        <v>1320</v>
      </c>
      <c r="C227" s="31">
        <v>5</v>
      </c>
      <c r="D227">
        <v>3</v>
      </c>
      <c r="K227" s="30" t="s">
        <v>539</v>
      </c>
      <c r="L227" s="31">
        <v>1</v>
      </c>
      <c r="M227" s="31">
        <v>13.55</v>
      </c>
      <c r="N227" s="31">
        <v>23.55</v>
      </c>
      <c r="O227" s="233">
        <v>1</v>
      </c>
      <c r="P227">
        <f t="shared" si="3"/>
        <v>10</v>
      </c>
      <c r="Q227">
        <f t="shared" si="4"/>
        <v>0.73800738007380073</v>
      </c>
    </row>
    <row r="228" spans="2:17" x14ac:dyDescent="0.2">
      <c r="B228" s="30" t="s">
        <v>1265</v>
      </c>
      <c r="C228" s="31">
        <v>3</v>
      </c>
      <c r="D228">
        <v>2</v>
      </c>
      <c r="K228" s="30" t="s">
        <v>84</v>
      </c>
      <c r="L228" s="31">
        <v>1</v>
      </c>
      <c r="M228" s="31">
        <v>26.52</v>
      </c>
      <c r="N228" s="31">
        <v>34.22</v>
      </c>
      <c r="O228" s="233">
        <v>1</v>
      </c>
      <c r="P228">
        <f t="shared" si="3"/>
        <v>7.6999999999999993</v>
      </c>
      <c r="Q228">
        <f t="shared" si="4"/>
        <v>0.29034690799396679</v>
      </c>
    </row>
    <row r="229" spans="2:17" x14ac:dyDescent="0.2">
      <c r="B229" s="30" t="s">
        <v>1066</v>
      </c>
      <c r="C229" s="31">
        <v>1</v>
      </c>
      <c r="D229">
        <v>1</v>
      </c>
      <c r="K229" s="30" t="s">
        <v>90</v>
      </c>
      <c r="L229" s="31">
        <v>1</v>
      </c>
      <c r="M229" s="31">
        <v>90.47</v>
      </c>
      <c r="N229" s="31">
        <v>175.87</v>
      </c>
      <c r="O229" s="233">
        <v>1</v>
      </c>
      <c r="P229">
        <f t="shared" si="3"/>
        <v>85.4</v>
      </c>
      <c r="Q229">
        <f t="shared" si="4"/>
        <v>0.94395932353266288</v>
      </c>
    </row>
    <row r="230" spans="2:17" x14ac:dyDescent="0.2">
      <c r="B230" s="30" t="s">
        <v>2022</v>
      </c>
      <c r="C230" s="31">
        <v>1</v>
      </c>
      <c r="D230">
        <v>1</v>
      </c>
      <c r="K230" s="30" t="s">
        <v>188</v>
      </c>
      <c r="L230" s="31">
        <v>1</v>
      </c>
      <c r="M230" s="31">
        <v>12.5</v>
      </c>
      <c r="N230" s="31">
        <v>4.59</v>
      </c>
      <c r="O230" s="233">
        <v>1</v>
      </c>
      <c r="P230">
        <f t="shared" si="3"/>
        <v>-7.91</v>
      </c>
      <c r="Q230">
        <f t="shared" si="4"/>
        <v>-0.63280000000000003</v>
      </c>
    </row>
    <row r="231" spans="2:17" x14ac:dyDescent="0.2">
      <c r="B231" s="30" t="s">
        <v>1210</v>
      </c>
      <c r="C231" s="31">
        <v>1</v>
      </c>
      <c r="D231">
        <v>9</v>
      </c>
      <c r="K231" s="30" t="s">
        <v>255</v>
      </c>
      <c r="L231" s="31">
        <v>1</v>
      </c>
      <c r="M231" s="31">
        <v>13.35</v>
      </c>
      <c r="N231" s="31">
        <v>24.55</v>
      </c>
      <c r="O231" s="233">
        <v>1</v>
      </c>
      <c r="P231">
        <f t="shared" si="3"/>
        <v>11.200000000000001</v>
      </c>
      <c r="Q231">
        <f t="shared" si="4"/>
        <v>0.83895131086142327</v>
      </c>
    </row>
    <row r="232" spans="2:17" x14ac:dyDescent="0.2">
      <c r="B232" s="30" t="s">
        <v>1926</v>
      </c>
      <c r="C232" s="31">
        <v>3</v>
      </c>
      <c r="D232">
        <v>2</v>
      </c>
      <c r="K232" s="30" t="s">
        <v>214</v>
      </c>
      <c r="L232" s="31">
        <v>3</v>
      </c>
      <c r="M232" s="31">
        <v>260</v>
      </c>
      <c r="N232" s="31">
        <v>450</v>
      </c>
      <c r="O232" s="233">
        <v>1</v>
      </c>
      <c r="P232">
        <f t="shared" si="3"/>
        <v>190</v>
      </c>
      <c r="Q232">
        <f t="shared" si="4"/>
        <v>0.73076923076923073</v>
      </c>
    </row>
    <row r="233" spans="2:17" x14ac:dyDescent="0.2">
      <c r="B233" s="30" t="s">
        <v>2391</v>
      </c>
      <c r="C233" s="31">
        <v>2</v>
      </c>
      <c r="D233">
        <v>4</v>
      </c>
      <c r="K233" s="30" t="s">
        <v>450</v>
      </c>
      <c r="L233" s="31">
        <v>1</v>
      </c>
      <c r="M233" s="31">
        <v>211.04</v>
      </c>
      <c r="N233" s="31">
        <v>200</v>
      </c>
      <c r="O233" s="233">
        <v>1</v>
      </c>
      <c r="P233">
        <f t="shared" si="3"/>
        <v>-11.039999999999992</v>
      </c>
      <c r="Q233">
        <f t="shared" si="4"/>
        <v>-5.231235784685364E-2</v>
      </c>
    </row>
    <row r="234" spans="2:17" x14ac:dyDescent="0.2">
      <c r="B234" s="30" t="s">
        <v>2275</v>
      </c>
      <c r="C234" s="31">
        <v>1</v>
      </c>
      <c r="D234">
        <v>7</v>
      </c>
      <c r="K234" s="30" t="s">
        <v>263</v>
      </c>
      <c r="L234" s="31">
        <v>2</v>
      </c>
      <c r="M234" s="31">
        <v>55.4</v>
      </c>
      <c r="N234" s="31">
        <v>141.94999999999999</v>
      </c>
      <c r="O234" s="233">
        <v>1</v>
      </c>
      <c r="P234">
        <f t="shared" ref="P234:P257" si="5">N234-M234</f>
        <v>86.549999999999983</v>
      </c>
      <c r="Q234">
        <f t="shared" si="4"/>
        <v>1.5622743682310467</v>
      </c>
    </row>
    <row r="235" spans="2:17" x14ac:dyDescent="0.2">
      <c r="B235" s="30" t="s">
        <v>807</v>
      </c>
      <c r="C235" s="31">
        <v>1</v>
      </c>
      <c r="D235">
        <v>1</v>
      </c>
      <c r="K235" s="30" t="s">
        <v>40</v>
      </c>
      <c r="L235" s="31">
        <v>4</v>
      </c>
      <c r="M235" s="31">
        <v>128.69</v>
      </c>
      <c r="N235" s="31">
        <v>351.69</v>
      </c>
      <c r="O235" s="233">
        <v>1</v>
      </c>
      <c r="P235">
        <f t="shared" si="5"/>
        <v>223</v>
      </c>
      <c r="Q235">
        <f t="shared" si="4"/>
        <v>1.7328463750097134</v>
      </c>
    </row>
    <row r="236" spans="2:17" x14ac:dyDescent="0.2">
      <c r="B236" s="30" t="s">
        <v>1466</v>
      </c>
      <c r="C236" s="31">
        <v>1</v>
      </c>
      <c r="D236">
        <v>3</v>
      </c>
      <c r="K236" s="30" t="s">
        <v>210</v>
      </c>
      <c r="L236" s="31">
        <v>1</v>
      </c>
      <c r="M236" s="31">
        <v>16.7</v>
      </c>
      <c r="N236" s="31">
        <v>28.3</v>
      </c>
      <c r="O236" s="233">
        <v>1</v>
      </c>
      <c r="P236">
        <f t="shared" si="5"/>
        <v>11.600000000000001</v>
      </c>
      <c r="Q236">
        <f t="shared" si="4"/>
        <v>0.69461077844311392</v>
      </c>
    </row>
    <row r="237" spans="2:17" x14ac:dyDescent="0.2">
      <c r="B237" s="30" t="s">
        <v>376</v>
      </c>
      <c r="C237" s="31">
        <v>1</v>
      </c>
      <c r="D237">
        <v>1</v>
      </c>
      <c r="K237" s="30" t="s">
        <v>522</v>
      </c>
      <c r="L237" s="31">
        <v>1</v>
      </c>
      <c r="M237" s="31">
        <v>9.1199999999999992</v>
      </c>
      <c r="N237" s="31">
        <v>16.309999999999999</v>
      </c>
      <c r="O237" s="233">
        <v>1</v>
      </c>
      <c r="P237">
        <f t="shared" si="5"/>
        <v>7.1899999999999995</v>
      </c>
      <c r="Q237">
        <f t="shared" si="4"/>
        <v>0.78837719298245612</v>
      </c>
    </row>
    <row r="238" spans="2:17" x14ac:dyDescent="0.2">
      <c r="B238" s="30" t="s">
        <v>1670</v>
      </c>
      <c r="C238" s="31">
        <v>4</v>
      </c>
      <c r="D238">
        <v>1</v>
      </c>
      <c r="K238" s="30" t="s">
        <v>534</v>
      </c>
      <c r="L238" s="31">
        <v>1</v>
      </c>
      <c r="M238" s="31">
        <v>66.209999999999994</v>
      </c>
      <c r="N238" s="31">
        <v>115</v>
      </c>
      <c r="O238" s="233">
        <v>1</v>
      </c>
      <c r="P238">
        <f t="shared" si="5"/>
        <v>48.790000000000006</v>
      </c>
      <c r="Q238">
        <f t="shared" si="4"/>
        <v>0.73689774958465504</v>
      </c>
    </row>
    <row r="239" spans="2:17" x14ac:dyDescent="0.2">
      <c r="B239" s="30" t="s">
        <v>1031</v>
      </c>
      <c r="C239" s="31">
        <v>2</v>
      </c>
      <c r="D239">
        <v>1</v>
      </c>
      <c r="K239" s="30" t="s">
        <v>164</v>
      </c>
      <c r="L239" s="31">
        <v>1</v>
      </c>
      <c r="M239" s="31">
        <v>47.86</v>
      </c>
      <c r="N239" s="31">
        <v>198.57</v>
      </c>
      <c r="O239" s="233">
        <v>1</v>
      </c>
      <c r="P239">
        <f t="shared" si="5"/>
        <v>150.70999999999998</v>
      </c>
      <c r="Q239">
        <f t="shared" si="4"/>
        <v>3.1489761805265353</v>
      </c>
    </row>
    <row r="240" spans="2:17" x14ac:dyDescent="0.2">
      <c r="B240" s="30" t="s">
        <v>904</v>
      </c>
      <c r="C240" s="31">
        <v>1</v>
      </c>
      <c r="D240">
        <v>1</v>
      </c>
      <c r="K240" s="30" t="s">
        <v>284</v>
      </c>
      <c r="L240" s="31">
        <v>2</v>
      </c>
      <c r="M240" s="31"/>
      <c r="N240" s="31">
        <v>161.94999999999999</v>
      </c>
      <c r="O240" s="233">
        <v>1</v>
      </c>
      <c r="P240">
        <f t="shared" si="5"/>
        <v>161.94999999999999</v>
      </c>
      <c r="Q240">
        <v>0</v>
      </c>
    </row>
    <row r="241" spans="2:17" x14ac:dyDescent="0.2">
      <c r="B241" s="30" t="s">
        <v>1442</v>
      </c>
      <c r="C241" s="31">
        <v>3</v>
      </c>
      <c r="D241">
        <v>1</v>
      </c>
      <c r="K241" s="30" t="s">
        <v>348</v>
      </c>
      <c r="L241" s="31">
        <v>2</v>
      </c>
      <c r="M241" s="31">
        <v>58</v>
      </c>
      <c r="N241" s="31">
        <v>75</v>
      </c>
      <c r="O241" s="233">
        <v>1</v>
      </c>
      <c r="P241">
        <f t="shared" si="5"/>
        <v>17</v>
      </c>
      <c r="Q241">
        <f t="shared" si="4"/>
        <v>0.29310344827586204</v>
      </c>
    </row>
    <row r="242" spans="2:17" x14ac:dyDescent="0.2">
      <c r="B242" s="30" t="s">
        <v>1590</v>
      </c>
      <c r="C242" s="31">
        <v>7</v>
      </c>
      <c r="D242">
        <v>1</v>
      </c>
      <c r="K242" s="30" t="s">
        <v>232</v>
      </c>
      <c r="L242" s="31">
        <v>1</v>
      </c>
      <c r="M242" s="31">
        <v>14.7</v>
      </c>
      <c r="N242" s="31">
        <v>69.099999999999994</v>
      </c>
      <c r="O242" s="233">
        <v>1</v>
      </c>
      <c r="P242">
        <f t="shared" si="5"/>
        <v>54.399999999999991</v>
      </c>
      <c r="Q242">
        <f t="shared" si="4"/>
        <v>3.7006802721088432</v>
      </c>
    </row>
    <row r="243" spans="2:17" x14ac:dyDescent="0.2">
      <c r="B243" s="30" t="s">
        <v>1133</v>
      </c>
      <c r="C243" s="31">
        <v>1</v>
      </c>
      <c r="D243">
        <v>1</v>
      </c>
      <c r="K243" s="30" t="s">
        <v>135</v>
      </c>
      <c r="L243" s="31">
        <v>1</v>
      </c>
      <c r="M243" s="31">
        <v>15</v>
      </c>
      <c r="N243" s="31">
        <v>68.819999999999993</v>
      </c>
      <c r="O243" s="233">
        <v>1</v>
      </c>
      <c r="P243">
        <f t="shared" si="5"/>
        <v>53.819999999999993</v>
      </c>
      <c r="Q243">
        <f t="shared" si="4"/>
        <v>3.5879999999999996</v>
      </c>
    </row>
    <row r="244" spans="2:17" x14ac:dyDescent="0.2">
      <c r="B244" s="30" t="s">
        <v>1221</v>
      </c>
      <c r="C244" s="31">
        <v>1</v>
      </c>
      <c r="D244">
        <v>4</v>
      </c>
      <c r="K244" s="30" t="s">
        <v>484</v>
      </c>
      <c r="L244" s="31">
        <v>1</v>
      </c>
      <c r="M244" s="31">
        <v>30</v>
      </c>
      <c r="N244" s="31">
        <v>6.74</v>
      </c>
      <c r="O244" s="233">
        <v>1</v>
      </c>
      <c r="P244">
        <f t="shared" si="5"/>
        <v>-23.259999999999998</v>
      </c>
      <c r="Q244">
        <f t="shared" si="4"/>
        <v>-0.77533333333333332</v>
      </c>
    </row>
    <row r="245" spans="2:17" x14ac:dyDescent="0.2">
      <c r="B245" s="30" t="s">
        <v>450</v>
      </c>
      <c r="C245" s="31">
        <v>1</v>
      </c>
      <c r="D245">
        <v>1</v>
      </c>
      <c r="K245" s="30" t="s">
        <v>97</v>
      </c>
      <c r="L245" s="31">
        <v>4</v>
      </c>
      <c r="M245" s="31">
        <v>143.1</v>
      </c>
      <c r="N245" s="31">
        <v>330.02</v>
      </c>
      <c r="O245" s="233">
        <v>1</v>
      </c>
      <c r="P245">
        <f t="shared" si="5"/>
        <v>186.92</v>
      </c>
      <c r="Q245">
        <f t="shared" si="4"/>
        <v>1.3062194269741438</v>
      </c>
    </row>
    <row r="246" spans="2:17" x14ac:dyDescent="0.2">
      <c r="B246" s="30" t="s">
        <v>1935</v>
      </c>
      <c r="C246" s="31">
        <v>6</v>
      </c>
      <c r="D246">
        <v>2</v>
      </c>
      <c r="K246" s="30" t="s">
        <v>126</v>
      </c>
      <c r="L246" s="31">
        <v>3</v>
      </c>
      <c r="M246" s="31">
        <v>95.97</v>
      </c>
      <c r="N246" s="31">
        <v>320.97000000000003</v>
      </c>
      <c r="O246" s="233">
        <v>1</v>
      </c>
      <c r="P246">
        <f t="shared" si="5"/>
        <v>225.00000000000003</v>
      </c>
      <c r="Q246">
        <f t="shared" si="4"/>
        <v>2.3444826508283843</v>
      </c>
    </row>
    <row r="247" spans="2:17" x14ac:dyDescent="0.2">
      <c r="B247" s="30" t="s">
        <v>1358</v>
      </c>
      <c r="C247" s="31">
        <v>3</v>
      </c>
      <c r="D247">
        <v>1</v>
      </c>
      <c r="K247" s="30" t="s">
        <v>124</v>
      </c>
      <c r="L247" s="31">
        <v>2</v>
      </c>
      <c r="M247" s="31">
        <v>136.02000000000001</v>
      </c>
      <c r="N247" s="31">
        <v>141.19999999999999</v>
      </c>
      <c r="O247" s="233">
        <v>1</v>
      </c>
      <c r="P247">
        <f t="shared" si="5"/>
        <v>5.1799999999999784</v>
      </c>
      <c r="Q247">
        <f t="shared" si="4"/>
        <v>3.8082634906631219E-2</v>
      </c>
    </row>
    <row r="248" spans="2:17" x14ac:dyDescent="0.2">
      <c r="B248" s="30" t="s">
        <v>2789</v>
      </c>
      <c r="C248" s="31">
        <v>2</v>
      </c>
      <c r="D248">
        <v>3</v>
      </c>
      <c r="K248" s="30" t="s">
        <v>696</v>
      </c>
      <c r="L248" s="31">
        <v>1</v>
      </c>
      <c r="M248" s="31"/>
      <c r="N248" s="31">
        <v>136</v>
      </c>
      <c r="O248" s="233">
        <v>1</v>
      </c>
      <c r="P248">
        <f t="shared" si="5"/>
        <v>136</v>
      </c>
      <c r="Q248">
        <v>0</v>
      </c>
    </row>
    <row r="249" spans="2:17" x14ac:dyDescent="0.2">
      <c r="B249" s="30" t="s">
        <v>1013</v>
      </c>
      <c r="C249" s="31">
        <v>1</v>
      </c>
      <c r="D249">
        <v>1</v>
      </c>
      <c r="K249" s="30" t="s">
        <v>29</v>
      </c>
      <c r="L249" s="31">
        <v>1</v>
      </c>
      <c r="M249" s="31"/>
      <c r="N249" s="31">
        <v>21.85</v>
      </c>
      <c r="O249" s="233">
        <v>1</v>
      </c>
      <c r="P249">
        <f t="shared" si="5"/>
        <v>21.85</v>
      </c>
      <c r="Q249">
        <v>0</v>
      </c>
    </row>
    <row r="250" spans="2:17" x14ac:dyDescent="0.2">
      <c r="B250" s="30" t="s">
        <v>1439</v>
      </c>
      <c r="C250" s="31">
        <v>1</v>
      </c>
      <c r="D250">
        <v>1</v>
      </c>
      <c r="K250" s="30" t="s">
        <v>325</v>
      </c>
      <c r="L250" s="31">
        <v>1</v>
      </c>
      <c r="M250" s="31">
        <v>10</v>
      </c>
      <c r="N250" s="31">
        <v>47.29</v>
      </c>
      <c r="O250" s="233">
        <v>1</v>
      </c>
      <c r="P250">
        <f t="shared" si="5"/>
        <v>37.29</v>
      </c>
      <c r="Q250">
        <f t="shared" si="4"/>
        <v>3.7290000000000001</v>
      </c>
    </row>
    <row r="251" spans="2:17" x14ac:dyDescent="0.2">
      <c r="B251" s="30" t="s">
        <v>2288</v>
      </c>
      <c r="C251" s="31">
        <v>1</v>
      </c>
      <c r="D251">
        <v>1</v>
      </c>
      <c r="K251" s="30" t="s">
        <v>117</v>
      </c>
      <c r="L251" s="31">
        <v>1</v>
      </c>
      <c r="M251" s="31">
        <v>31.41</v>
      </c>
      <c r="N251" s="31">
        <v>55.84</v>
      </c>
      <c r="O251" s="233">
        <v>1</v>
      </c>
      <c r="P251">
        <f t="shared" si="5"/>
        <v>24.430000000000003</v>
      </c>
      <c r="Q251">
        <f t="shared" si="4"/>
        <v>0.7777777777777779</v>
      </c>
    </row>
    <row r="252" spans="2:17" x14ac:dyDescent="0.2">
      <c r="B252" s="30" t="s">
        <v>2768</v>
      </c>
      <c r="C252" s="31">
        <v>1</v>
      </c>
      <c r="D252">
        <v>2</v>
      </c>
      <c r="K252" s="30" t="s">
        <v>139</v>
      </c>
      <c r="L252" s="31">
        <v>1</v>
      </c>
      <c r="M252" s="31">
        <v>10.039999999999999</v>
      </c>
      <c r="N252" s="31">
        <v>48.8</v>
      </c>
      <c r="O252" s="233">
        <v>1</v>
      </c>
      <c r="P252">
        <f t="shared" si="5"/>
        <v>38.76</v>
      </c>
      <c r="Q252">
        <f t="shared" si="4"/>
        <v>3.8605577689243029</v>
      </c>
    </row>
    <row r="253" spans="2:17" x14ac:dyDescent="0.2">
      <c r="B253" s="30" t="s">
        <v>1488</v>
      </c>
      <c r="C253" s="31">
        <v>1</v>
      </c>
      <c r="D253">
        <v>1</v>
      </c>
      <c r="K253" s="30" t="s">
        <v>656</v>
      </c>
      <c r="L253" s="31">
        <v>1</v>
      </c>
      <c r="M253" s="31"/>
      <c r="N253" s="31">
        <v>18.059999999999999</v>
      </c>
      <c r="O253" s="233">
        <v>1</v>
      </c>
      <c r="P253">
        <f t="shared" si="5"/>
        <v>18.059999999999999</v>
      </c>
      <c r="Q253">
        <v>0</v>
      </c>
    </row>
    <row r="254" spans="2:17" x14ac:dyDescent="0.2">
      <c r="B254" s="30" t="s">
        <v>968</v>
      </c>
      <c r="C254" s="31">
        <v>1</v>
      </c>
      <c r="D254">
        <v>1</v>
      </c>
      <c r="K254" s="30" t="s">
        <v>527</v>
      </c>
      <c r="L254" s="31">
        <v>1</v>
      </c>
      <c r="M254" s="31"/>
      <c r="N254" s="31">
        <v>75.55</v>
      </c>
      <c r="O254" s="233">
        <v>1</v>
      </c>
      <c r="P254">
        <f t="shared" si="5"/>
        <v>75.55</v>
      </c>
      <c r="Q254">
        <v>0</v>
      </c>
    </row>
    <row r="255" spans="2:17" x14ac:dyDescent="0.2">
      <c r="B255" s="30" t="s">
        <v>221</v>
      </c>
      <c r="C255" s="31">
        <v>4</v>
      </c>
      <c r="D255">
        <v>1</v>
      </c>
      <c r="K255" s="30" t="s">
        <v>69</v>
      </c>
      <c r="L255" s="31">
        <v>1</v>
      </c>
      <c r="M255" s="31">
        <v>33.01</v>
      </c>
      <c r="N255" s="31">
        <v>40</v>
      </c>
      <c r="O255" s="233">
        <v>1</v>
      </c>
      <c r="P255">
        <f t="shared" si="5"/>
        <v>6.990000000000002</v>
      </c>
      <c r="Q255">
        <f t="shared" si="4"/>
        <v>0.21175401393517124</v>
      </c>
    </row>
    <row r="256" spans="2:17" x14ac:dyDescent="0.2">
      <c r="B256" s="30" t="s">
        <v>1110</v>
      </c>
      <c r="C256" s="31">
        <v>3</v>
      </c>
      <c r="D256">
        <v>1</v>
      </c>
      <c r="K256" s="30" t="s">
        <v>132</v>
      </c>
      <c r="L256" s="31">
        <v>3</v>
      </c>
      <c r="M256" s="31">
        <v>109</v>
      </c>
      <c r="N256" s="31">
        <v>639.02</v>
      </c>
      <c r="O256" s="233">
        <v>1</v>
      </c>
      <c r="P256">
        <f t="shared" si="5"/>
        <v>530.02</v>
      </c>
      <c r="Q256">
        <f t="shared" si="4"/>
        <v>4.8625688073394491</v>
      </c>
    </row>
    <row r="257" spans="2:17" ht="17" thickBot="1" x14ac:dyDescent="0.25">
      <c r="B257" s="30" t="s">
        <v>1403</v>
      </c>
      <c r="C257" s="31">
        <v>2</v>
      </c>
      <c r="D257">
        <v>1</v>
      </c>
      <c r="K257" s="30" t="s">
        <v>88</v>
      </c>
      <c r="L257" s="31">
        <v>5</v>
      </c>
      <c r="M257" s="31">
        <v>187.44</v>
      </c>
      <c r="N257" s="31">
        <v>600.5</v>
      </c>
      <c r="O257" s="233">
        <v>1</v>
      </c>
      <c r="P257">
        <f t="shared" si="5"/>
        <v>413.06</v>
      </c>
      <c r="Q257">
        <f t="shared" si="4"/>
        <v>2.2036918480580452</v>
      </c>
    </row>
    <row r="258" spans="2:17" ht="17" thickTop="1" x14ac:dyDescent="0.2">
      <c r="B258" s="30" t="s">
        <v>1556</v>
      </c>
      <c r="C258" s="31">
        <v>1</v>
      </c>
      <c r="D258">
        <v>1</v>
      </c>
      <c r="K258" s="117" t="s">
        <v>702</v>
      </c>
      <c r="L258" s="118">
        <v>95</v>
      </c>
      <c r="M258" s="118">
        <v>4097.1299999999992</v>
      </c>
      <c r="N258" s="118">
        <v>10361.439999999997</v>
      </c>
    </row>
    <row r="259" spans="2:17" x14ac:dyDescent="0.2">
      <c r="B259" s="30" t="s">
        <v>1288</v>
      </c>
      <c r="C259" s="31">
        <v>4</v>
      </c>
      <c r="D259">
        <v>1</v>
      </c>
    </row>
    <row r="260" spans="2:17" x14ac:dyDescent="0.2">
      <c r="B260" s="30" t="s">
        <v>832</v>
      </c>
      <c r="C260" s="31">
        <v>4</v>
      </c>
      <c r="D260">
        <v>1</v>
      </c>
    </row>
    <row r="261" spans="2:17" x14ac:dyDescent="0.2">
      <c r="B261" s="30" t="s">
        <v>97</v>
      </c>
      <c r="C261" s="31">
        <v>3</v>
      </c>
      <c r="D261">
        <v>1</v>
      </c>
    </row>
    <row r="262" spans="2:17" x14ac:dyDescent="0.2">
      <c r="B262" s="30" t="s">
        <v>1346</v>
      </c>
      <c r="C262" s="31">
        <v>1</v>
      </c>
      <c r="D262">
        <v>1</v>
      </c>
    </row>
    <row r="263" spans="2:17" x14ac:dyDescent="0.2">
      <c r="B263" s="30" t="s">
        <v>1274</v>
      </c>
      <c r="C263" s="31">
        <v>2</v>
      </c>
      <c r="D263">
        <v>1</v>
      </c>
    </row>
    <row r="264" spans="2:17" x14ac:dyDescent="0.2">
      <c r="B264" s="30" t="s">
        <v>915</v>
      </c>
      <c r="C264" s="31">
        <v>1</v>
      </c>
      <c r="D264">
        <v>1</v>
      </c>
      <c r="K264" s="12" t="s">
        <v>701</v>
      </c>
      <c r="L264" t="s">
        <v>3004</v>
      </c>
    </row>
    <row r="265" spans="2:17" x14ac:dyDescent="0.2">
      <c r="B265" s="30" t="s">
        <v>2180</v>
      </c>
      <c r="C265" s="31">
        <v>2</v>
      </c>
      <c r="D265">
        <v>1</v>
      </c>
      <c r="K265" s="13">
        <v>1</v>
      </c>
      <c r="L265" s="14">
        <v>43</v>
      </c>
    </row>
    <row r="266" spans="2:17" x14ac:dyDescent="0.2">
      <c r="B266" s="30" t="s">
        <v>1628</v>
      </c>
      <c r="C266" s="31">
        <v>1</v>
      </c>
      <c r="D266">
        <v>1</v>
      </c>
      <c r="K266" s="13">
        <v>2</v>
      </c>
      <c r="L266" s="14">
        <v>9</v>
      </c>
    </row>
    <row r="267" spans="2:17" x14ac:dyDescent="0.2">
      <c r="B267" s="30" t="s">
        <v>819</v>
      </c>
      <c r="C267" s="31">
        <v>2</v>
      </c>
      <c r="D267">
        <v>1</v>
      </c>
      <c r="K267" s="13">
        <v>3</v>
      </c>
      <c r="L267" s="14">
        <v>3</v>
      </c>
    </row>
    <row r="268" spans="2:17" x14ac:dyDescent="0.2">
      <c r="B268" s="30" t="s">
        <v>2585</v>
      </c>
      <c r="C268" s="31">
        <v>1</v>
      </c>
      <c r="D268">
        <v>1</v>
      </c>
      <c r="K268" s="13">
        <v>4</v>
      </c>
      <c r="L268" s="14">
        <v>1</v>
      </c>
    </row>
    <row r="269" spans="2:17" x14ac:dyDescent="0.2">
      <c r="B269" s="30" t="s">
        <v>1859</v>
      </c>
      <c r="C269" s="31">
        <v>2</v>
      </c>
      <c r="D269">
        <v>1</v>
      </c>
      <c r="K269" s="13" t="s">
        <v>702</v>
      </c>
      <c r="L269" s="14">
        <v>56</v>
      </c>
    </row>
    <row r="270" spans="2:17" x14ac:dyDescent="0.2">
      <c r="B270" s="30" t="s">
        <v>1202</v>
      </c>
      <c r="C270" s="31">
        <v>1</v>
      </c>
      <c r="D270">
        <v>1</v>
      </c>
    </row>
    <row r="271" spans="2:17" x14ac:dyDescent="0.2">
      <c r="B271" s="30" t="s">
        <v>1950</v>
      </c>
      <c r="C271" s="31">
        <v>3</v>
      </c>
      <c r="D271">
        <v>1</v>
      </c>
    </row>
    <row r="272" spans="2:17" x14ac:dyDescent="0.2">
      <c r="B272" s="30" t="s">
        <v>2595</v>
      </c>
      <c r="C272" s="31">
        <v>1</v>
      </c>
      <c r="D272">
        <v>1</v>
      </c>
    </row>
    <row r="273" spans="2:18" x14ac:dyDescent="0.2">
      <c r="B273" s="30" t="s">
        <v>583</v>
      </c>
      <c r="C273" s="31">
        <v>3</v>
      </c>
      <c r="D273">
        <v>1</v>
      </c>
    </row>
    <row r="274" spans="2:18" x14ac:dyDescent="0.2">
      <c r="B274" s="30" t="s">
        <v>1173</v>
      </c>
      <c r="C274" s="31">
        <v>1</v>
      </c>
      <c r="D274">
        <v>2</v>
      </c>
    </row>
    <row r="275" spans="2:18" ht="17" thickBot="1" x14ac:dyDescent="0.25">
      <c r="B275" s="30" t="s">
        <v>2357</v>
      </c>
      <c r="C275" s="31">
        <v>1</v>
      </c>
      <c r="D275">
        <v>1</v>
      </c>
      <c r="P275" s="55"/>
      <c r="Q275" s="55"/>
      <c r="R275" s="55"/>
    </row>
    <row r="276" spans="2:18" ht="17" thickTop="1" x14ac:dyDescent="0.2">
      <c r="B276" s="117" t="s">
        <v>702</v>
      </c>
      <c r="C276" s="118">
        <v>171</v>
      </c>
      <c r="J276" s="55"/>
      <c r="K276" s="55"/>
      <c r="L276" s="55"/>
      <c r="M276" s="55"/>
      <c r="N276" s="55"/>
      <c r="O276" s="55"/>
      <c r="P276" s="55"/>
      <c r="Q276" s="55"/>
      <c r="R276" s="55"/>
    </row>
    <row r="277" spans="2:18" x14ac:dyDescent="0.2">
      <c r="J277" s="55"/>
      <c r="K277" s="55"/>
      <c r="L277" s="55"/>
      <c r="M277" s="55"/>
      <c r="N277" s="55"/>
      <c r="O277" s="55"/>
      <c r="P277" s="55"/>
      <c r="Q277" s="55"/>
      <c r="R277" s="55"/>
    </row>
    <row r="278" spans="2:18" ht="64" x14ac:dyDescent="0.2">
      <c r="J278" s="55"/>
      <c r="K278" s="129" t="s">
        <v>2999</v>
      </c>
      <c r="L278" s="129" t="s">
        <v>3000</v>
      </c>
      <c r="M278" s="129" t="s">
        <v>3046</v>
      </c>
      <c r="N278" s="55"/>
      <c r="O278" s="129" t="s">
        <v>3001</v>
      </c>
      <c r="P278" s="129" t="s">
        <v>3002</v>
      </c>
      <c r="Q278" s="129" t="s">
        <v>3047</v>
      </c>
      <c r="R278" s="55"/>
    </row>
    <row r="279" spans="2:18" ht="48" x14ac:dyDescent="0.2">
      <c r="B279" s="230" t="s">
        <v>2998</v>
      </c>
      <c r="C279" s="230" t="s">
        <v>2997</v>
      </c>
      <c r="F279" s="123" t="s">
        <v>701</v>
      </c>
      <c r="G279" s="116" t="s">
        <v>2996</v>
      </c>
      <c r="J279" s="55"/>
      <c r="K279" s="144">
        <v>1</v>
      </c>
      <c r="L279" s="21">
        <v>36</v>
      </c>
      <c r="M279" s="21">
        <v>8</v>
      </c>
      <c r="N279" s="55"/>
      <c r="O279" s="144">
        <v>1</v>
      </c>
      <c r="P279" s="21">
        <v>43</v>
      </c>
      <c r="Q279" s="21">
        <v>6</v>
      </c>
      <c r="R279" s="55"/>
    </row>
    <row r="280" spans="2:18" x14ac:dyDescent="0.2">
      <c r="B280" s="13">
        <v>1</v>
      </c>
      <c r="C280" s="14">
        <v>51</v>
      </c>
      <c r="F280" s="30">
        <v>1</v>
      </c>
      <c r="G280" s="31">
        <v>43</v>
      </c>
      <c r="J280" s="55"/>
      <c r="K280" s="144">
        <v>2</v>
      </c>
      <c r="L280" s="21">
        <v>11</v>
      </c>
      <c r="M280" s="21">
        <v>0</v>
      </c>
      <c r="N280" s="55"/>
      <c r="O280" s="144">
        <v>2</v>
      </c>
      <c r="P280" s="21">
        <v>9</v>
      </c>
      <c r="Q280" s="21">
        <v>1</v>
      </c>
      <c r="R280" s="55"/>
    </row>
    <row r="281" spans="2:18" x14ac:dyDescent="0.2">
      <c r="B281" s="13">
        <v>2</v>
      </c>
      <c r="C281" s="14">
        <v>12</v>
      </c>
      <c r="F281" s="30">
        <v>2</v>
      </c>
      <c r="G281" s="31">
        <v>11</v>
      </c>
      <c r="J281" s="55"/>
      <c r="K281" s="144">
        <v>3</v>
      </c>
      <c r="L281" s="21">
        <v>4</v>
      </c>
      <c r="M281" s="21">
        <v>1</v>
      </c>
      <c r="N281" s="55"/>
      <c r="O281" s="144">
        <v>3</v>
      </c>
      <c r="P281" s="21">
        <v>3</v>
      </c>
      <c r="Q281" s="21">
        <v>1</v>
      </c>
      <c r="R281" s="55"/>
    </row>
    <row r="282" spans="2:18" x14ac:dyDescent="0.2">
      <c r="B282" s="13">
        <v>3</v>
      </c>
      <c r="C282" s="14">
        <v>5</v>
      </c>
      <c r="F282" s="30">
        <v>3</v>
      </c>
      <c r="G282" s="31">
        <v>9</v>
      </c>
      <c r="J282" s="55"/>
      <c r="K282" s="144">
        <v>4</v>
      </c>
      <c r="L282" s="21">
        <v>3</v>
      </c>
      <c r="M282" s="21">
        <v>1</v>
      </c>
      <c r="N282" s="55"/>
      <c r="O282" s="144">
        <v>4</v>
      </c>
      <c r="P282" s="21">
        <v>1</v>
      </c>
      <c r="Q282" s="21">
        <v>2</v>
      </c>
      <c r="R282" s="55"/>
    </row>
    <row r="283" spans="2:18" x14ac:dyDescent="0.2">
      <c r="B283" s="13">
        <v>4</v>
      </c>
      <c r="C283" s="14">
        <v>4</v>
      </c>
      <c r="F283" s="30">
        <v>4</v>
      </c>
      <c r="G283" s="31">
        <v>4</v>
      </c>
      <c r="J283" s="55"/>
      <c r="K283" s="144">
        <v>5</v>
      </c>
      <c r="L283" s="21">
        <v>1</v>
      </c>
      <c r="M283" s="21">
        <v>0</v>
      </c>
      <c r="N283" s="55"/>
      <c r="O283" s="231" t="s">
        <v>702</v>
      </c>
      <c r="P283" s="231">
        <v>56</v>
      </c>
      <c r="Q283" s="231">
        <v>10</v>
      </c>
      <c r="R283" s="55"/>
    </row>
    <row r="284" spans="2:18" x14ac:dyDescent="0.2">
      <c r="B284" s="13">
        <v>7</v>
      </c>
      <c r="C284" s="14">
        <v>1</v>
      </c>
      <c r="F284" s="30">
        <v>5</v>
      </c>
      <c r="G284" s="31">
        <v>2</v>
      </c>
      <c r="J284" s="55"/>
      <c r="K284" s="144">
        <v>8</v>
      </c>
      <c r="L284" s="21">
        <v>1</v>
      </c>
      <c r="M284" s="21">
        <v>0</v>
      </c>
      <c r="N284" s="55"/>
      <c r="O284" s="55"/>
      <c r="P284" s="55"/>
      <c r="Q284" s="55"/>
      <c r="R284" s="55"/>
    </row>
    <row r="285" spans="2:18" x14ac:dyDescent="0.2">
      <c r="B285" s="13">
        <v>9</v>
      </c>
      <c r="C285" s="14">
        <v>1</v>
      </c>
      <c r="F285" s="30">
        <v>6</v>
      </c>
      <c r="G285" s="31">
        <v>2</v>
      </c>
      <c r="J285" s="55"/>
      <c r="K285" s="231" t="s">
        <v>702</v>
      </c>
      <c r="L285" s="231">
        <v>56</v>
      </c>
      <c r="M285" s="231">
        <v>10</v>
      </c>
      <c r="N285" s="55"/>
      <c r="O285" s="55"/>
      <c r="P285" s="55"/>
      <c r="Q285" s="55"/>
      <c r="R285" s="55"/>
    </row>
    <row r="286" spans="2:18" x14ac:dyDescent="0.2">
      <c r="B286" s="13" t="s">
        <v>702</v>
      </c>
      <c r="C286" s="14">
        <v>74</v>
      </c>
      <c r="F286" s="30">
        <v>7</v>
      </c>
      <c r="G286" s="31">
        <v>1</v>
      </c>
      <c r="J286" s="55"/>
      <c r="K286" s="55"/>
      <c r="L286" s="55"/>
      <c r="M286" s="55"/>
      <c r="N286" s="55"/>
      <c r="O286" s="55"/>
      <c r="P286" s="55"/>
      <c r="Q286" s="55"/>
      <c r="R286" s="55"/>
    </row>
    <row r="287" spans="2:18" ht="17" thickBot="1" x14ac:dyDescent="0.25">
      <c r="F287" s="30">
        <v>17</v>
      </c>
      <c r="G287" s="31">
        <v>2</v>
      </c>
      <c r="J287" s="55"/>
      <c r="K287" s="55"/>
      <c r="L287" s="55"/>
      <c r="M287" s="55"/>
      <c r="N287" s="55"/>
      <c r="O287" s="55"/>
      <c r="P287" s="55"/>
      <c r="Q287" s="55"/>
      <c r="R287" s="55"/>
    </row>
    <row r="288" spans="2:18" ht="17" thickTop="1" x14ac:dyDescent="0.2">
      <c r="F288" s="117" t="s">
        <v>702</v>
      </c>
      <c r="G288" s="118">
        <v>74</v>
      </c>
      <c r="J288" s="55"/>
      <c r="K288" s="55"/>
      <c r="L288" s="55"/>
      <c r="M288" s="55"/>
      <c r="N288" s="55"/>
      <c r="O288" s="55"/>
      <c r="P288" s="55"/>
      <c r="Q288" s="55"/>
      <c r="R288" s="55"/>
    </row>
    <row r="289" spans="1:18" x14ac:dyDescent="0.2">
      <c r="A289" s="55"/>
      <c r="B289" s="55"/>
      <c r="C289" s="55"/>
      <c r="D289" s="55"/>
      <c r="E289" s="55"/>
      <c r="F289" s="55"/>
      <c r="G289" s="55"/>
      <c r="H289" s="55"/>
      <c r="I289" s="55"/>
      <c r="Q289" s="55"/>
      <c r="R289" s="55"/>
    </row>
    <row r="290" spans="1:18" ht="80" x14ac:dyDescent="0.2">
      <c r="A290" s="55"/>
      <c r="B290" s="62" t="s">
        <v>2999</v>
      </c>
      <c r="C290" s="62" t="s">
        <v>3000</v>
      </c>
      <c r="D290" s="62" t="s">
        <v>3046</v>
      </c>
      <c r="E290" s="55"/>
      <c r="F290" s="62" t="s">
        <v>3001</v>
      </c>
      <c r="G290" s="62" t="s">
        <v>3002</v>
      </c>
      <c r="H290" s="62" t="s">
        <v>3047</v>
      </c>
      <c r="I290" s="55"/>
      <c r="J290" s="55"/>
    </row>
    <row r="291" spans="1:18" x14ac:dyDescent="0.2">
      <c r="A291" s="55"/>
      <c r="B291" s="144">
        <v>1</v>
      </c>
      <c r="C291" s="21">
        <v>43</v>
      </c>
      <c r="D291" s="21">
        <v>13</v>
      </c>
      <c r="E291" s="55"/>
      <c r="F291" s="144">
        <v>1</v>
      </c>
      <c r="G291" s="144">
        <v>51</v>
      </c>
      <c r="H291" s="144">
        <v>14</v>
      </c>
      <c r="I291" s="55"/>
      <c r="J291" s="55"/>
    </row>
    <row r="292" spans="1:18" x14ac:dyDescent="0.2">
      <c r="A292" s="55"/>
      <c r="B292" s="144">
        <v>2</v>
      </c>
      <c r="C292" s="21">
        <v>11</v>
      </c>
      <c r="D292" s="21">
        <v>2</v>
      </c>
      <c r="E292" s="55"/>
      <c r="F292" s="144">
        <v>2</v>
      </c>
      <c r="G292" s="144">
        <v>12</v>
      </c>
      <c r="H292" s="144">
        <v>1</v>
      </c>
      <c r="I292" s="55"/>
      <c r="J292" s="55"/>
    </row>
    <row r="293" spans="1:18" x14ac:dyDescent="0.2">
      <c r="A293" s="55"/>
      <c r="B293" s="144">
        <v>3</v>
      </c>
      <c r="C293" s="21">
        <v>9</v>
      </c>
      <c r="D293" s="21">
        <v>2</v>
      </c>
      <c r="E293" s="55"/>
      <c r="F293" s="144">
        <v>3</v>
      </c>
      <c r="G293" s="144">
        <v>5</v>
      </c>
      <c r="H293" s="144">
        <v>0</v>
      </c>
      <c r="I293" s="55"/>
      <c r="J293" s="55"/>
    </row>
    <row r="294" spans="1:18" x14ac:dyDescent="0.2">
      <c r="A294" s="55"/>
      <c r="B294" s="144">
        <v>4</v>
      </c>
      <c r="C294" s="21">
        <v>4</v>
      </c>
      <c r="D294" s="21">
        <v>1</v>
      </c>
      <c r="E294" s="55"/>
      <c r="F294" s="144">
        <v>4</v>
      </c>
      <c r="G294" s="144">
        <v>4</v>
      </c>
      <c r="H294" s="144">
        <v>0</v>
      </c>
      <c r="I294" s="55"/>
      <c r="J294" s="55"/>
    </row>
    <row r="295" spans="1:18" x14ac:dyDescent="0.2">
      <c r="A295" s="55"/>
      <c r="B295" s="144">
        <v>5</v>
      </c>
      <c r="C295" s="21">
        <v>2</v>
      </c>
      <c r="D295" s="21">
        <v>1</v>
      </c>
      <c r="E295" s="55"/>
      <c r="F295" s="144">
        <v>7</v>
      </c>
      <c r="G295" s="144">
        <v>1</v>
      </c>
      <c r="H295" s="144">
        <v>2</v>
      </c>
      <c r="I295" s="55"/>
      <c r="J295" s="55"/>
    </row>
    <row r="296" spans="1:18" x14ac:dyDescent="0.2">
      <c r="A296" s="55"/>
      <c r="B296" s="144">
        <v>6</v>
      </c>
      <c r="C296" s="21">
        <v>2</v>
      </c>
      <c r="D296" s="21">
        <v>0</v>
      </c>
      <c r="E296" s="55"/>
      <c r="F296" s="144">
        <v>9</v>
      </c>
      <c r="G296" s="144">
        <v>1</v>
      </c>
      <c r="H296" s="144">
        <v>2</v>
      </c>
      <c r="I296" s="55"/>
      <c r="J296" s="55"/>
    </row>
    <row r="297" spans="1:18" x14ac:dyDescent="0.2">
      <c r="A297" s="55"/>
      <c r="B297" s="144">
        <v>7</v>
      </c>
      <c r="C297" s="21">
        <v>1</v>
      </c>
      <c r="D297" s="21">
        <v>0</v>
      </c>
      <c r="E297" s="55"/>
      <c r="F297" s="231" t="s">
        <v>702</v>
      </c>
      <c r="G297" s="231">
        <v>74</v>
      </c>
      <c r="H297" s="231">
        <v>19</v>
      </c>
      <c r="I297" s="55"/>
      <c r="J297" s="55"/>
    </row>
    <row r="298" spans="1:18" x14ac:dyDescent="0.2">
      <c r="A298" s="55"/>
      <c r="B298" s="144">
        <v>17</v>
      </c>
      <c r="C298" s="21">
        <v>2</v>
      </c>
      <c r="D298" s="21">
        <v>0</v>
      </c>
      <c r="E298" s="55"/>
      <c r="F298" s="55"/>
      <c r="G298" s="55"/>
      <c r="H298" s="55"/>
      <c r="I298" s="55"/>
      <c r="J298" s="55"/>
    </row>
    <row r="299" spans="1:18" x14ac:dyDescent="0.2">
      <c r="A299" s="55"/>
      <c r="B299" s="231" t="s">
        <v>702</v>
      </c>
      <c r="C299" s="231">
        <v>74</v>
      </c>
      <c r="D299" s="231">
        <f>SUM(D291:D298)</f>
        <v>19</v>
      </c>
      <c r="E299" s="55"/>
      <c r="F299" s="55"/>
      <c r="G299" s="55"/>
      <c r="H299" s="55"/>
      <c r="I299" s="55"/>
      <c r="J299" s="55"/>
    </row>
    <row r="300" spans="1:18" x14ac:dyDescent="0.2">
      <c r="A300" s="55"/>
      <c r="B300" s="55"/>
      <c r="C300" s="55"/>
      <c r="D300" s="55"/>
      <c r="E300" s="55"/>
      <c r="F300" s="55"/>
      <c r="G300" s="55"/>
      <c r="H300" s="55"/>
      <c r="I300" s="55"/>
    </row>
    <row r="301" spans="1:18" x14ac:dyDescent="0.2">
      <c r="A301" s="55"/>
      <c r="B301" s="55"/>
      <c r="C301" s="55"/>
      <c r="D301" s="55"/>
      <c r="E301" s="55"/>
      <c r="F301" s="55"/>
      <c r="G301" s="55"/>
      <c r="H301" s="55"/>
      <c r="I301" s="55"/>
    </row>
  </sheetData>
  <autoFilter ref="K201:P258">
    <sortState ref="M202:S258">
      <sortCondition descending="1" ref="R201:R258"/>
    </sortState>
  </autoFilter>
  <mergeCells count="14">
    <mergeCell ref="C24:D24"/>
    <mergeCell ref="E24:F24"/>
    <mergeCell ref="AE3:AH3"/>
    <mergeCell ref="AI3:AL3"/>
    <mergeCell ref="C2:D2"/>
    <mergeCell ref="E2:F2"/>
    <mergeCell ref="W2:X2"/>
    <mergeCell ref="Y2:Z2"/>
    <mergeCell ref="C148:F148"/>
    <mergeCell ref="G148:J148"/>
    <mergeCell ref="C168:E168"/>
    <mergeCell ref="F168:H168"/>
    <mergeCell ref="E51:F51"/>
    <mergeCell ref="C51:D51"/>
  </mergeCells>
  <pageMargins left="0.7" right="0.7" top="0.75" bottom="0.75" header="0.3" footer="0.3"/>
  <ignoredErrors>
    <ignoredError sqref="D196 I196" evalError="1"/>
    <ignoredError sqref="V8 V24 F76 F89 B96:B108" numberStoredAsText="1"/>
  </ignoredError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sqref="A1:AD6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2" width="11.1640625" customWidth="1"/>
    <col min="14" max="14" width="11.1640625" customWidth="1"/>
    <col min="15" max="15" width="16.33203125" customWidth="1"/>
    <col min="16" max="17" width="20.1640625" customWidth="1"/>
    <col min="18" max="18" width="15.6640625" customWidth="1"/>
    <col min="19" max="19" width="28.33203125" customWidth="1"/>
    <col min="20" max="20" width="17.5" customWidth="1"/>
    <col min="21" max="21" width="15.6640625" customWidth="1"/>
    <col min="25" max="25" width="16" customWidth="1"/>
    <col min="26" max="26" width="14.33203125" customWidth="1"/>
    <col min="28" max="28" width="15" customWidth="1"/>
    <col min="29" max="29" width="22.5" customWidth="1"/>
    <col min="30" max="30" width="23.33203125" customWidth="1"/>
  </cols>
  <sheetData>
    <row r="1" spans="1:30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2988</v>
      </c>
      <c r="N1" t="s">
        <v>10</v>
      </c>
      <c r="O1" t="s">
        <v>770</v>
      </c>
      <c r="P1" t="s">
        <v>11</v>
      </c>
      <c r="Q1" t="s">
        <v>771</v>
      </c>
      <c r="R1" t="s">
        <v>772</v>
      </c>
      <c r="S1" t="s">
        <v>13</v>
      </c>
      <c r="T1" t="s">
        <v>14</v>
      </c>
      <c r="U1" t="s">
        <v>15</v>
      </c>
      <c r="V1" t="s">
        <v>773</v>
      </c>
      <c r="W1" t="s">
        <v>774</v>
      </c>
      <c r="X1" t="s">
        <v>775</v>
      </c>
      <c r="Y1" t="s">
        <v>16</v>
      </c>
      <c r="Z1" t="s">
        <v>776</v>
      </c>
      <c r="AA1" t="s">
        <v>777</v>
      </c>
      <c r="AB1" t="s">
        <v>778</v>
      </c>
      <c r="AC1" t="s">
        <v>779</v>
      </c>
      <c r="AD1" t="s">
        <v>2964</v>
      </c>
    </row>
    <row r="2" spans="1:30" x14ac:dyDescent="0.2">
      <c r="A2">
        <v>22444</v>
      </c>
      <c r="B2">
        <v>58617</v>
      </c>
      <c r="C2" t="s">
        <v>1472</v>
      </c>
      <c r="D2" t="s">
        <v>1473</v>
      </c>
      <c r="E2" s="11">
        <v>39235</v>
      </c>
      <c r="F2">
        <v>2013</v>
      </c>
      <c r="G2" t="s">
        <v>28</v>
      </c>
      <c r="H2" t="s">
        <v>1474</v>
      </c>
      <c r="I2">
        <v>47.2</v>
      </c>
      <c r="J2">
        <v>34.909999999999997</v>
      </c>
      <c r="K2" t="s">
        <v>1475</v>
      </c>
      <c r="L2" s="11">
        <v>39426</v>
      </c>
      <c r="M2">
        <v>2007</v>
      </c>
      <c r="N2" t="s">
        <v>23</v>
      </c>
      <c r="O2" t="s">
        <v>1476</v>
      </c>
      <c r="P2">
        <v>143.62</v>
      </c>
      <c r="Q2">
        <v>98.35</v>
      </c>
      <c r="S2" t="s">
        <v>175</v>
      </c>
      <c r="T2" t="s">
        <v>176</v>
      </c>
      <c r="U2" t="s">
        <v>1477</v>
      </c>
      <c r="W2" t="s">
        <v>763</v>
      </c>
      <c r="X2" t="s">
        <v>718</v>
      </c>
      <c r="Y2" t="s">
        <v>26</v>
      </c>
      <c r="AB2" t="s">
        <v>794</v>
      </c>
      <c r="AD2">
        <v>6</v>
      </c>
    </row>
    <row r="3" spans="1:30" x14ac:dyDescent="0.2">
      <c r="A3">
        <v>3255</v>
      </c>
      <c r="B3">
        <v>31914</v>
      </c>
      <c r="C3" t="s">
        <v>1300</v>
      </c>
      <c r="D3" t="s">
        <v>1301</v>
      </c>
      <c r="E3" s="11">
        <v>38705</v>
      </c>
      <c r="F3">
        <v>2005</v>
      </c>
      <c r="G3" t="s">
        <v>28</v>
      </c>
      <c r="H3" t="s">
        <v>1302</v>
      </c>
      <c r="I3">
        <v>410</v>
      </c>
      <c r="J3">
        <v>346.22</v>
      </c>
      <c r="K3" t="s">
        <v>199</v>
      </c>
      <c r="L3" s="11">
        <v>39442</v>
      </c>
      <c r="M3">
        <v>2007</v>
      </c>
      <c r="N3" t="s">
        <v>23</v>
      </c>
      <c r="O3" t="s">
        <v>1303</v>
      </c>
      <c r="P3">
        <v>4112.63</v>
      </c>
      <c r="Q3">
        <v>2816.29</v>
      </c>
      <c r="S3" t="s">
        <v>32</v>
      </c>
      <c r="T3" t="s">
        <v>1304</v>
      </c>
      <c r="U3" t="s">
        <v>1305</v>
      </c>
      <c r="W3" t="s">
        <v>763</v>
      </c>
      <c r="X3" t="s">
        <v>718</v>
      </c>
      <c r="Y3" t="s">
        <v>26</v>
      </c>
      <c r="AB3" t="s">
        <v>1306</v>
      </c>
      <c r="AD3">
        <v>24</v>
      </c>
    </row>
    <row r="4" spans="1:30" x14ac:dyDescent="0.2">
      <c r="A4">
        <v>7136</v>
      </c>
      <c r="B4">
        <v>37784</v>
      </c>
      <c r="C4" t="s">
        <v>1199</v>
      </c>
      <c r="D4" t="s">
        <v>1200</v>
      </c>
      <c r="E4" s="11">
        <v>38718</v>
      </c>
      <c r="F4">
        <v>2006</v>
      </c>
      <c r="G4" t="s">
        <v>28</v>
      </c>
      <c r="H4" t="s">
        <v>1201</v>
      </c>
      <c r="I4">
        <v>7.5</v>
      </c>
      <c r="J4">
        <v>6.33</v>
      </c>
      <c r="K4" t="s">
        <v>1202</v>
      </c>
      <c r="L4" s="11">
        <v>39267</v>
      </c>
      <c r="M4">
        <v>2007</v>
      </c>
      <c r="N4" t="s">
        <v>23</v>
      </c>
      <c r="O4" t="s">
        <v>1203</v>
      </c>
      <c r="P4">
        <v>272</v>
      </c>
      <c r="Q4">
        <v>201.18</v>
      </c>
      <c r="S4" t="s">
        <v>24</v>
      </c>
      <c r="T4" t="s">
        <v>47</v>
      </c>
      <c r="U4" t="s">
        <v>1085</v>
      </c>
      <c r="W4" t="s">
        <v>763</v>
      </c>
      <c r="X4" t="s">
        <v>718</v>
      </c>
      <c r="Y4" t="s">
        <v>33</v>
      </c>
      <c r="AD4">
        <v>18</v>
      </c>
    </row>
    <row r="5" spans="1:30" x14ac:dyDescent="0.2">
      <c r="A5">
        <v>3389</v>
      </c>
      <c r="B5">
        <v>32077</v>
      </c>
      <c r="C5" t="s">
        <v>1140</v>
      </c>
      <c r="D5" t="s">
        <v>1141</v>
      </c>
      <c r="E5" s="11">
        <v>38838</v>
      </c>
      <c r="F5">
        <v>2006</v>
      </c>
      <c r="G5" t="s">
        <v>28</v>
      </c>
      <c r="H5" t="s">
        <v>1142</v>
      </c>
      <c r="I5">
        <v>38.17</v>
      </c>
      <c r="J5">
        <v>31.44</v>
      </c>
      <c r="K5" t="s">
        <v>832</v>
      </c>
      <c r="L5" s="11">
        <v>39364</v>
      </c>
      <c r="M5">
        <v>2007</v>
      </c>
      <c r="N5" t="s">
        <v>23</v>
      </c>
      <c r="O5" t="s">
        <v>1143</v>
      </c>
      <c r="P5">
        <v>704.73</v>
      </c>
      <c r="Q5">
        <v>495.63</v>
      </c>
      <c r="S5" t="s">
        <v>54</v>
      </c>
      <c r="T5" t="s">
        <v>81</v>
      </c>
      <c r="U5" t="s">
        <v>1144</v>
      </c>
      <c r="W5" t="s">
        <v>763</v>
      </c>
      <c r="X5" t="s">
        <v>718</v>
      </c>
      <c r="Y5" t="s">
        <v>26</v>
      </c>
      <c r="AB5" t="s">
        <v>979</v>
      </c>
      <c r="AD5">
        <v>17</v>
      </c>
    </row>
    <row r="6" spans="1:30" x14ac:dyDescent="0.2">
      <c r="A6">
        <v>46940</v>
      </c>
      <c r="B6">
        <v>162821</v>
      </c>
      <c r="C6" t="s">
        <v>1063</v>
      </c>
      <c r="D6" t="s">
        <v>1064</v>
      </c>
      <c r="E6" s="11">
        <v>39150</v>
      </c>
      <c r="F6">
        <v>2013</v>
      </c>
      <c r="G6" t="s">
        <v>28</v>
      </c>
      <c r="H6" t="s">
        <v>1065</v>
      </c>
      <c r="I6">
        <v>16.48</v>
      </c>
      <c r="J6">
        <v>12.32</v>
      </c>
      <c r="K6" t="s">
        <v>1066</v>
      </c>
      <c r="L6" s="11">
        <v>39385</v>
      </c>
      <c r="M6">
        <v>2007</v>
      </c>
      <c r="N6" t="s">
        <v>23</v>
      </c>
      <c r="O6" t="s">
        <v>1067</v>
      </c>
      <c r="P6">
        <v>68.06</v>
      </c>
      <c r="Q6">
        <v>47.87</v>
      </c>
      <c r="S6" t="s">
        <v>175</v>
      </c>
      <c r="T6" t="s">
        <v>176</v>
      </c>
      <c r="U6" t="s">
        <v>1068</v>
      </c>
      <c r="W6" t="s">
        <v>763</v>
      </c>
      <c r="X6" t="s">
        <v>718</v>
      </c>
      <c r="Y6" t="s">
        <v>26</v>
      </c>
      <c r="AD6">
        <v>7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>
      <selection activeCell="K2" sqref="K2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2" width="11.1640625" customWidth="1"/>
    <col min="14" max="14" width="11.1640625" customWidth="1"/>
    <col min="15" max="15" width="16.33203125" customWidth="1"/>
    <col min="16" max="17" width="20.1640625" customWidth="1"/>
    <col min="18" max="18" width="15.6640625" customWidth="1"/>
    <col min="19" max="19" width="28.33203125" customWidth="1"/>
    <col min="20" max="20" width="17.5" customWidth="1"/>
    <col min="21" max="21" width="15.6640625" customWidth="1"/>
    <col min="25" max="25" width="16" customWidth="1"/>
    <col min="26" max="26" width="14.33203125" customWidth="1"/>
    <col min="28" max="28" width="15" customWidth="1"/>
    <col min="29" max="29" width="22.5" customWidth="1"/>
    <col min="30" max="30" width="23.33203125" customWidth="1"/>
    <col min="31" max="31" width="21.5" customWidth="1"/>
    <col min="32" max="32" width="12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2988</v>
      </c>
      <c r="N1" t="s">
        <v>10</v>
      </c>
      <c r="O1" t="s">
        <v>770</v>
      </c>
      <c r="P1" t="s">
        <v>11</v>
      </c>
      <c r="Q1" t="s">
        <v>771</v>
      </c>
      <c r="R1" t="s">
        <v>772</v>
      </c>
      <c r="S1" t="s">
        <v>13</v>
      </c>
      <c r="T1" t="s">
        <v>14</v>
      </c>
      <c r="U1" t="s">
        <v>15</v>
      </c>
      <c r="V1" t="s">
        <v>773</v>
      </c>
      <c r="W1" t="s">
        <v>774</v>
      </c>
      <c r="X1" t="s">
        <v>775</v>
      </c>
      <c r="Y1" t="s">
        <v>16</v>
      </c>
      <c r="Z1" t="s">
        <v>776</v>
      </c>
      <c r="AA1" t="s">
        <v>777</v>
      </c>
      <c r="AB1" t="s">
        <v>778</v>
      </c>
      <c r="AC1" t="s">
        <v>779</v>
      </c>
      <c r="AD1" t="s">
        <v>2964</v>
      </c>
      <c r="AE1" t="s">
        <v>2965</v>
      </c>
      <c r="AF1" t="s">
        <v>3043</v>
      </c>
    </row>
    <row r="2" spans="1:32" x14ac:dyDescent="0.2">
      <c r="A2">
        <v>37591</v>
      </c>
      <c r="B2">
        <v>31620</v>
      </c>
      <c r="C2" t="s">
        <v>1238</v>
      </c>
      <c r="D2" t="s">
        <v>1239</v>
      </c>
      <c r="E2" s="11">
        <v>37524</v>
      </c>
      <c r="F2">
        <v>2002</v>
      </c>
      <c r="G2" t="s">
        <v>28</v>
      </c>
      <c r="H2" t="s">
        <v>1190</v>
      </c>
      <c r="I2">
        <v>26</v>
      </c>
      <c r="J2">
        <v>26.32</v>
      </c>
      <c r="K2" t="s">
        <v>1240</v>
      </c>
      <c r="L2" s="11">
        <v>41078</v>
      </c>
      <c r="M2">
        <v>2012</v>
      </c>
      <c r="N2" t="s">
        <v>31</v>
      </c>
      <c r="O2" t="s">
        <v>1241</v>
      </c>
      <c r="P2">
        <v>287.69</v>
      </c>
      <c r="Q2">
        <v>228.68</v>
      </c>
      <c r="R2" t="s">
        <v>1242</v>
      </c>
      <c r="S2" t="s">
        <v>167</v>
      </c>
      <c r="T2" t="s">
        <v>168</v>
      </c>
      <c r="U2" t="s">
        <v>640</v>
      </c>
      <c r="W2" t="s">
        <v>834</v>
      </c>
      <c r="X2" t="s">
        <v>718</v>
      </c>
      <c r="Y2" t="s">
        <v>33</v>
      </c>
      <c r="AB2" t="s">
        <v>1243</v>
      </c>
      <c r="AC2" t="s">
        <v>1243</v>
      </c>
      <c r="AD2">
        <v>117</v>
      </c>
      <c r="AE2">
        <v>9.75</v>
      </c>
      <c r="AF2">
        <v>2012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opLeftCell="B1" workbookViewId="0">
      <selection sqref="A1:AF15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2" width="11.1640625" customWidth="1"/>
    <col min="14" max="14" width="11.1640625" customWidth="1"/>
    <col min="15" max="15" width="16.33203125" customWidth="1"/>
    <col min="16" max="17" width="20.1640625" customWidth="1"/>
    <col min="18" max="18" width="15.6640625" customWidth="1"/>
    <col min="19" max="19" width="28.33203125" customWidth="1"/>
    <col min="20" max="20" width="17.5" customWidth="1"/>
    <col min="21" max="21" width="15.6640625" customWidth="1"/>
    <col min="25" max="25" width="16" customWidth="1"/>
    <col min="26" max="26" width="14.33203125" customWidth="1"/>
    <col min="28" max="28" width="15" customWidth="1"/>
    <col min="29" max="29" width="22.5" customWidth="1"/>
    <col min="30" max="30" width="23.33203125" customWidth="1"/>
    <col min="31" max="31" width="21.5" customWidth="1"/>
    <col min="32" max="32" width="12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2988</v>
      </c>
      <c r="N1" t="s">
        <v>10</v>
      </c>
      <c r="O1" t="s">
        <v>770</v>
      </c>
      <c r="P1" t="s">
        <v>11</v>
      </c>
      <c r="Q1" t="s">
        <v>771</v>
      </c>
      <c r="R1" t="s">
        <v>772</v>
      </c>
      <c r="S1" t="s">
        <v>13</v>
      </c>
      <c r="T1" t="s">
        <v>14</v>
      </c>
      <c r="U1" t="s">
        <v>15</v>
      </c>
      <c r="V1" t="s">
        <v>773</v>
      </c>
      <c r="W1" t="s">
        <v>774</v>
      </c>
      <c r="X1" t="s">
        <v>775</v>
      </c>
      <c r="Y1" t="s">
        <v>16</v>
      </c>
      <c r="Z1" t="s">
        <v>776</v>
      </c>
      <c r="AA1" t="s">
        <v>777</v>
      </c>
      <c r="AB1" t="s">
        <v>778</v>
      </c>
      <c r="AC1" t="s">
        <v>779</v>
      </c>
      <c r="AD1" t="s">
        <v>2964</v>
      </c>
      <c r="AE1" t="s">
        <v>2965</v>
      </c>
      <c r="AF1" t="s">
        <v>3043</v>
      </c>
    </row>
    <row r="2" spans="1:32" x14ac:dyDescent="0.2">
      <c r="A2">
        <v>11236</v>
      </c>
      <c r="B2">
        <v>43218</v>
      </c>
      <c r="C2" t="s">
        <v>2617</v>
      </c>
      <c r="D2" t="s">
        <v>2618</v>
      </c>
      <c r="E2" s="11">
        <v>39274</v>
      </c>
      <c r="F2">
        <v>2007</v>
      </c>
      <c r="G2" t="s">
        <v>28</v>
      </c>
      <c r="H2" t="s">
        <v>2619</v>
      </c>
      <c r="I2">
        <v>654.89</v>
      </c>
      <c r="J2">
        <v>484.38</v>
      </c>
      <c r="K2" t="s">
        <v>199</v>
      </c>
      <c r="L2" s="11">
        <v>42230</v>
      </c>
      <c r="M2">
        <v>2015</v>
      </c>
      <c r="N2" t="s">
        <v>31</v>
      </c>
      <c r="O2" t="s">
        <v>2620</v>
      </c>
      <c r="P2">
        <v>1813.96</v>
      </c>
      <c r="Q2">
        <v>1629.12</v>
      </c>
      <c r="R2" t="s">
        <v>2621</v>
      </c>
      <c r="S2" t="s">
        <v>32</v>
      </c>
      <c r="T2" t="s">
        <v>71</v>
      </c>
      <c r="U2" t="s">
        <v>2622</v>
      </c>
      <c r="W2" t="s">
        <v>815</v>
      </c>
      <c r="X2" t="s">
        <v>718</v>
      </c>
      <c r="Y2" t="s">
        <v>33</v>
      </c>
      <c r="AB2" t="s">
        <v>2623</v>
      </c>
      <c r="AD2">
        <v>97</v>
      </c>
      <c r="AE2">
        <v>8.0833333333333339</v>
      </c>
      <c r="AF2">
        <v>2015</v>
      </c>
    </row>
    <row r="3" spans="1:32" x14ac:dyDescent="0.2">
      <c r="A3">
        <v>42846</v>
      </c>
      <c r="B3">
        <v>147536</v>
      </c>
      <c r="C3" t="s">
        <v>2215</v>
      </c>
      <c r="D3" t="s">
        <v>2216</v>
      </c>
      <c r="E3" s="11">
        <v>39234</v>
      </c>
      <c r="F3">
        <v>2007</v>
      </c>
      <c r="G3" t="s">
        <v>28</v>
      </c>
      <c r="H3" t="s">
        <v>2217</v>
      </c>
      <c r="I3">
        <v>4.8499999999999996</v>
      </c>
      <c r="J3">
        <v>3.59</v>
      </c>
      <c r="K3" t="s">
        <v>915</v>
      </c>
      <c r="L3" s="11">
        <v>40702</v>
      </c>
      <c r="M3">
        <v>2011</v>
      </c>
      <c r="N3" t="s">
        <v>23</v>
      </c>
      <c r="O3" t="s">
        <v>2189</v>
      </c>
      <c r="P3">
        <v>35.450000000000003</v>
      </c>
      <c r="Q3">
        <v>24.55</v>
      </c>
      <c r="S3" t="s">
        <v>103</v>
      </c>
      <c r="T3" t="s">
        <v>377</v>
      </c>
      <c r="U3" t="s">
        <v>2218</v>
      </c>
      <c r="W3" t="s">
        <v>763</v>
      </c>
      <c r="X3" t="s">
        <v>718</v>
      </c>
      <c r="Y3" t="s">
        <v>26</v>
      </c>
      <c r="AD3">
        <v>48</v>
      </c>
      <c r="AE3">
        <v>4</v>
      </c>
      <c r="AF3">
        <v>2011</v>
      </c>
    </row>
    <row r="4" spans="1:32" x14ac:dyDescent="0.2">
      <c r="A4">
        <v>2870</v>
      </c>
      <c r="B4">
        <v>31297</v>
      </c>
      <c r="C4" t="s">
        <v>2105</v>
      </c>
      <c r="D4" t="s">
        <v>2106</v>
      </c>
      <c r="E4" s="11">
        <v>39234</v>
      </c>
      <c r="F4">
        <v>2007</v>
      </c>
      <c r="G4" t="s">
        <v>28</v>
      </c>
      <c r="H4" t="s">
        <v>2107</v>
      </c>
      <c r="I4">
        <v>83.01</v>
      </c>
      <c r="J4">
        <v>61.4</v>
      </c>
      <c r="K4" t="s">
        <v>376</v>
      </c>
      <c r="L4" s="11">
        <v>40107</v>
      </c>
      <c r="M4">
        <v>2009</v>
      </c>
      <c r="N4" t="s">
        <v>31</v>
      </c>
      <c r="O4" t="s">
        <v>1159</v>
      </c>
      <c r="P4">
        <v>100</v>
      </c>
      <c r="Q4">
        <v>67.180000000000007</v>
      </c>
      <c r="R4" t="s">
        <v>2108</v>
      </c>
      <c r="S4" t="s">
        <v>60</v>
      </c>
      <c r="T4" t="s">
        <v>200</v>
      </c>
      <c r="U4" t="s">
        <v>2109</v>
      </c>
      <c r="W4" t="s">
        <v>763</v>
      </c>
      <c r="X4" t="s">
        <v>718</v>
      </c>
      <c r="Y4" t="s">
        <v>33</v>
      </c>
      <c r="AD4">
        <v>28</v>
      </c>
      <c r="AE4">
        <v>2.3333333333333335</v>
      </c>
      <c r="AF4">
        <v>2009</v>
      </c>
    </row>
    <row r="5" spans="1:32" x14ac:dyDescent="0.2">
      <c r="A5">
        <v>12569</v>
      </c>
      <c r="B5">
        <v>44952</v>
      </c>
      <c r="C5" t="s">
        <v>1968</v>
      </c>
      <c r="E5" s="11">
        <v>39127</v>
      </c>
      <c r="F5">
        <v>2007</v>
      </c>
      <c r="G5" t="s">
        <v>28</v>
      </c>
      <c r="H5" t="s">
        <v>1969</v>
      </c>
      <c r="I5">
        <v>62.2</v>
      </c>
      <c r="J5">
        <v>47.13</v>
      </c>
      <c r="K5" t="s">
        <v>1579</v>
      </c>
      <c r="L5" s="11">
        <v>40462</v>
      </c>
      <c r="M5">
        <v>2010</v>
      </c>
      <c r="N5" t="s">
        <v>31</v>
      </c>
      <c r="O5" t="s">
        <v>1970</v>
      </c>
      <c r="P5">
        <v>159.1</v>
      </c>
      <c r="Q5">
        <v>114.27</v>
      </c>
      <c r="S5" t="s">
        <v>54</v>
      </c>
      <c r="T5" t="s">
        <v>81</v>
      </c>
      <c r="U5" t="s">
        <v>1706</v>
      </c>
      <c r="W5" t="s">
        <v>763</v>
      </c>
      <c r="X5" t="s">
        <v>718</v>
      </c>
      <c r="Y5" t="s">
        <v>33</v>
      </c>
      <c r="Z5">
        <v>1.9</v>
      </c>
      <c r="AA5">
        <v>25.7</v>
      </c>
      <c r="AD5">
        <v>44</v>
      </c>
      <c r="AE5">
        <v>3.6666666666666665</v>
      </c>
      <c r="AF5">
        <v>2010</v>
      </c>
    </row>
    <row r="6" spans="1:32" x14ac:dyDescent="0.2">
      <c r="A6">
        <v>47574</v>
      </c>
      <c r="B6">
        <v>70327</v>
      </c>
      <c r="C6" t="s">
        <v>1577</v>
      </c>
      <c r="D6" t="s">
        <v>1578</v>
      </c>
      <c r="E6" s="11">
        <v>39387</v>
      </c>
      <c r="F6">
        <v>2007</v>
      </c>
      <c r="G6" t="s">
        <v>28</v>
      </c>
      <c r="H6" t="s">
        <v>1335</v>
      </c>
      <c r="I6">
        <v>90</v>
      </c>
      <c r="J6">
        <v>63.3</v>
      </c>
      <c r="K6" t="s">
        <v>1579</v>
      </c>
      <c r="L6" s="11">
        <v>40694</v>
      </c>
      <c r="M6">
        <v>2011</v>
      </c>
      <c r="N6" t="s">
        <v>70</v>
      </c>
      <c r="O6" t="s">
        <v>1583</v>
      </c>
      <c r="P6">
        <v>443</v>
      </c>
      <c r="Q6">
        <v>306.77999999999997</v>
      </c>
      <c r="R6" t="s">
        <v>1584</v>
      </c>
      <c r="S6" t="s">
        <v>54</v>
      </c>
      <c r="T6" t="s">
        <v>81</v>
      </c>
      <c r="U6" t="s">
        <v>1581</v>
      </c>
      <c r="W6" t="s">
        <v>763</v>
      </c>
      <c r="X6" t="s">
        <v>718</v>
      </c>
      <c r="Y6" t="s">
        <v>33</v>
      </c>
      <c r="AB6" t="s">
        <v>1582</v>
      </c>
      <c r="AD6">
        <v>42</v>
      </c>
      <c r="AE6">
        <v>3.5</v>
      </c>
      <c r="AF6">
        <v>2011</v>
      </c>
    </row>
    <row r="7" spans="1:32" x14ac:dyDescent="0.2">
      <c r="A7">
        <v>22444</v>
      </c>
      <c r="B7">
        <v>58617</v>
      </c>
      <c r="C7" t="s">
        <v>1472</v>
      </c>
      <c r="D7" t="s">
        <v>1473</v>
      </c>
      <c r="E7" s="11">
        <v>39235</v>
      </c>
      <c r="F7">
        <v>2007</v>
      </c>
      <c r="G7" t="s">
        <v>28</v>
      </c>
      <c r="H7" t="s">
        <v>1474</v>
      </c>
      <c r="I7">
        <v>47.2</v>
      </c>
      <c r="J7">
        <v>34.909999999999997</v>
      </c>
      <c r="K7" t="s">
        <v>1475</v>
      </c>
      <c r="L7" s="11">
        <v>40142</v>
      </c>
      <c r="M7">
        <v>2009</v>
      </c>
      <c r="N7" t="s">
        <v>38</v>
      </c>
      <c r="O7" t="s">
        <v>1478</v>
      </c>
      <c r="P7">
        <v>34.96</v>
      </c>
      <c r="Q7">
        <v>23.33</v>
      </c>
      <c r="S7" t="s">
        <v>175</v>
      </c>
      <c r="T7" t="s">
        <v>176</v>
      </c>
      <c r="U7" t="s">
        <v>1477</v>
      </c>
      <c r="W7" t="s">
        <v>763</v>
      </c>
      <c r="X7" t="s">
        <v>718</v>
      </c>
      <c r="Y7" t="s">
        <v>26</v>
      </c>
      <c r="AB7" t="s">
        <v>794</v>
      </c>
      <c r="AD7">
        <v>29</v>
      </c>
      <c r="AE7">
        <v>2.4166666666666665</v>
      </c>
      <c r="AF7">
        <v>2009</v>
      </c>
    </row>
    <row r="8" spans="1:32" x14ac:dyDescent="0.2">
      <c r="A8">
        <v>22444</v>
      </c>
      <c r="B8">
        <v>58617</v>
      </c>
      <c r="C8" t="s">
        <v>1472</v>
      </c>
      <c r="D8" t="s">
        <v>1473</v>
      </c>
      <c r="E8" s="11">
        <v>39235</v>
      </c>
      <c r="F8">
        <v>2007</v>
      </c>
      <c r="G8" t="s">
        <v>28</v>
      </c>
      <c r="H8" t="s">
        <v>1474</v>
      </c>
      <c r="I8">
        <v>47.2</v>
      </c>
      <c r="J8">
        <v>34.909999999999997</v>
      </c>
      <c r="K8" t="s">
        <v>1475</v>
      </c>
      <c r="L8" s="11">
        <v>39426</v>
      </c>
      <c r="M8">
        <v>2007</v>
      </c>
      <c r="N8" t="s">
        <v>23</v>
      </c>
      <c r="O8" t="s">
        <v>1476</v>
      </c>
      <c r="P8">
        <v>143.62</v>
      </c>
      <c r="Q8">
        <v>98.35</v>
      </c>
      <c r="S8" t="s">
        <v>175</v>
      </c>
      <c r="T8" t="s">
        <v>176</v>
      </c>
      <c r="U8" t="s">
        <v>1477</v>
      </c>
      <c r="W8" t="s">
        <v>763</v>
      </c>
      <c r="X8" t="s">
        <v>718</v>
      </c>
      <c r="Y8" t="s">
        <v>26</v>
      </c>
      <c r="AB8" t="s">
        <v>794</v>
      </c>
      <c r="AD8">
        <v>6</v>
      </c>
      <c r="AE8">
        <v>0.5</v>
      </c>
      <c r="AF8">
        <v>2007</v>
      </c>
    </row>
    <row r="9" spans="1:32" x14ac:dyDescent="0.2">
      <c r="A9">
        <v>40554</v>
      </c>
      <c r="B9">
        <v>138791</v>
      </c>
      <c r="C9" t="s">
        <v>1463</v>
      </c>
      <c r="D9" t="s">
        <v>1464</v>
      </c>
      <c r="E9" s="11">
        <v>39377</v>
      </c>
      <c r="F9">
        <v>2007</v>
      </c>
      <c r="G9" t="s">
        <v>28</v>
      </c>
      <c r="H9" t="s">
        <v>1465</v>
      </c>
      <c r="I9">
        <v>68.599999999999994</v>
      </c>
      <c r="J9">
        <v>48.25</v>
      </c>
      <c r="K9" t="s">
        <v>1466</v>
      </c>
      <c r="L9" s="11">
        <v>41666</v>
      </c>
      <c r="M9">
        <v>2014</v>
      </c>
      <c r="N9" t="s">
        <v>23</v>
      </c>
      <c r="O9" t="s">
        <v>1467</v>
      </c>
      <c r="P9">
        <v>102.21</v>
      </c>
      <c r="Q9">
        <v>74.78</v>
      </c>
      <c r="S9" t="s">
        <v>103</v>
      </c>
      <c r="T9" t="s">
        <v>327</v>
      </c>
      <c r="U9" t="s">
        <v>327</v>
      </c>
      <c r="W9" t="s">
        <v>763</v>
      </c>
      <c r="X9" t="s">
        <v>718</v>
      </c>
      <c r="Y9" t="s">
        <v>26</v>
      </c>
      <c r="AD9">
        <v>75</v>
      </c>
      <c r="AE9">
        <v>6.25</v>
      </c>
      <c r="AF9">
        <v>2014</v>
      </c>
    </row>
    <row r="10" spans="1:32" x14ac:dyDescent="0.2">
      <c r="A10">
        <v>3918</v>
      </c>
      <c r="B10">
        <v>32857</v>
      </c>
      <c r="C10" t="s">
        <v>1318</v>
      </c>
      <c r="D10" t="s">
        <v>1319</v>
      </c>
      <c r="E10" s="11">
        <v>39356</v>
      </c>
      <c r="F10">
        <v>2007</v>
      </c>
      <c r="G10" t="s">
        <v>28</v>
      </c>
      <c r="H10" t="s">
        <v>869</v>
      </c>
      <c r="I10">
        <v>150</v>
      </c>
      <c r="J10">
        <v>105.49</v>
      </c>
      <c r="K10" t="s">
        <v>1320</v>
      </c>
      <c r="L10" s="11">
        <v>40634</v>
      </c>
      <c r="M10">
        <v>2011</v>
      </c>
      <c r="N10" t="s">
        <v>38</v>
      </c>
      <c r="O10" t="s">
        <v>1324</v>
      </c>
      <c r="P10">
        <v>222</v>
      </c>
      <c r="Q10">
        <v>153.62</v>
      </c>
      <c r="S10" t="s">
        <v>175</v>
      </c>
      <c r="T10" t="s">
        <v>175</v>
      </c>
      <c r="U10" t="s">
        <v>410</v>
      </c>
      <c r="W10" t="s">
        <v>763</v>
      </c>
      <c r="X10" t="s">
        <v>718</v>
      </c>
      <c r="Y10" t="s">
        <v>26</v>
      </c>
      <c r="Z10">
        <v>4</v>
      </c>
      <c r="AB10" t="s">
        <v>1163</v>
      </c>
      <c r="AD10">
        <v>42</v>
      </c>
      <c r="AE10">
        <v>3.5</v>
      </c>
      <c r="AF10">
        <v>2011</v>
      </c>
    </row>
    <row r="11" spans="1:32" x14ac:dyDescent="0.2">
      <c r="A11">
        <v>3918</v>
      </c>
      <c r="B11">
        <v>32857</v>
      </c>
      <c r="C11" t="s">
        <v>1318</v>
      </c>
      <c r="D11" t="s">
        <v>1319</v>
      </c>
      <c r="E11" s="11">
        <v>39356</v>
      </c>
      <c r="F11">
        <v>2007</v>
      </c>
      <c r="G11" t="s">
        <v>28</v>
      </c>
      <c r="H11" t="s">
        <v>869</v>
      </c>
      <c r="I11">
        <v>150</v>
      </c>
      <c r="J11">
        <v>105.49</v>
      </c>
      <c r="K11" t="s">
        <v>1320</v>
      </c>
      <c r="L11" s="11">
        <v>40081</v>
      </c>
      <c r="M11">
        <v>2009</v>
      </c>
      <c r="N11" t="s">
        <v>38</v>
      </c>
      <c r="O11" t="s">
        <v>1323</v>
      </c>
      <c r="P11">
        <v>170</v>
      </c>
      <c r="Q11">
        <v>116.65</v>
      </c>
      <c r="S11" t="s">
        <v>175</v>
      </c>
      <c r="T11" t="s">
        <v>175</v>
      </c>
      <c r="U11" t="s">
        <v>410</v>
      </c>
      <c r="W11" t="s">
        <v>763</v>
      </c>
      <c r="X11" t="s">
        <v>718</v>
      </c>
      <c r="Y11" t="s">
        <v>26</v>
      </c>
      <c r="AB11" t="s">
        <v>1163</v>
      </c>
      <c r="AD11">
        <v>23</v>
      </c>
      <c r="AE11">
        <v>1.9166666666666667</v>
      </c>
      <c r="AF11">
        <v>2009</v>
      </c>
    </row>
    <row r="12" spans="1:32" x14ac:dyDescent="0.2">
      <c r="A12">
        <v>3918</v>
      </c>
      <c r="B12">
        <v>32857</v>
      </c>
      <c r="C12" t="s">
        <v>1318</v>
      </c>
      <c r="D12" t="s">
        <v>1319</v>
      </c>
      <c r="E12" s="11">
        <v>39356</v>
      </c>
      <c r="F12">
        <v>2007</v>
      </c>
      <c r="G12" t="s">
        <v>28</v>
      </c>
      <c r="H12" t="s">
        <v>869</v>
      </c>
      <c r="I12">
        <v>150</v>
      </c>
      <c r="J12">
        <v>105.49</v>
      </c>
      <c r="K12" t="s">
        <v>1320</v>
      </c>
      <c r="L12" s="11">
        <v>39999</v>
      </c>
      <c r="M12">
        <v>2009</v>
      </c>
      <c r="N12" t="s">
        <v>38</v>
      </c>
      <c r="O12" t="s">
        <v>1270</v>
      </c>
      <c r="P12">
        <v>80</v>
      </c>
      <c r="Q12">
        <v>57.25</v>
      </c>
      <c r="S12" t="s">
        <v>175</v>
      </c>
      <c r="T12" t="s">
        <v>175</v>
      </c>
      <c r="U12" t="s">
        <v>410</v>
      </c>
      <c r="W12" t="s">
        <v>763</v>
      </c>
      <c r="X12" t="s">
        <v>718</v>
      </c>
      <c r="Y12" t="s">
        <v>26</v>
      </c>
      <c r="AB12" t="s">
        <v>1163</v>
      </c>
      <c r="AD12">
        <v>21</v>
      </c>
      <c r="AE12">
        <v>1.75</v>
      </c>
      <c r="AF12">
        <v>2009</v>
      </c>
    </row>
    <row r="13" spans="1:32" x14ac:dyDescent="0.2">
      <c r="A13">
        <v>3918</v>
      </c>
      <c r="B13">
        <v>32857</v>
      </c>
      <c r="C13" t="s">
        <v>1318</v>
      </c>
      <c r="D13" t="s">
        <v>1319</v>
      </c>
      <c r="E13" s="11">
        <v>39356</v>
      </c>
      <c r="F13">
        <v>2007</v>
      </c>
      <c r="G13" t="s">
        <v>28</v>
      </c>
      <c r="H13" t="s">
        <v>869</v>
      </c>
      <c r="I13">
        <v>150</v>
      </c>
      <c r="J13">
        <v>105.49</v>
      </c>
      <c r="K13" t="s">
        <v>1320</v>
      </c>
      <c r="L13" s="11">
        <v>39905</v>
      </c>
      <c r="M13">
        <v>2009</v>
      </c>
      <c r="N13" t="s">
        <v>38</v>
      </c>
      <c r="O13" t="s">
        <v>1322</v>
      </c>
      <c r="P13">
        <v>129</v>
      </c>
      <c r="Q13">
        <v>96.94</v>
      </c>
      <c r="S13" t="s">
        <v>175</v>
      </c>
      <c r="T13" t="s">
        <v>175</v>
      </c>
      <c r="U13" t="s">
        <v>410</v>
      </c>
      <c r="W13" t="s">
        <v>763</v>
      </c>
      <c r="X13" t="s">
        <v>718</v>
      </c>
      <c r="Y13" t="s">
        <v>26</v>
      </c>
      <c r="AB13" t="s">
        <v>1163</v>
      </c>
      <c r="AD13">
        <v>18</v>
      </c>
      <c r="AE13">
        <v>1.5</v>
      </c>
      <c r="AF13">
        <v>2009</v>
      </c>
    </row>
    <row r="14" spans="1:32" x14ac:dyDescent="0.2">
      <c r="A14">
        <v>3918</v>
      </c>
      <c r="B14">
        <v>32857</v>
      </c>
      <c r="C14" t="s">
        <v>1318</v>
      </c>
      <c r="D14" t="s">
        <v>1319</v>
      </c>
      <c r="E14" s="11">
        <v>39356</v>
      </c>
      <c r="F14">
        <v>2007</v>
      </c>
      <c r="G14" t="s">
        <v>28</v>
      </c>
      <c r="H14" t="s">
        <v>869</v>
      </c>
      <c r="I14">
        <v>150</v>
      </c>
      <c r="J14">
        <v>105.49</v>
      </c>
      <c r="K14" t="s">
        <v>1320</v>
      </c>
      <c r="L14" s="11">
        <v>39633</v>
      </c>
      <c r="M14">
        <v>2008</v>
      </c>
      <c r="N14" t="s">
        <v>23</v>
      </c>
      <c r="O14" t="s">
        <v>1321</v>
      </c>
      <c r="P14">
        <v>234</v>
      </c>
      <c r="Q14">
        <v>148.59</v>
      </c>
      <c r="S14" t="s">
        <v>175</v>
      </c>
      <c r="T14" t="s">
        <v>175</v>
      </c>
      <c r="U14" t="s">
        <v>410</v>
      </c>
      <c r="W14" t="s">
        <v>763</v>
      </c>
      <c r="X14" t="s">
        <v>718</v>
      </c>
      <c r="Y14" t="s">
        <v>26</v>
      </c>
      <c r="AB14" t="s">
        <v>1163</v>
      </c>
      <c r="AD14">
        <v>9</v>
      </c>
      <c r="AE14">
        <v>0.75</v>
      </c>
      <c r="AF14">
        <v>2008</v>
      </c>
    </row>
    <row r="15" spans="1:32" x14ac:dyDescent="0.2">
      <c r="A15">
        <v>46940</v>
      </c>
      <c r="B15">
        <v>162821</v>
      </c>
      <c r="C15" t="s">
        <v>1063</v>
      </c>
      <c r="D15" t="s">
        <v>1064</v>
      </c>
      <c r="E15" s="11">
        <v>39150</v>
      </c>
      <c r="F15">
        <v>2007</v>
      </c>
      <c r="G15" t="s">
        <v>28</v>
      </c>
      <c r="H15" t="s">
        <v>1065</v>
      </c>
      <c r="I15">
        <v>16.48</v>
      </c>
      <c r="J15">
        <v>12.32</v>
      </c>
      <c r="K15" t="s">
        <v>1066</v>
      </c>
      <c r="L15" s="11">
        <v>39385</v>
      </c>
      <c r="M15">
        <v>2007</v>
      </c>
      <c r="N15" t="s">
        <v>23</v>
      </c>
      <c r="O15" t="s">
        <v>1067</v>
      </c>
      <c r="P15">
        <v>68.06</v>
      </c>
      <c r="Q15">
        <v>47.87</v>
      </c>
      <c r="S15" t="s">
        <v>175</v>
      </c>
      <c r="T15" t="s">
        <v>176</v>
      </c>
      <c r="U15" t="s">
        <v>1068</v>
      </c>
      <c r="W15" t="s">
        <v>763</v>
      </c>
      <c r="X15" t="s">
        <v>718</v>
      </c>
      <c r="Y15" t="s">
        <v>26</v>
      </c>
      <c r="AD15">
        <v>7</v>
      </c>
      <c r="AE15">
        <v>0.58333333333333337</v>
      </c>
      <c r="AF15">
        <v>2007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topLeftCell="B1" workbookViewId="0">
      <selection sqref="A1:AF6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2" width="11.1640625" customWidth="1"/>
    <col min="14" max="14" width="11.1640625" customWidth="1"/>
    <col min="15" max="15" width="16.33203125" customWidth="1"/>
    <col min="16" max="17" width="20.1640625" customWidth="1"/>
    <col min="18" max="18" width="15.6640625" customWidth="1"/>
    <col min="19" max="19" width="28.33203125" customWidth="1"/>
    <col min="20" max="20" width="17.5" customWidth="1"/>
    <col min="21" max="21" width="15.6640625" customWidth="1"/>
    <col min="25" max="25" width="16" customWidth="1"/>
    <col min="26" max="26" width="14.33203125" customWidth="1"/>
    <col min="28" max="28" width="15" customWidth="1"/>
    <col min="29" max="29" width="22.5" customWidth="1"/>
    <col min="30" max="30" width="23.33203125" customWidth="1"/>
    <col min="31" max="31" width="21.5" customWidth="1"/>
    <col min="32" max="32" width="12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2988</v>
      </c>
      <c r="N1" t="s">
        <v>10</v>
      </c>
      <c r="O1" t="s">
        <v>770</v>
      </c>
      <c r="P1" t="s">
        <v>11</v>
      </c>
      <c r="Q1" t="s">
        <v>771</v>
      </c>
      <c r="R1" t="s">
        <v>772</v>
      </c>
      <c r="S1" t="s">
        <v>13</v>
      </c>
      <c r="T1" t="s">
        <v>14</v>
      </c>
      <c r="U1" t="s">
        <v>15</v>
      </c>
      <c r="V1" t="s">
        <v>773</v>
      </c>
      <c r="W1" t="s">
        <v>774</v>
      </c>
      <c r="X1" t="s">
        <v>775</v>
      </c>
      <c r="Y1" t="s">
        <v>16</v>
      </c>
      <c r="Z1" t="s">
        <v>776</v>
      </c>
      <c r="AA1" t="s">
        <v>777</v>
      </c>
      <c r="AB1" t="s">
        <v>778</v>
      </c>
      <c r="AC1" t="s">
        <v>779</v>
      </c>
      <c r="AD1" t="s">
        <v>2964</v>
      </c>
      <c r="AE1" t="s">
        <v>2965</v>
      </c>
      <c r="AF1" t="s">
        <v>3043</v>
      </c>
    </row>
    <row r="2" spans="1:32" x14ac:dyDescent="0.2">
      <c r="A2">
        <v>22444</v>
      </c>
      <c r="B2">
        <v>58617</v>
      </c>
      <c r="C2" t="s">
        <v>1472</v>
      </c>
      <c r="D2" t="s">
        <v>1473</v>
      </c>
      <c r="E2" s="11">
        <v>39235</v>
      </c>
      <c r="F2">
        <v>2007</v>
      </c>
      <c r="G2" t="s">
        <v>28</v>
      </c>
      <c r="H2" t="s">
        <v>1474</v>
      </c>
      <c r="I2">
        <v>47.2</v>
      </c>
      <c r="J2">
        <v>34.909999999999997</v>
      </c>
      <c r="K2" t="s">
        <v>1475</v>
      </c>
      <c r="L2" s="11">
        <v>39426</v>
      </c>
      <c r="M2">
        <v>2007</v>
      </c>
      <c r="N2" t="s">
        <v>23</v>
      </c>
      <c r="O2" t="s">
        <v>1476</v>
      </c>
      <c r="P2">
        <v>143.62</v>
      </c>
      <c r="Q2">
        <v>98.35</v>
      </c>
      <c r="S2" t="s">
        <v>175</v>
      </c>
      <c r="T2" t="s">
        <v>176</v>
      </c>
      <c r="U2" t="s">
        <v>1477</v>
      </c>
      <c r="W2" t="s">
        <v>763</v>
      </c>
      <c r="X2" t="s">
        <v>718</v>
      </c>
      <c r="Y2" t="s">
        <v>26</v>
      </c>
      <c r="AB2" t="s">
        <v>794</v>
      </c>
      <c r="AD2">
        <v>6</v>
      </c>
      <c r="AE2">
        <v>0.5</v>
      </c>
      <c r="AF2">
        <v>2007</v>
      </c>
    </row>
    <row r="3" spans="1:32" x14ac:dyDescent="0.2">
      <c r="A3">
        <v>3255</v>
      </c>
      <c r="B3">
        <v>31914</v>
      </c>
      <c r="C3" t="s">
        <v>1300</v>
      </c>
      <c r="D3" t="s">
        <v>1301</v>
      </c>
      <c r="E3" s="11">
        <v>38705</v>
      </c>
      <c r="F3">
        <v>2005</v>
      </c>
      <c r="G3" t="s">
        <v>28</v>
      </c>
      <c r="H3" t="s">
        <v>1302</v>
      </c>
      <c r="I3">
        <v>410</v>
      </c>
      <c r="J3">
        <v>346.22</v>
      </c>
      <c r="K3" t="s">
        <v>199</v>
      </c>
      <c r="L3" s="11">
        <v>39442</v>
      </c>
      <c r="M3">
        <v>2007</v>
      </c>
      <c r="N3" t="s">
        <v>23</v>
      </c>
      <c r="O3" t="s">
        <v>1303</v>
      </c>
      <c r="P3">
        <v>4112.63</v>
      </c>
      <c r="Q3">
        <v>2816.29</v>
      </c>
      <c r="S3" t="s">
        <v>32</v>
      </c>
      <c r="T3" t="s">
        <v>1304</v>
      </c>
      <c r="U3" t="s">
        <v>1305</v>
      </c>
      <c r="W3" t="s">
        <v>763</v>
      </c>
      <c r="X3" t="s">
        <v>718</v>
      </c>
      <c r="Y3" t="s">
        <v>26</v>
      </c>
      <c r="AB3" t="s">
        <v>1306</v>
      </c>
      <c r="AD3">
        <v>24</v>
      </c>
      <c r="AE3">
        <v>2</v>
      </c>
      <c r="AF3">
        <v>2007</v>
      </c>
    </row>
    <row r="4" spans="1:32" x14ac:dyDescent="0.2">
      <c r="A4">
        <v>7136</v>
      </c>
      <c r="B4">
        <v>37784</v>
      </c>
      <c r="C4" t="s">
        <v>1199</v>
      </c>
      <c r="D4" t="s">
        <v>1200</v>
      </c>
      <c r="E4" s="11">
        <v>38718</v>
      </c>
      <c r="F4">
        <v>2006</v>
      </c>
      <c r="G4" t="s">
        <v>28</v>
      </c>
      <c r="H4" t="s">
        <v>1201</v>
      </c>
      <c r="I4">
        <v>7.5</v>
      </c>
      <c r="J4">
        <v>6.33</v>
      </c>
      <c r="K4" t="s">
        <v>1202</v>
      </c>
      <c r="L4" s="11">
        <v>39267</v>
      </c>
      <c r="M4">
        <v>2007</v>
      </c>
      <c r="N4" t="s">
        <v>23</v>
      </c>
      <c r="O4" t="s">
        <v>1203</v>
      </c>
      <c r="P4">
        <v>272</v>
      </c>
      <c r="Q4">
        <v>201.18</v>
      </c>
      <c r="S4" t="s">
        <v>24</v>
      </c>
      <c r="T4" t="s">
        <v>47</v>
      </c>
      <c r="U4" t="s">
        <v>1085</v>
      </c>
      <c r="W4" t="s">
        <v>763</v>
      </c>
      <c r="X4" t="s">
        <v>718</v>
      </c>
      <c r="Y4" t="s">
        <v>33</v>
      </c>
      <c r="AD4">
        <v>18</v>
      </c>
      <c r="AE4">
        <v>1.5</v>
      </c>
      <c r="AF4">
        <v>2007</v>
      </c>
    </row>
    <row r="5" spans="1:32" x14ac:dyDescent="0.2">
      <c r="A5">
        <v>3389</v>
      </c>
      <c r="B5">
        <v>32077</v>
      </c>
      <c r="C5" t="s">
        <v>1140</v>
      </c>
      <c r="D5" t="s">
        <v>1141</v>
      </c>
      <c r="E5" s="11">
        <v>38838</v>
      </c>
      <c r="F5">
        <v>2006</v>
      </c>
      <c r="G5" t="s">
        <v>28</v>
      </c>
      <c r="H5" t="s">
        <v>1142</v>
      </c>
      <c r="I5">
        <v>38.17</v>
      </c>
      <c r="J5">
        <v>31.44</v>
      </c>
      <c r="K5" t="s">
        <v>832</v>
      </c>
      <c r="L5" s="11">
        <v>39364</v>
      </c>
      <c r="M5">
        <v>2007</v>
      </c>
      <c r="N5" t="s">
        <v>23</v>
      </c>
      <c r="O5" t="s">
        <v>1143</v>
      </c>
      <c r="P5">
        <v>704.73</v>
      </c>
      <c r="Q5">
        <v>495.63</v>
      </c>
      <c r="S5" t="s">
        <v>54</v>
      </c>
      <c r="T5" t="s">
        <v>81</v>
      </c>
      <c r="U5" t="s">
        <v>1144</v>
      </c>
      <c r="W5" t="s">
        <v>763</v>
      </c>
      <c r="X5" t="s">
        <v>718</v>
      </c>
      <c r="Y5" t="s">
        <v>26</v>
      </c>
      <c r="AB5" t="s">
        <v>979</v>
      </c>
      <c r="AD5">
        <v>17</v>
      </c>
      <c r="AE5">
        <v>1.4166666666666667</v>
      </c>
      <c r="AF5">
        <v>2007</v>
      </c>
    </row>
    <row r="6" spans="1:32" x14ac:dyDescent="0.2">
      <c r="A6">
        <v>46940</v>
      </c>
      <c r="B6">
        <v>162821</v>
      </c>
      <c r="C6" t="s">
        <v>1063</v>
      </c>
      <c r="D6" t="s">
        <v>1064</v>
      </c>
      <c r="E6" s="11">
        <v>39150</v>
      </c>
      <c r="F6">
        <v>2007</v>
      </c>
      <c r="G6" t="s">
        <v>28</v>
      </c>
      <c r="H6" t="s">
        <v>1065</v>
      </c>
      <c r="I6">
        <v>16.48</v>
      </c>
      <c r="J6">
        <v>12.32</v>
      </c>
      <c r="K6" t="s">
        <v>1066</v>
      </c>
      <c r="L6" s="11">
        <v>39385</v>
      </c>
      <c r="M6">
        <v>2007</v>
      </c>
      <c r="N6" t="s">
        <v>23</v>
      </c>
      <c r="O6" t="s">
        <v>1067</v>
      </c>
      <c r="P6">
        <v>68.06</v>
      </c>
      <c r="Q6">
        <v>47.87</v>
      </c>
      <c r="S6" t="s">
        <v>175</v>
      </c>
      <c r="T6" t="s">
        <v>176</v>
      </c>
      <c r="U6" t="s">
        <v>1068</v>
      </c>
      <c r="W6" t="s">
        <v>763</v>
      </c>
      <c r="X6" t="s">
        <v>718</v>
      </c>
      <c r="Y6" t="s">
        <v>26</v>
      </c>
      <c r="AD6">
        <v>7</v>
      </c>
      <c r="AE6">
        <v>0.58333333333333337</v>
      </c>
      <c r="AF6">
        <v>2007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opLeftCell="C1" workbookViewId="0">
      <selection activeCell="G29" sqref="G29"/>
    </sheetView>
  </sheetViews>
  <sheetFormatPr baseColWidth="10" defaultRowHeight="16" x14ac:dyDescent="0.2"/>
  <cols>
    <col min="1" max="1" width="11.5" customWidth="1"/>
    <col min="2" max="2" width="13.6640625" customWidth="1"/>
    <col min="5" max="5" width="17.5" customWidth="1"/>
    <col min="6" max="6" width="17.1640625" customWidth="1"/>
    <col min="7" max="7" width="17.6640625" customWidth="1"/>
    <col min="8" max="8" width="15.5" customWidth="1"/>
    <col min="9" max="9" width="19.5" customWidth="1"/>
    <col min="10" max="10" width="19.33203125" customWidth="1"/>
    <col min="11" max="11" width="17.33203125" customWidth="1"/>
    <col min="12" max="12" width="11.1640625" customWidth="1"/>
    <col min="14" max="14" width="11.1640625" customWidth="1"/>
    <col min="15" max="15" width="16.33203125" customWidth="1"/>
    <col min="16" max="17" width="20.1640625" customWidth="1"/>
    <col min="18" max="18" width="15.6640625" customWidth="1"/>
    <col min="19" max="19" width="28.33203125" customWidth="1"/>
    <col min="20" max="20" width="17.5" customWidth="1"/>
    <col min="21" max="21" width="15.6640625" customWidth="1"/>
    <col min="25" max="25" width="16" customWidth="1"/>
    <col min="26" max="26" width="14.33203125" customWidth="1"/>
    <col min="28" max="28" width="15" customWidth="1"/>
    <col min="29" max="29" width="22.5" customWidth="1"/>
    <col min="30" max="30" width="23.33203125" customWidth="1"/>
  </cols>
  <sheetData>
    <row r="1" spans="1:30" x14ac:dyDescent="0.2">
      <c r="A1" t="s">
        <v>0</v>
      </c>
      <c r="B1" t="s">
        <v>1</v>
      </c>
      <c r="C1" t="s">
        <v>2</v>
      </c>
      <c r="D1" t="s">
        <v>767</v>
      </c>
      <c r="E1" t="s">
        <v>3</v>
      </c>
      <c r="F1" t="s">
        <v>2946</v>
      </c>
      <c r="G1" t="s">
        <v>5</v>
      </c>
      <c r="H1" t="s">
        <v>768</v>
      </c>
      <c r="I1" t="s">
        <v>6</v>
      </c>
      <c r="J1" t="s">
        <v>769</v>
      </c>
      <c r="K1" t="s">
        <v>7</v>
      </c>
      <c r="L1" t="s">
        <v>8</v>
      </c>
      <c r="M1" t="s">
        <v>2988</v>
      </c>
      <c r="N1" t="s">
        <v>10</v>
      </c>
      <c r="O1" t="s">
        <v>770</v>
      </c>
      <c r="P1" t="s">
        <v>11</v>
      </c>
      <c r="Q1" t="s">
        <v>771</v>
      </c>
      <c r="R1" t="s">
        <v>772</v>
      </c>
      <c r="S1" t="s">
        <v>13</v>
      </c>
      <c r="T1" t="s">
        <v>14</v>
      </c>
      <c r="U1" t="s">
        <v>15</v>
      </c>
      <c r="V1" t="s">
        <v>773</v>
      </c>
      <c r="W1" t="s">
        <v>774</v>
      </c>
      <c r="X1" t="s">
        <v>775</v>
      </c>
      <c r="Y1" t="s">
        <v>16</v>
      </c>
      <c r="Z1" t="s">
        <v>776</v>
      </c>
      <c r="AA1" t="s">
        <v>777</v>
      </c>
      <c r="AB1" t="s">
        <v>778</v>
      </c>
      <c r="AC1" t="s">
        <v>779</v>
      </c>
      <c r="AD1" t="s">
        <v>2964</v>
      </c>
    </row>
    <row r="2" spans="1:30" x14ac:dyDescent="0.2">
      <c r="A2">
        <v>4443</v>
      </c>
      <c r="B2">
        <v>33766</v>
      </c>
      <c r="C2" t="s">
        <v>2874</v>
      </c>
      <c r="D2" t="s">
        <v>2875</v>
      </c>
      <c r="E2" s="11">
        <v>38847</v>
      </c>
      <c r="F2">
        <v>2006</v>
      </c>
      <c r="G2" t="s">
        <v>28</v>
      </c>
      <c r="H2" t="s">
        <v>1818</v>
      </c>
      <c r="I2">
        <v>50</v>
      </c>
      <c r="J2">
        <v>41.19</v>
      </c>
      <c r="K2" t="s">
        <v>409</v>
      </c>
      <c r="L2" s="11">
        <v>41061</v>
      </c>
      <c r="M2">
        <v>2012</v>
      </c>
      <c r="N2" t="s">
        <v>38</v>
      </c>
      <c r="S2" t="s">
        <v>65</v>
      </c>
      <c r="T2" t="s">
        <v>118</v>
      </c>
      <c r="U2" t="s">
        <v>118</v>
      </c>
      <c r="W2" t="s">
        <v>834</v>
      </c>
      <c r="X2" t="s">
        <v>718</v>
      </c>
      <c r="Y2" t="s">
        <v>33</v>
      </c>
      <c r="AB2" t="s">
        <v>802</v>
      </c>
      <c r="AC2" t="s">
        <v>802</v>
      </c>
      <c r="AD2">
        <v>73</v>
      </c>
    </row>
    <row r="3" spans="1:30" x14ac:dyDescent="0.2">
      <c r="A3">
        <v>4443</v>
      </c>
      <c r="B3">
        <v>33766</v>
      </c>
      <c r="C3" t="s">
        <v>2874</v>
      </c>
      <c r="D3" t="s">
        <v>2875</v>
      </c>
      <c r="E3" s="11">
        <v>38847</v>
      </c>
      <c r="F3">
        <v>2006</v>
      </c>
      <c r="G3" t="s">
        <v>28</v>
      </c>
      <c r="H3" t="s">
        <v>1818</v>
      </c>
      <c r="I3">
        <v>50</v>
      </c>
      <c r="J3">
        <v>41.19</v>
      </c>
      <c r="K3" t="s">
        <v>409</v>
      </c>
      <c r="L3" s="11">
        <v>40954</v>
      </c>
      <c r="M3">
        <v>2012</v>
      </c>
      <c r="N3" t="s">
        <v>38</v>
      </c>
      <c r="O3" t="s">
        <v>2878</v>
      </c>
      <c r="P3">
        <v>53.37</v>
      </c>
      <c r="Q3">
        <v>40.46</v>
      </c>
      <c r="S3" t="s">
        <v>65</v>
      </c>
      <c r="T3" t="s">
        <v>118</v>
      </c>
      <c r="U3" t="s">
        <v>118</v>
      </c>
      <c r="W3" t="s">
        <v>834</v>
      </c>
      <c r="X3" t="s">
        <v>718</v>
      </c>
      <c r="Y3" t="s">
        <v>26</v>
      </c>
      <c r="AB3" t="s">
        <v>802</v>
      </c>
      <c r="AC3" t="s">
        <v>802</v>
      </c>
      <c r="AD3">
        <v>69</v>
      </c>
    </row>
    <row r="4" spans="1:30" x14ac:dyDescent="0.2">
      <c r="A4">
        <v>4443</v>
      </c>
      <c r="B4">
        <v>33766</v>
      </c>
      <c r="C4" t="s">
        <v>2874</v>
      </c>
      <c r="D4" t="s">
        <v>2875</v>
      </c>
      <c r="E4" s="11">
        <v>38847</v>
      </c>
      <c r="F4">
        <v>2006</v>
      </c>
      <c r="G4" t="s">
        <v>28</v>
      </c>
      <c r="H4" t="s">
        <v>1818</v>
      </c>
      <c r="I4">
        <v>50</v>
      </c>
      <c r="J4">
        <v>41.19</v>
      </c>
      <c r="K4" t="s">
        <v>409</v>
      </c>
      <c r="L4" s="11">
        <v>40850</v>
      </c>
      <c r="M4">
        <v>2011</v>
      </c>
      <c r="N4" t="s">
        <v>38</v>
      </c>
      <c r="O4" t="s">
        <v>2877</v>
      </c>
      <c r="P4">
        <v>51.74</v>
      </c>
      <c r="Q4">
        <v>37.630000000000003</v>
      </c>
      <c r="S4" t="s">
        <v>65</v>
      </c>
      <c r="T4" t="s">
        <v>118</v>
      </c>
      <c r="U4" t="s">
        <v>118</v>
      </c>
      <c r="W4" t="s">
        <v>834</v>
      </c>
      <c r="X4" t="s">
        <v>718</v>
      </c>
      <c r="Y4" t="s">
        <v>26</v>
      </c>
      <c r="AB4" t="s">
        <v>802</v>
      </c>
      <c r="AC4" t="s">
        <v>802</v>
      </c>
      <c r="AD4">
        <v>66</v>
      </c>
    </row>
    <row r="5" spans="1:30" x14ac:dyDescent="0.2">
      <c r="A5">
        <v>4443</v>
      </c>
      <c r="B5">
        <v>33766</v>
      </c>
      <c r="C5" t="s">
        <v>2874</v>
      </c>
      <c r="D5" t="s">
        <v>2875</v>
      </c>
      <c r="E5" s="11">
        <v>38847</v>
      </c>
      <c r="F5">
        <v>2006</v>
      </c>
      <c r="G5" t="s">
        <v>28</v>
      </c>
      <c r="H5" t="s">
        <v>1818</v>
      </c>
      <c r="I5">
        <v>50</v>
      </c>
      <c r="J5">
        <v>41.19</v>
      </c>
      <c r="K5" t="s">
        <v>409</v>
      </c>
      <c r="L5" s="11">
        <v>40269</v>
      </c>
      <c r="M5">
        <v>2010</v>
      </c>
      <c r="N5" t="s">
        <v>38</v>
      </c>
      <c r="S5" t="s">
        <v>65</v>
      </c>
      <c r="T5" t="s">
        <v>118</v>
      </c>
      <c r="U5" t="s">
        <v>118</v>
      </c>
      <c r="W5" t="s">
        <v>834</v>
      </c>
      <c r="X5" t="s">
        <v>718</v>
      </c>
      <c r="Y5" t="s">
        <v>26</v>
      </c>
      <c r="AB5" t="s">
        <v>802</v>
      </c>
      <c r="AC5" t="s">
        <v>802</v>
      </c>
      <c r="AD5">
        <v>47</v>
      </c>
    </row>
    <row r="6" spans="1:30" x14ac:dyDescent="0.2">
      <c r="A6">
        <v>4443</v>
      </c>
      <c r="B6">
        <v>33766</v>
      </c>
      <c r="C6" t="s">
        <v>2874</v>
      </c>
      <c r="D6" t="s">
        <v>2875</v>
      </c>
      <c r="E6" s="11">
        <v>38847</v>
      </c>
      <c r="F6">
        <v>2006</v>
      </c>
      <c r="G6" t="s">
        <v>28</v>
      </c>
      <c r="H6" t="s">
        <v>1818</v>
      </c>
      <c r="I6">
        <v>50</v>
      </c>
      <c r="J6">
        <v>41.19</v>
      </c>
      <c r="K6" t="s">
        <v>409</v>
      </c>
      <c r="L6" s="11">
        <v>40147</v>
      </c>
      <c r="M6">
        <v>2009</v>
      </c>
      <c r="N6" t="s">
        <v>23</v>
      </c>
      <c r="O6" t="s">
        <v>2876</v>
      </c>
      <c r="P6">
        <v>406.54</v>
      </c>
      <c r="Q6">
        <v>271.27999999999997</v>
      </c>
      <c r="S6" t="s">
        <v>65</v>
      </c>
      <c r="T6" t="s">
        <v>118</v>
      </c>
      <c r="U6" t="s">
        <v>118</v>
      </c>
      <c r="W6" t="s">
        <v>834</v>
      </c>
      <c r="X6" t="s">
        <v>718</v>
      </c>
      <c r="Y6" t="s">
        <v>26</v>
      </c>
      <c r="AB6" t="s">
        <v>802</v>
      </c>
      <c r="AC6" t="s">
        <v>802</v>
      </c>
      <c r="AD6">
        <v>42</v>
      </c>
    </row>
    <row r="7" spans="1:30" x14ac:dyDescent="0.2">
      <c r="A7">
        <v>3952</v>
      </c>
      <c r="B7">
        <v>32898</v>
      </c>
      <c r="C7" t="s">
        <v>2505</v>
      </c>
      <c r="D7" t="s">
        <v>2506</v>
      </c>
      <c r="E7" s="11">
        <v>38946</v>
      </c>
      <c r="F7">
        <v>2006</v>
      </c>
      <c r="G7" t="s">
        <v>28</v>
      </c>
      <c r="H7" t="s">
        <v>2507</v>
      </c>
      <c r="I7">
        <v>252</v>
      </c>
      <c r="J7">
        <v>198.63</v>
      </c>
      <c r="K7" t="s">
        <v>450</v>
      </c>
      <c r="L7" s="11">
        <v>40121</v>
      </c>
      <c r="M7">
        <v>2009</v>
      </c>
      <c r="N7" t="s">
        <v>31</v>
      </c>
      <c r="O7" t="s">
        <v>869</v>
      </c>
      <c r="P7">
        <v>150</v>
      </c>
      <c r="Q7">
        <v>100.77</v>
      </c>
      <c r="R7" t="s">
        <v>1093</v>
      </c>
      <c r="S7" t="s">
        <v>167</v>
      </c>
      <c r="T7" t="s">
        <v>168</v>
      </c>
      <c r="U7" t="s">
        <v>2508</v>
      </c>
      <c r="W7" t="s">
        <v>763</v>
      </c>
      <c r="X7" t="s">
        <v>718</v>
      </c>
      <c r="Y7" t="s">
        <v>26</v>
      </c>
      <c r="Z7">
        <v>5</v>
      </c>
      <c r="AD7">
        <v>39</v>
      </c>
    </row>
    <row r="8" spans="1:30" x14ac:dyDescent="0.2">
      <c r="A8">
        <v>3979</v>
      </c>
      <c r="B8">
        <v>32940</v>
      </c>
      <c r="C8" t="s">
        <v>2072</v>
      </c>
      <c r="D8" t="s">
        <v>2073</v>
      </c>
      <c r="E8" s="11">
        <v>38899</v>
      </c>
      <c r="F8">
        <v>2006</v>
      </c>
      <c r="G8" t="s">
        <v>28</v>
      </c>
      <c r="H8" t="s">
        <v>2074</v>
      </c>
      <c r="I8">
        <v>1300</v>
      </c>
      <c r="J8">
        <v>1017.29</v>
      </c>
      <c r="K8" t="s">
        <v>199</v>
      </c>
      <c r="L8" s="11">
        <v>40500</v>
      </c>
      <c r="M8">
        <v>2010</v>
      </c>
      <c r="N8" t="s">
        <v>31</v>
      </c>
      <c r="O8" t="s">
        <v>2074</v>
      </c>
      <c r="P8">
        <v>1300</v>
      </c>
      <c r="Q8">
        <v>946.27</v>
      </c>
      <c r="S8" t="s">
        <v>98</v>
      </c>
      <c r="T8" t="s">
        <v>122</v>
      </c>
      <c r="U8" t="s">
        <v>486</v>
      </c>
      <c r="W8" t="s">
        <v>815</v>
      </c>
      <c r="X8" t="s">
        <v>718</v>
      </c>
      <c r="Y8" t="s">
        <v>33</v>
      </c>
      <c r="AB8" t="s">
        <v>2075</v>
      </c>
      <c r="AD8">
        <v>52</v>
      </c>
    </row>
    <row r="9" spans="1:30" x14ac:dyDescent="0.2">
      <c r="A9">
        <v>27001</v>
      </c>
      <c r="B9">
        <v>75817</v>
      </c>
      <c r="C9" t="s">
        <v>1932</v>
      </c>
      <c r="D9" t="s">
        <v>1933</v>
      </c>
      <c r="E9" s="11">
        <v>38808</v>
      </c>
      <c r="F9">
        <v>2006</v>
      </c>
      <c r="G9" t="s">
        <v>28</v>
      </c>
      <c r="H9" t="s">
        <v>1934</v>
      </c>
      <c r="I9">
        <v>2607.6799999999998</v>
      </c>
      <c r="J9">
        <v>2148.1799999999998</v>
      </c>
      <c r="K9" t="s">
        <v>1935</v>
      </c>
      <c r="L9" s="11">
        <v>41415</v>
      </c>
      <c r="M9">
        <v>2013</v>
      </c>
      <c r="N9" t="s">
        <v>38</v>
      </c>
      <c r="O9" t="s">
        <v>1940</v>
      </c>
      <c r="P9">
        <v>1119.5899999999999</v>
      </c>
      <c r="Q9">
        <v>862.19</v>
      </c>
      <c r="S9" t="s">
        <v>32</v>
      </c>
      <c r="T9" t="s">
        <v>71</v>
      </c>
      <c r="U9" t="s">
        <v>225</v>
      </c>
      <c r="W9" t="s">
        <v>763</v>
      </c>
      <c r="X9" t="s">
        <v>718</v>
      </c>
      <c r="Y9" t="s">
        <v>33</v>
      </c>
      <c r="AD9">
        <v>85</v>
      </c>
    </row>
    <row r="10" spans="1:30" x14ac:dyDescent="0.2">
      <c r="A10">
        <v>27001</v>
      </c>
      <c r="B10">
        <v>75817</v>
      </c>
      <c r="C10" t="s">
        <v>1932</v>
      </c>
      <c r="D10" t="s">
        <v>1933</v>
      </c>
      <c r="E10" s="11">
        <v>38808</v>
      </c>
      <c r="F10">
        <v>2006</v>
      </c>
      <c r="G10" t="s">
        <v>28</v>
      </c>
      <c r="H10" t="s">
        <v>1934</v>
      </c>
      <c r="I10">
        <v>2607.6799999999998</v>
      </c>
      <c r="J10">
        <v>2148.1799999999998</v>
      </c>
      <c r="K10" t="s">
        <v>1935</v>
      </c>
      <c r="L10" s="11">
        <v>41302</v>
      </c>
      <c r="M10">
        <v>2013</v>
      </c>
      <c r="N10" t="s">
        <v>38</v>
      </c>
      <c r="O10" t="s">
        <v>1220</v>
      </c>
      <c r="P10">
        <v>1000</v>
      </c>
      <c r="Q10">
        <v>749.6</v>
      </c>
      <c r="S10" t="s">
        <v>32</v>
      </c>
      <c r="T10" t="s">
        <v>71</v>
      </c>
      <c r="U10" t="s">
        <v>225</v>
      </c>
      <c r="W10" t="s">
        <v>763</v>
      </c>
      <c r="X10" t="s">
        <v>718</v>
      </c>
      <c r="Y10" t="s">
        <v>26</v>
      </c>
      <c r="AD10">
        <v>81</v>
      </c>
    </row>
    <row r="11" spans="1:30" x14ac:dyDescent="0.2">
      <c r="A11">
        <v>27001</v>
      </c>
      <c r="B11">
        <v>75817</v>
      </c>
      <c r="C11" t="s">
        <v>1932</v>
      </c>
      <c r="D11" t="s">
        <v>1933</v>
      </c>
      <c r="E11" s="11">
        <v>38808</v>
      </c>
      <c r="F11">
        <v>2006</v>
      </c>
      <c r="G11" t="s">
        <v>28</v>
      </c>
      <c r="H11" t="s">
        <v>1934</v>
      </c>
      <c r="I11">
        <v>2607.6799999999998</v>
      </c>
      <c r="J11">
        <v>2148.1799999999998</v>
      </c>
      <c r="K11" t="s">
        <v>1935</v>
      </c>
      <c r="L11" s="11">
        <v>41015</v>
      </c>
      <c r="M11">
        <v>2012</v>
      </c>
      <c r="N11" t="s">
        <v>38</v>
      </c>
      <c r="O11" t="s">
        <v>1939</v>
      </c>
      <c r="P11">
        <v>2500</v>
      </c>
      <c r="Q11">
        <v>1901.75</v>
      </c>
      <c r="R11" t="s">
        <v>1413</v>
      </c>
      <c r="S11" t="s">
        <v>32</v>
      </c>
      <c r="T11" t="s">
        <v>71</v>
      </c>
      <c r="U11" t="s">
        <v>225</v>
      </c>
      <c r="W11" t="s">
        <v>763</v>
      </c>
      <c r="X11" t="s">
        <v>718</v>
      </c>
      <c r="Y11" t="s">
        <v>26</v>
      </c>
      <c r="AD11">
        <v>72</v>
      </c>
    </row>
    <row r="12" spans="1:30" x14ac:dyDescent="0.2">
      <c r="A12">
        <v>27001</v>
      </c>
      <c r="B12">
        <v>75817</v>
      </c>
      <c r="C12" t="s">
        <v>1932</v>
      </c>
      <c r="D12" t="s">
        <v>1933</v>
      </c>
      <c r="E12" s="11">
        <v>38808</v>
      </c>
      <c r="F12">
        <v>2006</v>
      </c>
      <c r="G12" t="s">
        <v>28</v>
      </c>
      <c r="H12" t="s">
        <v>1934</v>
      </c>
      <c r="I12">
        <v>2607.6799999999998</v>
      </c>
      <c r="J12">
        <v>2148.1799999999998</v>
      </c>
      <c r="K12" t="s">
        <v>1935</v>
      </c>
      <c r="L12" s="11">
        <v>40857</v>
      </c>
      <c r="M12">
        <v>2011</v>
      </c>
      <c r="N12" t="s">
        <v>38</v>
      </c>
      <c r="O12" t="s">
        <v>1938</v>
      </c>
      <c r="P12">
        <v>1100</v>
      </c>
      <c r="Q12">
        <v>799.92</v>
      </c>
      <c r="S12" t="s">
        <v>32</v>
      </c>
      <c r="T12" t="s">
        <v>71</v>
      </c>
      <c r="U12" t="s">
        <v>225</v>
      </c>
      <c r="W12" t="s">
        <v>763</v>
      </c>
      <c r="X12" t="s">
        <v>718</v>
      </c>
      <c r="Y12" t="s">
        <v>26</v>
      </c>
      <c r="AD12">
        <v>67</v>
      </c>
    </row>
    <row r="13" spans="1:30" x14ac:dyDescent="0.2">
      <c r="A13">
        <v>27001</v>
      </c>
      <c r="B13">
        <v>75817</v>
      </c>
      <c r="C13" t="s">
        <v>1932</v>
      </c>
      <c r="D13" t="s">
        <v>1933</v>
      </c>
      <c r="E13" s="11">
        <v>38808</v>
      </c>
      <c r="F13">
        <v>2006</v>
      </c>
      <c r="G13" t="s">
        <v>28</v>
      </c>
      <c r="H13" t="s">
        <v>1934</v>
      </c>
      <c r="I13">
        <v>2607.6799999999998</v>
      </c>
      <c r="J13">
        <v>2148.1799999999998</v>
      </c>
      <c r="K13" t="s">
        <v>1935</v>
      </c>
      <c r="L13" s="11">
        <v>40422</v>
      </c>
      <c r="M13">
        <v>2010</v>
      </c>
      <c r="N13" t="s">
        <v>38</v>
      </c>
      <c r="O13" t="s">
        <v>1937</v>
      </c>
      <c r="P13">
        <v>2250</v>
      </c>
      <c r="Q13">
        <v>1753.2</v>
      </c>
      <c r="S13" t="s">
        <v>32</v>
      </c>
      <c r="T13" t="s">
        <v>71</v>
      </c>
      <c r="U13" t="s">
        <v>225</v>
      </c>
      <c r="W13" t="s">
        <v>763</v>
      </c>
      <c r="X13" t="s">
        <v>718</v>
      </c>
      <c r="Y13" t="s">
        <v>26</v>
      </c>
      <c r="AD13">
        <v>53</v>
      </c>
    </row>
    <row r="14" spans="1:30" x14ac:dyDescent="0.2">
      <c r="A14">
        <v>27001</v>
      </c>
      <c r="B14">
        <v>75817</v>
      </c>
      <c r="C14" t="s">
        <v>1932</v>
      </c>
      <c r="D14" t="s">
        <v>1933</v>
      </c>
      <c r="E14" s="11">
        <v>38808</v>
      </c>
      <c r="F14">
        <v>2006</v>
      </c>
      <c r="G14" t="s">
        <v>28</v>
      </c>
      <c r="H14" t="s">
        <v>1934</v>
      </c>
      <c r="I14">
        <v>2607.6799999999998</v>
      </c>
      <c r="J14">
        <v>2148.1799999999998</v>
      </c>
      <c r="K14" t="s">
        <v>1935</v>
      </c>
      <c r="L14" s="11">
        <v>39965</v>
      </c>
      <c r="M14">
        <v>2009</v>
      </c>
      <c r="N14" t="s">
        <v>38</v>
      </c>
      <c r="O14" t="s">
        <v>1936</v>
      </c>
      <c r="P14">
        <v>2000</v>
      </c>
      <c r="Q14">
        <v>1427.4</v>
      </c>
      <c r="S14" t="s">
        <v>32</v>
      </c>
      <c r="T14" t="s">
        <v>71</v>
      </c>
      <c r="U14" t="s">
        <v>225</v>
      </c>
      <c r="W14" t="s">
        <v>763</v>
      </c>
      <c r="X14" t="s">
        <v>718</v>
      </c>
      <c r="Y14" t="s">
        <v>26</v>
      </c>
      <c r="AD14">
        <v>38</v>
      </c>
    </row>
    <row r="15" spans="1:30" x14ac:dyDescent="0.2">
      <c r="A15">
        <v>24639</v>
      </c>
      <c r="B15">
        <v>63853</v>
      </c>
      <c r="C15" t="s">
        <v>1652</v>
      </c>
      <c r="D15" t="s">
        <v>1653</v>
      </c>
      <c r="E15" s="11">
        <v>38973</v>
      </c>
      <c r="F15">
        <v>2006</v>
      </c>
      <c r="G15" t="s">
        <v>28</v>
      </c>
      <c r="H15" t="s">
        <v>891</v>
      </c>
      <c r="I15">
        <v>40</v>
      </c>
      <c r="J15">
        <v>31.53</v>
      </c>
      <c r="K15" t="s">
        <v>870</v>
      </c>
      <c r="L15" s="11">
        <v>41325</v>
      </c>
      <c r="M15">
        <v>2013</v>
      </c>
      <c r="N15" t="s">
        <v>38</v>
      </c>
      <c r="O15" t="s">
        <v>1656</v>
      </c>
      <c r="P15">
        <v>68.790000000000006</v>
      </c>
      <c r="Q15">
        <v>51.4</v>
      </c>
      <c r="S15" t="s">
        <v>24</v>
      </c>
      <c r="T15" t="s">
        <v>76</v>
      </c>
      <c r="U15" t="s">
        <v>1655</v>
      </c>
      <c r="W15" t="s">
        <v>763</v>
      </c>
      <c r="X15" t="s">
        <v>718</v>
      </c>
      <c r="Y15" t="s">
        <v>26</v>
      </c>
      <c r="AD15">
        <v>77</v>
      </c>
    </row>
    <row r="16" spans="1:30" x14ac:dyDescent="0.2">
      <c r="A16">
        <v>24639</v>
      </c>
      <c r="B16">
        <v>63853</v>
      </c>
      <c r="C16" t="s">
        <v>1652</v>
      </c>
      <c r="D16" t="s">
        <v>1653</v>
      </c>
      <c r="E16" s="11">
        <v>38973</v>
      </c>
      <c r="F16">
        <v>2006</v>
      </c>
      <c r="G16" t="s">
        <v>28</v>
      </c>
      <c r="H16" t="s">
        <v>891</v>
      </c>
      <c r="I16">
        <v>40</v>
      </c>
      <c r="J16">
        <v>31.53</v>
      </c>
      <c r="K16" t="s">
        <v>870</v>
      </c>
      <c r="L16" s="11">
        <v>41023</v>
      </c>
      <c r="M16">
        <v>2012</v>
      </c>
      <c r="N16" t="s">
        <v>38</v>
      </c>
      <c r="O16" t="s">
        <v>1654</v>
      </c>
      <c r="P16">
        <v>28.7</v>
      </c>
      <c r="Q16">
        <v>21.83</v>
      </c>
      <c r="S16" t="s">
        <v>24</v>
      </c>
      <c r="T16" t="s">
        <v>76</v>
      </c>
      <c r="U16" t="s">
        <v>1655</v>
      </c>
      <c r="W16" t="s">
        <v>763</v>
      </c>
      <c r="X16" t="s">
        <v>718</v>
      </c>
      <c r="Y16" t="s">
        <v>26</v>
      </c>
      <c r="AD16">
        <v>67</v>
      </c>
    </row>
    <row r="17" spans="1:30" x14ac:dyDescent="0.2">
      <c r="A17">
        <v>3114</v>
      </c>
      <c r="B17">
        <v>31686</v>
      </c>
      <c r="C17" t="s">
        <v>1641</v>
      </c>
      <c r="D17" t="s">
        <v>1642</v>
      </c>
      <c r="E17" s="11">
        <v>38754</v>
      </c>
      <c r="F17">
        <v>2006</v>
      </c>
      <c r="G17" t="s">
        <v>28</v>
      </c>
      <c r="H17" t="s">
        <v>1643</v>
      </c>
      <c r="I17">
        <v>122.5</v>
      </c>
      <c r="J17">
        <v>103.45</v>
      </c>
      <c r="K17" t="s">
        <v>1274</v>
      </c>
      <c r="L17" s="11">
        <v>40506</v>
      </c>
      <c r="M17">
        <v>2010</v>
      </c>
      <c r="N17" t="s">
        <v>23</v>
      </c>
      <c r="O17" t="s">
        <v>1644</v>
      </c>
      <c r="P17">
        <v>189.64</v>
      </c>
      <c r="Q17">
        <v>138.04</v>
      </c>
      <c r="S17" t="s">
        <v>54</v>
      </c>
      <c r="T17" t="s">
        <v>154</v>
      </c>
      <c r="U17" t="s">
        <v>1645</v>
      </c>
      <c r="W17" t="s">
        <v>763</v>
      </c>
      <c r="X17" t="s">
        <v>718</v>
      </c>
      <c r="Y17" t="s">
        <v>33</v>
      </c>
      <c r="Z17">
        <v>6</v>
      </c>
      <c r="AA17">
        <v>40</v>
      </c>
      <c r="AB17" t="s">
        <v>1646</v>
      </c>
      <c r="AD17">
        <v>57</v>
      </c>
    </row>
    <row r="18" spans="1:30" x14ac:dyDescent="0.2">
      <c r="A18">
        <v>16748</v>
      </c>
      <c r="B18">
        <v>50654</v>
      </c>
      <c r="C18" t="s">
        <v>1495</v>
      </c>
      <c r="D18" t="s">
        <v>1496</v>
      </c>
      <c r="E18" s="11">
        <v>38798</v>
      </c>
      <c r="F18">
        <v>2006</v>
      </c>
      <c r="G18" t="s">
        <v>28</v>
      </c>
      <c r="H18" t="s">
        <v>1497</v>
      </c>
      <c r="I18">
        <v>127</v>
      </c>
      <c r="J18">
        <v>104.62</v>
      </c>
      <c r="K18" t="s">
        <v>199</v>
      </c>
      <c r="L18" s="11">
        <v>42660</v>
      </c>
      <c r="M18">
        <v>2016</v>
      </c>
      <c r="N18" t="s">
        <v>31</v>
      </c>
      <c r="O18" t="s">
        <v>1498</v>
      </c>
      <c r="P18">
        <v>351</v>
      </c>
      <c r="Q18">
        <v>318.39</v>
      </c>
      <c r="R18" t="s">
        <v>1499</v>
      </c>
      <c r="S18" t="s">
        <v>98</v>
      </c>
      <c r="T18" t="s">
        <v>122</v>
      </c>
      <c r="U18" t="s">
        <v>486</v>
      </c>
      <c r="W18" t="s">
        <v>815</v>
      </c>
      <c r="X18" t="s">
        <v>718</v>
      </c>
      <c r="Y18" t="s">
        <v>33</v>
      </c>
      <c r="AB18" t="s">
        <v>1500</v>
      </c>
      <c r="AD18">
        <v>127</v>
      </c>
    </row>
    <row r="19" spans="1:30" x14ac:dyDescent="0.2">
      <c r="A19">
        <v>8549</v>
      </c>
      <c r="B19">
        <v>39712</v>
      </c>
      <c r="C19" t="s">
        <v>1285</v>
      </c>
      <c r="D19" t="s">
        <v>1286</v>
      </c>
      <c r="E19" s="11">
        <v>39008</v>
      </c>
      <c r="F19">
        <v>2006</v>
      </c>
      <c r="G19" t="s">
        <v>28</v>
      </c>
      <c r="H19" t="s">
        <v>1287</v>
      </c>
      <c r="I19">
        <v>932</v>
      </c>
      <c r="J19">
        <v>734.61</v>
      </c>
      <c r="K19" t="s">
        <v>1288</v>
      </c>
      <c r="L19" s="11">
        <v>42216</v>
      </c>
      <c r="M19">
        <v>2015</v>
      </c>
      <c r="N19" t="s">
        <v>70</v>
      </c>
      <c r="O19" t="s">
        <v>1289</v>
      </c>
      <c r="P19">
        <v>2300</v>
      </c>
      <c r="Q19">
        <v>2099.9</v>
      </c>
      <c r="R19" t="s">
        <v>1290</v>
      </c>
      <c r="S19" t="s">
        <v>98</v>
      </c>
      <c r="T19" t="s">
        <v>122</v>
      </c>
      <c r="U19" t="s">
        <v>486</v>
      </c>
      <c r="W19" t="s">
        <v>815</v>
      </c>
      <c r="X19" t="s">
        <v>718</v>
      </c>
      <c r="Y19" t="s">
        <v>33</v>
      </c>
      <c r="AD19">
        <v>105</v>
      </c>
    </row>
    <row r="20" spans="1:30" x14ac:dyDescent="0.2">
      <c r="A20">
        <v>7136</v>
      </c>
      <c r="B20">
        <v>37784</v>
      </c>
      <c r="C20" t="s">
        <v>1199</v>
      </c>
      <c r="D20" t="s">
        <v>1200</v>
      </c>
      <c r="E20" s="11">
        <v>38718</v>
      </c>
      <c r="F20">
        <v>2006</v>
      </c>
      <c r="G20" t="s">
        <v>28</v>
      </c>
      <c r="H20" t="s">
        <v>1201</v>
      </c>
      <c r="I20">
        <v>7.5</v>
      </c>
      <c r="J20">
        <v>6.33</v>
      </c>
      <c r="K20" t="s">
        <v>1202</v>
      </c>
      <c r="L20" s="11">
        <v>39267</v>
      </c>
      <c r="M20">
        <v>2007</v>
      </c>
      <c r="N20" t="s">
        <v>23</v>
      </c>
      <c r="O20" t="s">
        <v>1203</v>
      </c>
      <c r="P20">
        <v>272</v>
      </c>
      <c r="Q20">
        <v>201.18</v>
      </c>
      <c r="S20" t="s">
        <v>24</v>
      </c>
      <c r="T20" t="s">
        <v>47</v>
      </c>
      <c r="U20" t="s">
        <v>1085</v>
      </c>
      <c r="W20" t="s">
        <v>763</v>
      </c>
      <c r="X20" t="s">
        <v>718</v>
      </c>
      <c r="Y20" t="s">
        <v>33</v>
      </c>
      <c r="AD20">
        <v>18</v>
      </c>
    </row>
    <row r="21" spans="1:30" x14ac:dyDescent="0.2">
      <c r="A21">
        <v>13428</v>
      </c>
      <c r="B21">
        <v>46054</v>
      </c>
      <c r="C21" t="s">
        <v>1170</v>
      </c>
      <c r="D21" t="s">
        <v>1171</v>
      </c>
      <c r="E21" s="11">
        <v>38869</v>
      </c>
      <c r="F21">
        <v>2006</v>
      </c>
      <c r="G21" t="s">
        <v>28</v>
      </c>
      <c r="H21" t="s">
        <v>1172</v>
      </c>
      <c r="I21">
        <v>375.27</v>
      </c>
      <c r="J21">
        <v>293.66000000000003</v>
      </c>
      <c r="K21" t="s">
        <v>1173</v>
      </c>
      <c r="L21" s="11">
        <v>41974</v>
      </c>
      <c r="M21">
        <v>2014</v>
      </c>
      <c r="N21" t="s">
        <v>31</v>
      </c>
      <c r="O21" t="s">
        <v>1174</v>
      </c>
      <c r="P21">
        <v>696.63</v>
      </c>
      <c r="Q21">
        <v>559.19000000000005</v>
      </c>
      <c r="R21" t="s">
        <v>1175</v>
      </c>
      <c r="S21" t="s">
        <v>24</v>
      </c>
      <c r="T21" t="s">
        <v>92</v>
      </c>
      <c r="U21" t="s">
        <v>1176</v>
      </c>
      <c r="W21" t="s">
        <v>763</v>
      </c>
      <c r="X21" t="s">
        <v>718</v>
      </c>
      <c r="Y21" t="s">
        <v>33</v>
      </c>
      <c r="AD21">
        <v>102</v>
      </c>
    </row>
    <row r="22" spans="1:30" x14ac:dyDescent="0.2">
      <c r="A22">
        <v>16841</v>
      </c>
      <c r="B22">
        <v>50785</v>
      </c>
      <c r="C22" t="s">
        <v>862</v>
      </c>
      <c r="D22" t="s">
        <v>863</v>
      </c>
      <c r="E22" s="11">
        <v>38869</v>
      </c>
      <c r="F22">
        <v>2006</v>
      </c>
      <c r="G22" t="s">
        <v>28</v>
      </c>
      <c r="H22" t="s">
        <v>864</v>
      </c>
      <c r="I22">
        <v>402</v>
      </c>
      <c r="J22">
        <v>314.58</v>
      </c>
      <c r="K22" t="s">
        <v>865</v>
      </c>
      <c r="L22" s="11">
        <v>39455</v>
      </c>
      <c r="M22">
        <v>2008</v>
      </c>
      <c r="N22" t="s">
        <v>128</v>
      </c>
      <c r="R22" t="s">
        <v>866</v>
      </c>
      <c r="S22" t="s">
        <v>98</v>
      </c>
      <c r="T22" t="s">
        <v>129</v>
      </c>
      <c r="U22" t="s">
        <v>697</v>
      </c>
      <c r="W22" t="s">
        <v>834</v>
      </c>
      <c r="X22" t="s">
        <v>718</v>
      </c>
      <c r="Y22" t="s">
        <v>33</v>
      </c>
      <c r="AD22">
        <v>19</v>
      </c>
    </row>
    <row r="23" spans="1:30" x14ac:dyDescent="0.2">
      <c r="A23">
        <v>3389</v>
      </c>
      <c r="B23">
        <v>32077</v>
      </c>
      <c r="C23" t="s">
        <v>1140</v>
      </c>
      <c r="D23" t="s">
        <v>1141</v>
      </c>
      <c r="E23" s="11">
        <v>38838</v>
      </c>
      <c r="F23">
        <v>2006</v>
      </c>
      <c r="G23" t="s">
        <v>28</v>
      </c>
      <c r="H23" t="s">
        <v>1142</v>
      </c>
      <c r="I23">
        <v>38.17</v>
      </c>
      <c r="J23">
        <v>31.44</v>
      </c>
      <c r="K23" t="s">
        <v>832</v>
      </c>
      <c r="L23" s="11">
        <v>39905</v>
      </c>
      <c r="M23">
        <v>2009</v>
      </c>
      <c r="N23" t="s">
        <v>38</v>
      </c>
      <c r="O23" t="s">
        <v>1145</v>
      </c>
      <c r="P23">
        <v>73.28</v>
      </c>
      <c r="Q23">
        <v>55.07</v>
      </c>
      <c r="S23" t="s">
        <v>54</v>
      </c>
      <c r="T23" t="s">
        <v>81</v>
      </c>
      <c r="U23" t="s">
        <v>1144</v>
      </c>
      <c r="W23" t="s">
        <v>763</v>
      </c>
      <c r="X23" t="s">
        <v>718</v>
      </c>
      <c r="Y23" t="s">
        <v>33</v>
      </c>
      <c r="AB23" t="s">
        <v>979</v>
      </c>
      <c r="AD23">
        <v>35</v>
      </c>
    </row>
    <row r="24" spans="1:30" x14ac:dyDescent="0.2">
      <c r="A24">
        <v>3389</v>
      </c>
      <c r="B24">
        <v>32077</v>
      </c>
      <c r="C24" t="s">
        <v>1140</v>
      </c>
      <c r="D24" t="s">
        <v>1141</v>
      </c>
      <c r="E24" s="11">
        <v>38838</v>
      </c>
      <c r="F24">
        <v>2006</v>
      </c>
      <c r="G24" t="s">
        <v>28</v>
      </c>
      <c r="H24" t="s">
        <v>1142</v>
      </c>
      <c r="I24">
        <v>38.17</v>
      </c>
      <c r="J24">
        <v>31.44</v>
      </c>
      <c r="K24" t="s">
        <v>832</v>
      </c>
      <c r="L24" s="11">
        <v>39574</v>
      </c>
      <c r="M24">
        <v>2008</v>
      </c>
      <c r="N24" t="s">
        <v>38</v>
      </c>
      <c r="S24" t="s">
        <v>54</v>
      </c>
      <c r="T24" t="s">
        <v>81</v>
      </c>
      <c r="U24" t="s">
        <v>1144</v>
      </c>
      <c r="W24" t="s">
        <v>763</v>
      </c>
      <c r="X24" t="s">
        <v>718</v>
      </c>
      <c r="Y24" t="s">
        <v>26</v>
      </c>
      <c r="AB24" t="s">
        <v>979</v>
      </c>
      <c r="AD24">
        <v>24</v>
      </c>
    </row>
    <row r="25" spans="1:30" x14ac:dyDescent="0.2">
      <c r="A25">
        <v>3389</v>
      </c>
      <c r="B25">
        <v>32077</v>
      </c>
      <c r="C25" t="s">
        <v>1140</v>
      </c>
      <c r="D25" t="s">
        <v>1141</v>
      </c>
      <c r="E25" s="11">
        <v>38838</v>
      </c>
      <c r="F25">
        <v>2006</v>
      </c>
      <c r="G25" t="s">
        <v>28</v>
      </c>
      <c r="H25" t="s">
        <v>1142</v>
      </c>
      <c r="I25">
        <v>38.17</v>
      </c>
      <c r="J25">
        <v>31.44</v>
      </c>
      <c r="K25" t="s">
        <v>832</v>
      </c>
      <c r="L25" s="11">
        <v>39364</v>
      </c>
      <c r="M25">
        <v>2007</v>
      </c>
      <c r="N25" t="s">
        <v>23</v>
      </c>
      <c r="O25" t="s">
        <v>1143</v>
      </c>
      <c r="P25">
        <v>704.73</v>
      </c>
      <c r="Q25">
        <v>495.63</v>
      </c>
      <c r="S25" t="s">
        <v>54</v>
      </c>
      <c r="T25" t="s">
        <v>81</v>
      </c>
      <c r="U25" t="s">
        <v>1144</v>
      </c>
      <c r="W25" t="s">
        <v>763</v>
      </c>
      <c r="X25" t="s">
        <v>718</v>
      </c>
      <c r="Y25" t="s">
        <v>26</v>
      </c>
      <c r="AB25" t="s">
        <v>979</v>
      </c>
      <c r="AD25">
        <v>17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topLeftCell="A57" workbookViewId="0">
      <selection activeCell="B69" sqref="B69"/>
    </sheetView>
  </sheetViews>
  <sheetFormatPr baseColWidth="10" defaultRowHeight="16" x14ac:dyDescent="0.2"/>
  <cols>
    <col min="1" max="1" width="19.6640625" customWidth="1"/>
    <col min="2" max="2" width="22.33203125" customWidth="1"/>
    <col min="3" max="3" width="15.33203125" customWidth="1"/>
    <col min="4" max="4" width="16.33203125" customWidth="1"/>
    <col min="5" max="5" width="15.1640625" customWidth="1"/>
    <col min="6" max="6" width="16.5" customWidth="1"/>
    <col min="7" max="7" width="10" customWidth="1"/>
    <col min="8" max="8" width="9.5" customWidth="1"/>
    <col min="9" max="9" width="20.5" customWidth="1"/>
    <col min="10" max="10" width="8.83203125" customWidth="1"/>
    <col min="11" max="11" width="10.1640625" customWidth="1"/>
    <col min="12" max="12" width="16.1640625" customWidth="1"/>
    <col min="13" max="14" width="11.6640625" customWidth="1"/>
    <col min="15" max="15" width="8.6640625" customWidth="1"/>
    <col min="16" max="16" width="11.6640625" bestFit="1" customWidth="1"/>
  </cols>
  <sheetData>
    <row r="1" spans="1:11" x14ac:dyDescent="0.2">
      <c r="A1" s="12" t="s">
        <v>5</v>
      </c>
      <c r="B1" t="s">
        <v>28</v>
      </c>
    </row>
    <row r="3" spans="1:11" x14ac:dyDescent="0.2">
      <c r="A3" s="12" t="s">
        <v>701</v>
      </c>
      <c r="B3" t="s">
        <v>703</v>
      </c>
    </row>
    <row r="4" spans="1:11" x14ac:dyDescent="0.2">
      <c r="A4" s="13">
        <v>2002</v>
      </c>
      <c r="B4" s="14">
        <v>1</v>
      </c>
    </row>
    <row r="5" spans="1:11" x14ac:dyDescent="0.2">
      <c r="A5" s="13">
        <v>2003</v>
      </c>
      <c r="B5" s="14">
        <v>1</v>
      </c>
      <c r="J5" t="s">
        <v>2959</v>
      </c>
      <c r="K5" t="s">
        <v>2960</v>
      </c>
    </row>
    <row r="6" spans="1:11" x14ac:dyDescent="0.2">
      <c r="A6" s="13">
        <v>2004</v>
      </c>
      <c r="B6" s="14">
        <v>6</v>
      </c>
      <c r="J6">
        <v>2022</v>
      </c>
      <c r="K6">
        <f>0.4758*$J6-942.66</f>
        <v>19.407600000000002</v>
      </c>
    </row>
    <row r="7" spans="1:11" x14ac:dyDescent="0.2">
      <c r="A7" s="13">
        <v>2005</v>
      </c>
      <c r="B7" s="14">
        <v>15</v>
      </c>
      <c r="J7">
        <v>2020</v>
      </c>
      <c r="K7">
        <f>0.4758*$J7-942.66</f>
        <v>18.456000000000017</v>
      </c>
    </row>
    <row r="8" spans="1:11" x14ac:dyDescent="0.2">
      <c r="A8" s="13">
        <v>2006</v>
      </c>
      <c r="B8" s="14">
        <v>35</v>
      </c>
    </row>
    <row r="9" spans="1:11" x14ac:dyDescent="0.2">
      <c r="A9" s="13">
        <v>2008</v>
      </c>
      <c r="B9" s="14">
        <v>16</v>
      </c>
    </row>
    <row r="10" spans="1:11" x14ac:dyDescent="0.2">
      <c r="A10" s="13">
        <v>2009</v>
      </c>
      <c r="B10" s="14">
        <v>6</v>
      </c>
    </row>
    <row r="11" spans="1:11" x14ac:dyDescent="0.2">
      <c r="A11" s="13">
        <v>2010</v>
      </c>
      <c r="B11" s="14">
        <v>25</v>
      </c>
    </row>
    <row r="12" spans="1:11" x14ac:dyDescent="0.2">
      <c r="A12" s="13">
        <v>2011</v>
      </c>
      <c r="B12" s="14">
        <v>6</v>
      </c>
    </row>
    <row r="13" spans="1:11" x14ac:dyDescent="0.2">
      <c r="A13" s="13">
        <v>2012</v>
      </c>
      <c r="B13" s="14">
        <v>6</v>
      </c>
    </row>
    <row r="14" spans="1:11" x14ac:dyDescent="0.2">
      <c r="A14" s="13">
        <v>2013</v>
      </c>
      <c r="B14" s="14">
        <v>42</v>
      </c>
    </row>
    <row r="15" spans="1:11" x14ac:dyDescent="0.2">
      <c r="A15" s="13">
        <v>2014</v>
      </c>
      <c r="B15" s="14">
        <v>11</v>
      </c>
    </row>
    <row r="16" spans="1:11" x14ac:dyDescent="0.2">
      <c r="A16" s="13">
        <v>2016</v>
      </c>
      <c r="B16" s="14">
        <v>1</v>
      </c>
    </row>
    <row r="17" spans="1:5" x14ac:dyDescent="0.2">
      <c r="A17" s="13" t="s">
        <v>702</v>
      </c>
      <c r="B17" s="14">
        <v>171</v>
      </c>
    </row>
    <row r="23" spans="1:5" x14ac:dyDescent="0.2">
      <c r="A23" s="12" t="s">
        <v>701</v>
      </c>
      <c r="B23" t="s">
        <v>2950</v>
      </c>
      <c r="C23" t="s">
        <v>2976</v>
      </c>
      <c r="D23" t="s">
        <v>2958</v>
      </c>
      <c r="E23" t="s">
        <v>2978</v>
      </c>
    </row>
    <row r="24" spans="1:5" x14ac:dyDescent="0.2">
      <c r="A24" s="13" t="s">
        <v>28</v>
      </c>
      <c r="B24" s="35">
        <v>40514.570000000007</v>
      </c>
      <c r="C24" s="14">
        <v>115</v>
      </c>
      <c r="D24" s="14">
        <v>352.30060869565222</v>
      </c>
      <c r="E24" s="14">
        <v>633.50660080096884</v>
      </c>
    </row>
    <row r="25" spans="1:5" x14ac:dyDescent="0.2">
      <c r="A25" s="13" t="s">
        <v>20</v>
      </c>
      <c r="B25" s="35">
        <v>10471.559999999998</v>
      </c>
      <c r="C25" s="14">
        <v>278</v>
      </c>
      <c r="D25" s="14">
        <v>37.667482014388483</v>
      </c>
      <c r="E25" s="14">
        <v>62.413341089733628</v>
      </c>
    </row>
    <row r="26" spans="1:5" x14ac:dyDescent="0.2">
      <c r="A26" s="13" t="s">
        <v>128</v>
      </c>
      <c r="B26" s="35"/>
      <c r="C26" s="14"/>
      <c r="D26" s="14"/>
      <c r="E26" s="14"/>
    </row>
    <row r="27" spans="1:5" x14ac:dyDescent="0.2">
      <c r="A27" s="13" t="s">
        <v>43</v>
      </c>
      <c r="B27" s="35">
        <v>14189.099999999999</v>
      </c>
      <c r="C27" s="14">
        <v>67</v>
      </c>
      <c r="D27" s="14">
        <v>211.7776119402985</v>
      </c>
      <c r="E27" s="14">
        <v>258.38110862485826</v>
      </c>
    </row>
    <row r="28" spans="1:5" x14ac:dyDescent="0.2">
      <c r="A28" s="13" t="s">
        <v>782</v>
      </c>
      <c r="B28" s="35">
        <v>21836.920000000006</v>
      </c>
      <c r="C28" s="14">
        <v>25</v>
      </c>
      <c r="D28" s="14">
        <v>873.47680000000025</v>
      </c>
      <c r="E28" s="14">
        <v>1156.855428556654</v>
      </c>
    </row>
    <row r="29" spans="1:5" x14ac:dyDescent="0.2">
      <c r="A29" s="13" t="s">
        <v>797</v>
      </c>
      <c r="B29" s="35">
        <v>936</v>
      </c>
      <c r="C29" s="14">
        <v>4</v>
      </c>
      <c r="D29" s="14">
        <v>234</v>
      </c>
      <c r="E29" s="14">
        <v>444</v>
      </c>
    </row>
    <row r="30" spans="1:5" x14ac:dyDescent="0.2">
      <c r="A30" s="13" t="s">
        <v>827</v>
      </c>
      <c r="B30" s="35">
        <v>719.38</v>
      </c>
      <c r="C30" s="14">
        <v>7</v>
      </c>
      <c r="D30" s="14">
        <v>102.76857142857143</v>
      </c>
      <c r="E30" s="14">
        <v>26.143802598048286</v>
      </c>
    </row>
    <row r="31" spans="1:5" x14ac:dyDescent="0.2">
      <c r="A31" s="13" t="s">
        <v>702</v>
      </c>
      <c r="B31" s="35">
        <v>88667.52999999997</v>
      </c>
      <c r="C31" s="14">
        <v>496</v>
      </c>
      <c r="D31" s="14">
        <v>178.76518145161285</v>
      </c>
      <c r="E31" s="14">
        <v>460.87532029315719</v>
      </c>
    </row>
    <row r="33" spans="1:2" x14ac:dyDescent="0.2">
      <c r="A33" s="12" t="s">
        <v>5</v>
      </c>
      <c r="B33" t="s">
        <v>28</v>
      </c>
    </row>
    <row r="35" spans="1:2" x14ac:dyDescent="0.2">
      <c r="A35" s="12" t="s">
        <v>701</v>
      </c>
      <c r="B35" t="s">
        <v>703</v>
      </c>
    </row>
    <row r="36" spans="1:2" x14ac:dyDescent="0.2">
      <c r="A36" s="13" t="s">
        <v>23</v>
      </c>
      <c r="B36" s="14">
        <v>35</v>
      </c>
    </row>
    <row r="37" spans="1:2" x14ac:dyDescent="0.2">
      <c r="A37" s="13" t="s">
        <v>128</v>
      </c>
      <c r="B37" s="14">
        <v>6</v>
      </c>
    </row>
    <row r="38" spans="1:2" x14ac:dyDescent="0.2">
      <c r="A38" s="13" t="s">
        <v>38</v>
      </c>
      <c r="B38" s="14">
        <v>46</v>
      </c>
    </row>
    <row r="39" spans="1:2" x14ac:dyDescent="0.2">
      <c r="A39" s="13" t="s">
        <v>827</v>
      </c>
      <c r="B39" s="14">
        <v>1</v>
      </c>
    </row>
    <row r="40" spans="1:2" x14ac:dyDescent="0.2">
      <c r="A40" s="13" t="s">
        <v>70</v>
      </c>
      <c r="B40" s="14">
        <v>18</v>
      </c>
    </row>
    <row r="41" spans="1:2" x14ac:dyDescent="0.2">
      <c r="A41" s="13" t="s">
        <v>145</v>
      </c>
      <c r="B41" s="14">
        <v>1</v>
      </c>
    </row>
    <row r="42" spans="1:2" x14ac:dyDescent="0.2">
      <c r="A42" s="13" t="s">
        <v>31</v>
      </c>
      <c r="B42" s="14">
        <v>52</v>
      </c>
    </row>
    <row r="43" spans="1:2" x14ac:dyDescent="0.2">
      <c r="A43" s="13" t="s">
        <v>46</v>
      </c>
      <c r="B43" s="14">
        <v>11</v>
      </c>
    </row>
    <row r="44" spans="1:2" x14ac:dyDescent="0.2">
      <c r="A44" s="13" t="s">
        <v>702</v>
      </c>
      <c r="B44" s="14">
        <v>170</v>
      </c>
    </row>
    <row r="46" spans="1:2" x14ac:dyDescent="0.2">
      <c r="A46" s="12" t="s">
        <v>5</v>
      </c>
      <c r="B46" t="s">
        <v>28</v>
      </c>
    </row>
    <row r="48" spans="1:2" x14ac:dyDescent="0.2">
      <c r="A48" s="12" t="s">
        <v>701</v>
      </c>
      <c r="B48" t="s">
        <v>703</v>
      </c>
    </row>
    <row r="49" spans="1:2" x14ac:dyDescent="0.2">
      <c r="A49" s="13" t="s">
        <v>32</v>
      </c>
      <c r="B49" s="14">
        <v>27</v>
      </c>
    </row>
    <row r="50" spans="1:2" x14ac:dyDescent="0.2">
      <c r="A50" s="13" t="s">
        <v>281</v>
      </c>
      <c r="B50" s="14">
        <v>3</v>
      </c>
    </row>
    <row r="51" spans="1:2" x14ac:dyDescent="0.2">
      <c r="A51" s="13" t="s">
        <v>54</v>
      </c>
      <c r="B51" s="14">
        <v>30</v>
      </c>
    </row>
    <row r="52" spans="1:2" x14ac:dyDescent="0.2">
      <c r="A52" s="13" t="s">
        <v>65</v>
      </c>
      <c r="B52" s="14">
        <v>9</v>
      </c>
    </row>
    <row r="53" spans="1:2" x14ac:dyDescent="0.2">
      <c r="A53" s="13" t="s">
        <v>167</v>
      </c>
      <c r="B53" s="14">
        <v>15</v>
      </c>
    </row>
    <row r="54" spans="1:2" x14ac:dyDescent="0.2">
      <c r="A54" s="13" t="s">
        <v>60</v>
      </c>
      <c r="B54" s="14">
        <v>8</v>
      </c>
    </row>
    <row r="55" spans="1:2" x14ac:dyDescent="0.2">
      <c r="A55" s="13" t="s">
        <v>24</v>
      </c>
      <c r="B55" s="14">
        <v>35</v>
      </c>
    </row>
    <row r="56" spans="1:2" x14ac:dyDescent="0.2">
      <c r="A56" s="13" t="s">
        <v>103</v>
      </c>
      <c r="B56" s="14">
        <v>8</v>
      </c>
    </row>
    <row r="57" spans="1:2" x14ac:dyDescent="0.2">
      <c r="A57" s="13" t="s">
        <v>175</v>
      </c>
      <c r="B57" s="14">
        <v>16</v>
      </c>
    </row>
    <row r="58" spans="1:2" x14ac:dyDescent="0.2">
      <c r="A58" s="13" t="s">
        <v>1102</v>
      </c>
      <c r="B58" s="14">
        <v>2</v>
      </c>
    </row>
    <row r="59" spans="1:2" x14ac:dyDescent="0.2">
      <c r="A59" s="13" t="s">
        <v>98</v>
      </c>
      <c r="B59" s="14">
        <v>17</v>
      </c>
    </row>
    <row r="60" spans="1:2" x14ac:dyDescent="0.2">
      <c r="A60" s="13" t="s">
        <v>702</v>
      </c>
      <c r="B60" s="14">
        <v>170</v>
      </c>
    </row>
    <row r="62" spans="1:2" x14ac:dyDescent="0.2">
      <c r="A62" s="12" t="s">
        <v>5</v>
      </c>
      <c r="B62" t="s">
        <v>28</v>
      </c>
    </row>
    <row r="63" spans="1:2" x14ac:dyDescent="0.2">
      <c r="A63" s="12" t="s">
        <v>6</v>
      </c>
      <c r="B63" t="s">
        <v>2968</v>
      </c>
    </row>
    <row r="65" spans="1:2" x14ac:dyDescent="0.2">
      <c r="A65" s="12" t="s">
        <v>701</v>
      </c>
      <c r="B65" t="s">
        <v>2950</v>
      </c>
    </row>
    <row r="66" spans="1:2" x14ac:dyDescent="0.2">
      <c r="A66" s="13">
        <v>2002</v>
      </c>
      <c r="B66" s="14">
        <v>26</v>
      </c>
    </row>
    <row r="67" spans="1:2" x14ac:dyDescent="0.2">
      <c r="A67" s="13">
        <v>2004</v>
      </c>
      <c r="B67" s="14">
        <v>165.74</v>
      </c>
    </row>
    <row r="68" spans="1:2" x14ac:dyDescent="0.2">
      <c r="A68" s="13">
        <v>2005</v>
      </c>
      <c r="B68" s="14">
        <v>3331.1</v>
      </c>
    </row>
    <row r="69" spans="1:2" x14ac:dyDescent="0.2">
      <c r="A69" s="13">
        <v>2006</v>
      </c>
      <c r="B69" s="14">
        <v>19608.859999999997</v>
      </c>
    </row>
    <row r="70" spans="1:2" x14ac:dyDescent="0.2">
      <c r="A70" s="13">
        <v>2008</v>
      </c>
      <c r="B70" s="14">
        <v>1687.88</v>
      </c>
    </row>
    <row r="71" spans="1:2" x14ac:dyDescent="0.2">
      <c r="A71" s="13">
        <v>2009</v>
      </c>
      <c r="B71" s="14">
        <v>380</v>
      </c>
    </row>
    <row r="72" spans="1:2" x14ac:dyDescent="0.2">
      <c r="A72" s="13">
        <v>2010</v>
      </c>
      <c r="B72" s="14">
        <v>3079.88</v>
      </c>
    </row>
    <row r="73" spans="1:2" x14ac:dyDescent="0.2">
      <c r="A73" s="13">
        <v>2011</v>
      </c>
      <c r="B73" s="14">
        <v>820.45</v>
      </c>
    </row>
    <row r="74" spans="1:2" x14ac:dyDescent="0.2">
      <c r="A74" s="13">
        <v>2012</v>
      </c>
      <c r="B74" s="14">
        <v>600.29999999999995</v>
      </c>
    </row>
    <row r="75" spans="1:2" x14ac:dyDescent="0.2">
      <c r="A75" s="13">
        <v>2013</v>
      </c>
      <c r="B75" s="14">
        <v>2693.44</v>
      </c>
    </row>
    <row r="76" spans="1:2" x14ac:dyDescent="0.2">
      <c r="A76" s="13">
        <v>2014</v>
      </c>
      <c r="B76" s="14">
        <v>5144.09</v>
      </c>
    </row>
    <row r="77" spans="1:2" x14ac:dyDescent="0.2">
      <c r="A77" s="13">
        <v>2016</v>
      </c>
      <c r="B77" s="14">
        <v>150</v>
      </c>
    </row>
    <row r="78" spans="1:2" x14ac:dyDescent="0.2">
      <c r="A78" s="13">
        <v>2007</v>
      </c>
      <c r="B78" s="14">
        <v>2826.83</v>
      </c>
    </row>
    <row r="79" spans="1:2" x14ac:dyDescent="0.2">
      <c r="A79" s="13" t="s">
        <v>702</v>
      </c>
      <c r="B79" s="14">
        <v>40514.57</v>
      </c>
    </row>
    <row r="81" spans="1:11" x14ac:dyDescent="0.2">
      <c r="A81" s="12" t="s">
        <v>5</v>
      </c>
      <c r="B81" t="s">
        <v>28</v>
      </c>
    </row>
    <row r="83" spans="1:11" x14ac:dyDescent="0.2">
      <c r="A83" s="12" t="s">
        <v>701</v>
      </c>
      <c r="B83" t="s">
        <v>2966</v>
      </c>
      <c r="C83" t="s">
        <v>703</v>
      </c>
      <c r="D83" t="s">
        <v>2973</v>
      </c>
      <c r="F83" s="116" t="s">
        <v>701</v>
      </c>
      <c r="G83" s="116" t="s">
        <v>2966</v>
      </c>
      <c r="J83" s="123" t="s">
        <v>701</v>
      </c>
      <c r="K83" s="116" t="s">
        <v>2966</v>
      </c>
    </row>
    <row r="84" spans="1:11" x14ac:dyDescent="0.2">
      <c r="A84" s="13" t="s">
        <v>32</v>
      </c>
      <c r="B84" s="14">
        <v>4.9351851851851851</v>
      </c>
      <c r="C84" s="14">
        <v>27</v>
      </c>
      <c r="D84" s="122">
        <v>2.1830413453870992</v>
      </c>
      <c r="F84" s="30">
        <v>2002</v>
      </c>
      <c r="G84" s="31">
        <v>9.75</v>
      </c>
      <c r="J84" s="30" t="s">
        <v>28</v>
      </c>
      <c r="K84" s="31">
        <v>4.1028265107212469</v>
      </c>
    </row>
    <row r="85" spans="1:11" x14ac:dyDescent="0.2">
      <c r="A85" s="13" t="s">
        <v>281</v>
      </c>
      <c r="B85" s="14">
        <v>4.1111111111111116</v>
      </c>
      <c r="C85" s="14">
        <v>3</v>
      </c>
      <c r="D85" s="122">
        <v>2.8871522557960376</v>
      </c>
      <c r="F85" s="30">
        <v>2003</v>
      </c>
      <c r="G85" s="31">
        <v>3.6666666666666665</v>
      </c>
      <c r="J85" s="30" t="s">
        <v>20</v>
      </c>
      <c r="K85" s="31">
        <v>3.2830459770114944</v>
      </c>
    </row>
    <row r="86" spans="1:11" x14ac:dyDescent="0.2">
      <c r="A86" s="13" t="s">
        <v>54</v>
      </c>
      <c r="B86" s="14">
        <v>3.6361111111111111</v>
      </c>
      <c r="C86" s="14">
        <v>30</v>
      </c>
      <c r="D86" s="122">
        <v>2.0409461939352918</v>
      </c>
      <c r="F86" s="30">
        <v>2004</v>
      </c>
      <c r="G86" s="31">
        <v>6.8055555555555545</v>
      </c>
      <c r="J86" s="30" t="s">
        <v>128</v>
      </c>
      <c r="K86" s="31">
        <v>0.66666666666666663</v>
      </c>
    </row>
    <row r="87" spans="1:11" x14ac:dyDescent="0.2">
      <c r="A87" s="13" t="s">
        <v>65</v>
      </c>
      <c r="B87" s="14">
        <v>4.5166666666666666</v>
      </c>
      <c r="C87" s="14">
        <v>10</v>
      </c>
      <c r="D87" s="122">
        <v>1.6347877122726162</v>
      </c>
      <c r="F87" s="30">
        <v>2005</v>
      </c>
      <c r="G87" s="31">
        <v>5.4944444444444445</v>
      </c>
      <c r="J87" s="30" t="s">
        <v>43</v>
      </c>
      <c r="K87" s="31">
        <v>3.9245495495495497</v>
      </c>
    </row>
    <row r="88" spans="1:11" x14ac:dyDescent="0.2">
      <c r="A88" s="13" t="s">
        <v>167</v>
      </c>
      <c r="B88" s="14">
        <v>3.988888888888888</v>
      </c>
      <c r="C88" s="14">
        <v>15</v>
      </c>
      <c r="D88" s="122">
        <v>2.4512846216415385</v>
      </c>
      <c r="F88" s="30">
        <v>2006</v>
      </c>
      <c r="G88" s="31">
        <v>5.1738095238095223</v>
      </c>
      <c r="J88" s="30" t="s">
        <v>782</v>
      </c>
      <c r="K88" s="31">
        <v>3.3266666666666675</v>
      </c>
    </row>
    <row r="89" spans="1:11" x14ac:dyDescent="0.2">
      <c r="A89" s="13" t="s">
        <v>60</v>
      </c>
      <c r="B89" s="14">
        <v>3.0729166666666661</v>
      </c>
      <c r="C89" s="14">
        <v>8</v>
      </c>
      <c r="D89" s="122">
        <v>1.7305824668599816</v>
      </c>
      <c r="F89" s="30">
        <v>2008</v>
      </c>
      <c r="G89" s="31">
        <v>4.005208333333333</v>
      </c>
      <c r="J89" s="30" t="s">
        <v>797</v>
      </c>
      <c r="K89" s="31">
        <v>5.011904761904761</v>
      </c>
    </row>
    <row r="90" spans="1:11" ht="17" thickBot="1" x14ac:dyDescent="0.25">
      <c r="A90" s="13" t="s">
        <v>24</v>
      </c>
      <c r="B90" s="14">
        <v>4.2071428571428573</v>
      </c>
      <c r="C90" s="14">
        <v>35</v>
      </c>
      <c r="D90" s="122">
        <v>2.134314594004628</v>
      </c>
      <c r="F90" s="30">
        <v>2009</v>
      </c>
      <c r="G90" s="31">
        <v>3.5138888888888893</v>
      </c>
      <c r="J90" s="30" t="s">
        <v>827</v>
      </c>
      <c r="K90" s="31">
        <v>6.1547619047619051</v>
      </c>
    </row>
    <row r="91" spans="1:11" ht="17" thickTop="1" x14ac:dyDescent="0.2">
      <c r="A91" s="13" t="s">
        <v>103</v>
      </c>
      <c r="B91" s="14">
        <v>3.375</v>
      </c>
      <c r="C91" s="14">
        <v>8</v>
      </c>
      <c r="D91" s="122">
        <v>1.4107017278926701</v>
      </c>
      <c r="F91" s="30">
        <v>2010</v>
      </c>
      <c r="G91" s="31">
        <v>3.6433333333333335</v>
      </c>
      <c r="J91" s="117" t="s">
        <v>702</v>
      </c>
      <c r="K91" s="118">
        <v>3.6186351706036728</v>
      </c>
    </row>
    <row r="92" spans="1:11" x14ac:dyDescent="0.2">
      <c r="A92" s="13" t="s">
        <v>175</v>
      </c>
      <c r="B92" s="14">
        <v>3.1197916666666665</v>
      </c>
      <c r="C92" s="14">
        <v>16</v>
      </c>
      <c r="D92" s="122">
        <v>1.877244027527825</v>
      </c>
      <c r="F92" s="30">
        <v>2011</v>
      </c>
      <c r="G92" s="31">
        <v>2.6249999999999996</v>
      </c>
    </row>
    <row r="93" spans="1:11" x14ac:dyDescent="0.2">
      <c r="A93" s="13" t="s">
        <v>1102</v>
      </c>
      <c r="B93" s="14">
        <v>2.125</v>
      </c>
      <c r="C93" s="14">
        <v>2</v>
      </c>
      <c r="D93" s="122">
        <v>1.4731391274719736</v>
      </c>
      <c r="F93" s="30">
        <v>2012</v>
      </c>
      <c r="G93" s="31">
        <v>3.0972222222222228</v>
      </c>
    </row>
    <row r="94" spans="1:11" x14ac:dyDescent="0.2">
      <c r="A94" s="13" t="s">
        <v>98</v>
      </c>
      <c r="B94" s="14">
        <v>5.2303921568627461</v>
      </c>
      <c r="C94" s="14">
        <v>17</v>
      </c>
      <c r="D94" s="122">
        <v>2.5973292592672452</v>
      </c>
      <c r="F94" s="30">
        <v>2013</v>
      </c>
      <c r="G94" s="31">
        <v>3.6468253968253972</v>
      </c>
    </row>
    <row r="95" spans="1:11" x14ac:dyDescent="0.2">
      <c r="A95" s="13" t="s">
        <v>702</v>
      </c>
      <c r="B95" s="14">
        <v>4.102826510721246</v>
      </c>
      <c r="C95" s="14">
        <v>171</v>
      </c>
      <c r="D95" s="122">
        <v>2.1793805267052262</v>
      </c>
      <c r="F95" s="30">
        <v>2014</v>
      </c>
      <c r="G95" s="31">
        <v>1.7727272727272727</v>
      </c>
    </row>
    <row r="96" spans="1:11" ht="17" thickBot="1" x14ac:dyDescent="0.25">
      <c r="F96" s="30">
        <v>2016</v>
      </c>
      <c r="G96" s="31">
        <v>0.58333333333333337</v>
      </c>
    </row>
    <row r="97" spans="1:14" ht="17" thickTop="1" x14ac:dyDescent="0.2">
      <c r="F97" s="117" t="s">
        <v>702</v>
      </c>
      <c r="G97" s="118">
        <v>4.1028265107212487</v>
      </c>
    </row>
    <row r="100" spans="1:14" x14ac:dyDescent="0.2">
      <c r="A100" s="12" t="s">
        <v>5</v>
      </c>
      <c r="B100" t="s">
        <v>28</v>
      </c>
    </row>
    <row r="102" spans="1:14" x14ac:dyDescent="0.2">
      <c r="B102" s="12" t="s">
        <v>2986</v>
      </c>
    </row>
    <row r="103" spans="1:14" x14ac:dyDescent="0.2">
      <c r="B103" t="s">
        <v>23</v>
      </c>
      <c r="C103" t="s">
        <v>128</v>
      </c>
      <c r="D103" t="s">
        <v>38</v>
      </c>
      <c r="E103" t="s">
        <v>827</v>
      </c>
      <c r="F103" t="s">
        <v>70</v>
      </c>
      <c r="G103" t="s">
        <v>145</v>
      </c>
      <c r="H103" t="s">
        <v>31</v>
      </c>
      <c r="I103" t="s">
        <v>46</v>
      </c>
      <c r="J103" t="s">
        <v>702</v>
      </c>
    </row>
    <row r="104" spans="1:14" x14ac:dyDescent="0.2">
      <c r="A104" t="s">
        <v>703</v>
      </c>
      <c r="B104" s="14">
        <v>35</v>
      </c>
      <c r="C104" s="14">
        <v>6</v>
      </c>
      <c r="D104" s="14">
        <v>47</v>
      </c>
      <c r="E104" s="14">
        <v>1</v>
      </c>
      <c r="F104" s="14">
        <v>18</v>
      </c>
      <c r="G104" s="14">
        <v>1</v>
      </c>
      <c r="H104" s="14">
        <v>52</v>
      </c>
      <c r="I104" s="14">
        <v>11</v>
      </c>
      <c r="J104" s="14">
        <v>171</v>
      </c>
    </row>
    <row r="107" spans="1:14" x14ac:dyDescent="0.2">
      <c r="E107" s="12" t="s">
        <v>5</v>
      </c>
      <c r="F107" t="s">
        <v>28</v>
      </c>
    </row>
    <row r="109" spans="1:14" x14ac:dyDescent="0.2">
      <c r="A109" s="145"/>
      <c r="B109" s="146"/>
      <c r="C109" s="147"/>
      <c r="E109" s="12" t="s">
        <v>703</v>
      </c>
      <c r="F109" s="12" t="s">
        <v>2986</v>
      </c>
    </row>
    <row r="110" spans="1:14" x14ac:dyDescent="0.2">
      <c r="A110" s="148"/>
      <c r="B110" s="149"/>
      <c r="C110" s="150"/>
      <c r="E110" s="12" t="s">
        <v>701</v>
      </c>
      <c r="F110" t="s">
        <v>23</v>
      </c>
      <c r="G110" t="s">
        <v>128</v>
      </c>
      <c r="H110" t="s">
        <v>38</v>
      </c>
      <c r="I110" t="s">
        <v>827</v>
      </c>
      <c r="J110" t="s">
        <v>70</v>
      </c>
      <c r="K110" t="s">
        <v>145</v>
      </c>
      <c r="L110" t="s">
        <v>31</v>
      </c>
      <c r="M110" t="s">
        <v>46</v>
      </c>
      <c r="N110" t="s">
        <v>702</v>
      </c>
    </row>
    <row r="111" spans="1:14" x14ac:dyDescent="0.2">
      <c r="A111" s="148"/>
      <c r="B111" s="149"/>
      <c r="C111" s="150"/>
      <c r="E111" s="13" t="s">
        <v>32</v>
      </c>
      <c r="F111" s="14">
        <v>4</v>
      </c>
      <c r="G111" s="14">
        <v>1</v>
      </c>
      <c r="H111" s="14">
        <v>13</v>
      </c>
      <c r="I111" s="14"/>
      <c r="J111" s="14">
        <v>4</v>
      </c>
      <c r="K111" s="14">
        <v>1</v>
      </c>
      <c r="L111" s="14">
        <v>4</v>
      </c>
      <c r="M111" s="14"/>
      <c r="N111" s="14">
        <v>27</v>
      </c>
    </row>
    <row r="112" spans="1:14" x14ac:dyDescent="0.2">
      <c r="A112" s="148"/>
      <c r="B112" s="149"/>
      <c r="C112" s="150"/>
      <c r="E112" s="13" t="s">
        <v>281</v>
      </c>
      <c r="F112" s="14"/>
      <c r="G112" s="14"/>
      <c r="H112" s="14"/>
      <c r="I112" s="14"/>
      <c r="J112" s="14"/>
      <c r="K112" s="14"/>
      <c r="L112" s="14">
        <v>3</v>
      </c>
      <c r="M112" s="14"/>
      <c r="N112" s="14">
        <v>3</v>
      </c>
    </row>
    <row r="113" spans="1:14" x14ac:dyDescent="0.2">
      <c r="A113" s="148"/>
      <c r="B113" s="149"/>
      <c r="C113" s="150"/>
      <c r="E113" s="13" t="s">
        <v>54</v>
      </c>
      <c r="F113" s="14">
        <v>4</v>
      </c>
      <c r="G113" s="14">
        <v>2</v>
      </c>
      <c r="H113" s="14">
        <v>6</v>
      </c>
      <c r="I113" s="14">
        <v>1</v>
      </c>
      <c r="J113" s="14">
        <v>7</v>
      </c>
      <c r="K113" s="14"/>
      <c r="L113" s="14">
        <v>7</v>
      </c>
      <c r="M113" s="14">
        <v>3</v>
      </c>
      <c r="N113" s="14">
        <v>30</v>
      </c>
    </row>
    <row r="114" spans="1:14" x14ac:dyDescent="0.2">
      <c r="A114" s="148"/>
      <c r="B114" s="149"/>
      <c r="C114" s="150"/>
      <c r="E114" s="13" t="s">
        <v>65</v>
      </c>
      <c r="F114" s="14">
        <v>3</v>
      </c>
      <c r="G114" s="14"/>
      <c r="H114" s="14">
        <v>4</v>
      </c>
      <c r="I114" s="14"/>
      <c r="J114" s="14"/>
      <c r="K114" s="14"/>
      <c r="L114" s="14">
        <v>3</v>
      </c>
      <c r="M114" s="14"/>
      <c r="N114" s="14">
        <v>10</v>
      </c>
    </row>
    <row r="115" spans="1:14" x14ac:dyDescent="0.2">
      <c r="A115" s="148"/>
      <c r="B115" s="149"/>
      <c r="C115" s="150"/>
      <c r="E115" s="13" t="s">
        <v>167</v>
      </c>
      <c r="F115" s="14">
        <v>4</v>
      </c>
      <c r="G115" s="14"/>
      <c r="H115" s="14">
        <v>2</v>
      </c>
      <c r="I115" s="14"/>
      <c r="J115" s="14"/>
      <c r="K115" s="14"/>
      <c r="L115" s="14">
        <v>7</v>
      </c>
      <c r="M115" s="14">
        <v>2</v>
      </c>
      <c r="N115" s="14">
        <v>15</v>
      </c>
    </row>
    <row r="116" spans="1:14" x14ac:dyDescent="0.2">
      <c r="A116" s="148"/>
      <c r="B116" s="149"/>
      <c r="C116" s="150"/>
      <c r="E116" s="13" t="s">
        <v>60</v>
      </c>
      <c r="F116" s="14">
        <v>3</v>
      </c>
      <c r="G116" s="14">
        <v>1</v>
      </c>
      <c r="H116" s="14"/>
      <c r="I116" s="14"/>
      <c r="J116" s="14">
        <v>1</v>
      </c>
      <c r="K116" s="14"/>
      <c r="L116" s="14">
        <v>3</v>
      </c>
      <c r="M116" s="14"/>
      <c r="N116" s="14">
        <v>8</v>
      </c>
    </row>
    <row r="117" spans="1:14" x14ac:dyDescent="0.2">
      <c r="A117" s="148"/>
      <c r="B117" s="149"/>
      <c r="C117" s="150"/>
      <c r="E117" s="13" t="s">
        <v>24</v>
      </c>
      <c r="F117" s="14">
        <v>6</v>
      </c>
      <c r="G117" s="14">
        <v>1</v>
      </c>
      <c r="H117" s="14">
        <v>7</v>
      </c>
      <c r="I117" s="14"/>
      <c r="J117" s="14">
        <v>4</v>
      </c>
      <c r="K117" s="14"/>
      <c r="L117" s="14">
        <v>15</v>
      </c>
      <c r="M117" s="14">
        <v>2</v>
      </c>
      <c r="N117" s="14">
        <v>35</v>
      </c>
    </row>
    <row r="118" spans="1:14" x14ac:dyDescent="0.2">
      <c r="A118" s="148"/>
      <c r="B118" s="149"/>
      <c r="C118" s="150"/>
      <c r="E118" s="13" t="s">
        <v>103</v>
      </c>
      <c r="F118" s="14">
        <v>4</v>
      </c>
      <c r="G118" s="14"/>
      <c r="H118" s="14">
        <v>1</v>
      </c>
      <c r="I118" s="14"/>
      <c r="J118" s="14"/>
      <c r="K118" s="14"/>
      <c r="L118" s="14">
        <v>3</v>
      </c>
      <c r="M118" s="14"/>
      <c r="N118" s="14">
        <v>8</v>
      </c>
    </row>
    <row r="119" spans="1:14" x14ac:dyDescent="0.2">
      <c r="A119" s="148"/>
      <c r="B119" s="149"/>
      <c r="C119" s="150"/>
      <c r="E119" s="13" t="s">
        <v>175</v>
      </c>
      <c r="F119" s="14">
        <v>4</v>
      </c>
      <c r="G119" s="14"/>
      <c r="H119" s="14">
        <v>6</v>
      </c>
      <c r="I119" s="14"/>
      <c r="J119" s="14"/>
      <c r="K119" s="14"/>
      <c r="L119" s="14">
        <v>4</v>
      </c>
      <c r="M119" s="14">
        <v>2</v>
      </c>
      <c r="N119" s="14">
        <v>16</v>
      </c>
    </row>
    <row r="120" spans="1:14" x14ac:dyDescent="0.2">
      <c r="A120" s="148"/>
      <c r="B120" s="149"/>
      <c r="C120" s="150"/>
      <c r="E120" s="13" t="s">
        <v>1102</v>
      </c>
      <c r="F120" s="14">
        <v>1</v>
      </c>
      <c r="G120" s="14"/>
      <c r="H120" s="14">
        <v>1</v>
      </c>
      <c r="I120" s="14"/>
      <c r="J120" s="14"/>
      <c r="K120" s="14"/>
      <c r="L120" s="14"/>
      <c r="M120" s="14"/>
      <c r="N120" s="14">
        <v>2</v>
      </c>
    </row>
    <row r="121" spans="1:14" x14ac:dyDescent="0.2">
      <c r="A121" s="148"/>
      <c r="B121" s="149"/>
      <c r="C121" s="150"/>
      <c r="E121" s="13" t="s">
        <v>98</v>
      </c>
      <c r="F121" s="14">
        <v>2</v>
      </c>
      <c r="G121" s="14">
        <v>1</v>
      </c>
      <c r="H121" s="14">
        <v>7</v>
      </c>
      <c r="I121" s="14"/>
      <c r="J121" s="14">
        <v>2</v>
      </c>
      <c r="K121" s="14"/>
      <c r="L121" s="14">
        <v>3</v>
      </c>
      <c r="M121" s="14">
        <v>2</v>
      </c>
      <c r="N121" s="14">
        <v>17</v>
      </c>
    </row>
    <row r="122" spans="1:14" x14ac:dyDescent="0.2">
      <c r="A122" s="148"/>
      <c r="B122" s="149"/>
      <c r="C122" s="150"/>
      <c r="E122" s="13" t="s">
        <v>702</v>
      </c>
      <c r="F122" s="14">
        <v>35</v>
      </c>
      <c r="G122" s="14">
        <v>6</v>
      </c>
      <c r="H122" s="14">
        <v>47</v>
      </c>
      <c r="I122" s="14">
        <v>1</v>
      </c>
      <c r="J122" s="14">
        <v>18</v>
      </c>
      <c r="K122" s="14">
        <v>1</v>
      </c>
      <c r="L122" s="14">
        <v>52</v>
      </c>
      <c r="M122" s="14">
        <v>11</v>
      </c>
      <c r="N122" s="14">
        <v>171</v>
      </c>
    </row>
    <row r="123" spans="1:14" x14ac:dyDescent="0.2">
      <c r="A123" s="148"/>
      <c r="B123" s="149"/>
      <c r="C123" s="150"/>
    </row>
    <row r="124" spans="1:14" x14ac:dyDescent="0.2">
      <c r="A124" s="148"/>
      <c r="B124" s="149"/>
      <c r="C124" s="150"/>
    </row>
    <row r="125" spans="1:14" x14ac:dyDescent="0.2">
      <c r="A125" s="148"/>
      <c r="B125" s="149"/>
      <c r="C125" s="150"/>
    </row>
    <row r="126" spans="1:14" x14ac:dyDescent="0.2">
      <c r="A126" s="151"/>
      <c r="B126" s="152"/>
      <c r="C126" s="153"/>
    </row>
    <row r="127" spans="1:14" x14ac:dyDescent="0.2">
      <c r="A127" s="12" t="s">
        <v>769</v>
      </c>
      <c r="B127" t="s">
        <v>2968</v>
      </c>
    </row>
    <row r="128" spans="1:14" x14ac:dyDescent="0.2">
      <c r="A128" s="12" t="s">
        <v>11</v>
      </c>
      <c r="B128" t="s">
        <v>2968</v>
      </c>
    </row>
    <row r="130" spans="1:3" x14ac:dyDescent="0.2">
      <c r="A130" s="12" t="s">
        <v>701</v>
      </c>
      <c r="B130" t="s">
        <v>2950</v>
      </c>
      <c r="C130" t="s">
        <v>2993</v>
      </c>
    </row>
    <row r="131" spans="1:3" x14ac:dyDescent="0.2">
      <c r="A131" s="13" t="s">
        <v>28</v>
      </c>
      <c r="B131" s="14">
        <v>31427.93</v>
      </c>
      <c r="C131" s="14">
        <v>50656.759999999995</v>
      </c>
    </row>
    <row r="132" spans="1:3" x14ac:dyDescent="0.2">
      <c r="A132" s="13" t="s">
        <v>20</v>
      </c>
      <c r="B132" s="14">
        <v>8625.4699999999939</v>
      </c>
      <c r="C132" s="14">
        <v>32422.510000000002</v>
      </c>
    </row>
    <row r="133" spans="1:3" x14ac:dyDescent="0.2">
      <c r="A133" s="13" t="s">
        <v>43</v>
      </c>
      <c r="B133" s="14">
        <v>11124.470000000001</v>
      </c>
      <c r="C133" s="14">
        <v>13692.749999999998</v>
      </c>
    </row>
    <row r="134" spans="1:3" x14ac:dyDescent="0.2">
      <c r="A134" s="13" t="s">
        <v>782</v>
      </c>
      <c r="B134" s="14">
        <v>21235.399999999998</v>
      </c>
      <c r="C134" s="14">
        <v>17779.93</v>
      </c>
    </row>
    <row r="135" spans="1:3" x14ac:dyDescent="0.2">
      <c r="A135" s="13" t="s">
        <v>797</v>
      </c>
      <c r="B135" s="14">
        <v>936</v>
      </c>
      <c r="C135" s="14">
        <v>968.46</v>
      </c>
    </row>
    <row r="136" spans="1:3" x14ac:dyDescent="0.2">
      <c r="A136" s="13" t="s">
        <v>827</v>
      </c>
      <c r="B136" s="14">
        <v>719.37999999999988</v>
      </c>
      <c r="C136" s="14">
        <v>3768.96</v>
      </c>
    </row>
    <row r="137" spans="1:3" x14ac:dyDescent="0.2">
      <c r="A137" s="13" t="s">
        <v>702</v>
      </c>
      <c r="B137" s="14">
        <v>74068.649999999994</v>
      </c>
      <c r="C137" s="14">
        <v>119289.37</v>
      </c>
    </row>
    <row r="148" spans="1:5" x14ac:dyDescent="0.2">
      <c r="A148" s="170"/>
      <c r="B148" s="170"/>
      <c r="C148" s="170"/>
    </row>
    <row r="149" spans="1:5" x14ac:dyDescent="0.2">
      <c r="A149" s="12" t="s">
        <v>5</v>
      </c>
      <c r="B149" t="s">
        <v>28</v>
      </c>
      <c r="C149" s="170"/>
    </row>
    <row r="151" spans="1:5" x14ac:dyDescent="0.2">
      <c r="A151" s="12" t="s">
        <v>701</v>
      </c>
      <c r="B151" t="s">
        <v>703</v>
      </c>
      <c r="C151" t="s">
        <v>2976</v>
      </c>
      <c r="D151" t="s">
        <v>2977</v>
      </c>
      <c r="E151" t="s">
        <v>2992</v>
      </c>
    </row>
    <row r="152" spans="1:5" x14ac:dyDescent="0.2">
      <c r="A152" s="13" t="s">
        <v>32</v>
      </c>
      <c r="B152" s="14">
        <v>27</v>
      </c>
      <c r="C152" s="14">
        <v>22</v>
      </c>
      <c r="D152" s="14">
        <v>26318.5</v>
      </c>
      <c r="E152" s="14">
        <v>1196.2954545454545</v>
      </c>
    </row>
    <row r="153" spans="1:5" x14ac:dyDescent="0.2">
      <c r="A153" s="13" t="s">
        <v>281</v>
      </c>
      <c r="B153" s="14">
        <v>3</v>
      </c>
      <c r="C153" s="14">
        <v>1</v>
      </c>
      <c r="D153" s="14">
        <v>260</v>
      </c>
      <c r="E153" s="14">
        <v>260</v>
      </c>
    </row>
    <row r="154" spans="1:5" x14ac:dyDescent="0.2">
      <c r="A154" s="13" t="s">
        <v>54</v>
      </c>
      <c r="B154" s="14">
        <v>30</v>
      </c>
      <c r="C154" s="14">
        <v>22</v>
      </c>
      <c r="D154" s="14">
        <v>2299.09</v>
      </c>
      <c r="E154" s="14">
        <v>104.50409090909092</v>
      </c>
    </row>
    <row r="155" spans="1:5" x14ac:dyDescent="0.2">
      <c r="A155" s="13" t="s">
        <v>65</v>
      </c>
      <c r="B155" s="14">
        <v>10</v>
      </c>
      <c r="C155" s="14">
        <v>9</v>
      </c>
      <c r="D155" s="14">
        <v>643.88</v>
      </c>
      <c r="E155" s="14">
        <v>71.542222222222222</v>
      </c>
    </row>
    <row r="156" spans="1:5" x14ac:dyDescent="0.2">
      <c r="A156" s="13" t="s">
        <v>167</v>
      </c>
      <c r="B156" s="14">
        <v>15</v>
      </c>
      <c r="C156" s="14">
        <v>12</v>
      </c>
      <c r="D156" s="14">
        <v>3607.74</v>
      </c>
      <c r="E156" s="14">
        <v>300.64499999999998</v>
      </c>
    </row>
    <row r="157" spans="1:5" x14ac:dyDescent="0.2">
      <c r="A157" s="13" t="s">
        <v>60</v>
      </c>
      <c r="B157" s="14">
        <v>8</v>
      </c>
      <c r="C157" s="14">
        <v>5</v>
      </c>
      <c r="D157" s="14">
        <v>444.76</v>
      </c>
      <c r="E157" s="14">
        <v>88.951999999999998</v>
      </c>
    </row>
    <row r="158" spans="1:5" x14ac:dyDescent="0.2">
      <c r="A158" s="13" t="s">
        <v>24</v>
      </c>
      <c r="B158" s="14">
        <v>35</v>
      </c>
      <c r="C158" s="14">
        <v>18</v>
      </c>
      <c r="D158" s="14">
        <v>1850.92</v>
      </c>
      <c r="E158" s="14">
        <v>102.8288888888889</v>
      </c>
    </row>
    <row r="159" spans="1:5" x14ac:dyDescent="0.2">
      <c r="A159" s="13" t="s">
        <v>103</v>
      </c>
      <c r="B159" s="14">
        <v>8</v>
      </c>
      <c r="C159" s="14">
        <v>8</v>
      </c>
      <c r="D159" s="14">
        <v>459.6</v>
      </c>
      <c r="E159" s="14">
        <v>57.45</v>
      </c>
    </row>
    <row r="160" spans="1:5" x14ac:dyDescent="0.2">
      <c r="A160" s="13" t="s">
        <v>175</v>
      </c>
      <c r="B160" s="14">
        <v>16</v>
      </c>
      <c r="C160" s="14">
        <v>10</v>
      </c>
      <c r="D160" s="14">
        <v>1488.88</v>
      </c>
      <c r="E160" s="14">
        <v>148.88800000000001</v>
      </c>
    </row>
    <row r="161" spans="1:5" x14ac:dyDescent="0.2">
      <c r="A161" s="13" t="s">
        <v>1102</v>
      </c>
      <c r="B161" s="14">
        <v>2</v>
      </c>
      <c r="C161" s="14"/>
      <c r="D161" s="14"/>
      <c r="E161" s="14"/>
    </row>
    <row r="162" spans="1:5" x14ac:dyDescent="0.2">
      <c r="A162" s="13" t="s">
        <v>98</v>
      </c>
      <c r="B162" s="14">
        <v>17</v>
      </c>
      <c r="C162" s="14">
        <v>8</v>
      </c>
      <c r="D162" s="14">
        <v>3141.2</v>
      </c>
      <c r="E162" s="14">
        <v>392.65</v>
      </c>
    </row>
    <row r="163" spans="1:5" x14ac:dyDescent="0.2">
      <c r="A163" s="13" t="s">
        <v>702</v>
      </c>
      <c r="B163" s="14">
        <v>171</v>
      </c>
      <c r="C163" s="14">
        <v>115</v>
      </c>
      <c r="D163" s="14">
        <v>40514.569999999992</v>
      </c>
      <c r="E163" s="14">
        <v>352.3006086956521</v>
      </c>
    </row>
    <row r="168" spans="1:5" x14ac:dyDescent="0.2">
      <c r="A168" s="12" t="s">
        <v>5</v>
      </c>
      <c r="B168" t="s">
        <v>28</v>
      </c>
    </row>
    <row r="170" spans="1:5" x14ac:dyDescent="0.2">
      <c r="A170" s="12" t="s">
        <v>701</v>
      </c>
      <c r="B170" t="s">
        <v>703</v>
      </c>
      <c r="C170" t="s">
        <v>2950</v>
      </c>
      <c r="D170" t="s">
        <v>2993</v>
      </c>
    </row>
    <row r="171" spans="1:5" x14ac:dyDescent="0.2">
      <c r="A171" s="13" t="s">
        <v>219</v>
      </c>
      <c r="B171" s="14">
        <v>1</v>
      </c>
      <c r="C171" s="14">
        <v>50</v>
      </c>
      <c r="D171" s="14">
        <v>200</v>
      </c>
    </row>
    <row r="172" spans="1:5" x14ac:dyDescent="0.2">
      <c r="A172" s="13" t="s">
        <v>2370</v>
      </c>
      <c r="B172" s="14">
        <v>1</v>
      </c>
      <c r="C172" s="14"/>
      <c r="D172" s="14">
        <v>19</v>
      </c>
    </row>
    <row r="173" spans="1:5" x14ac:dyDescent="0.2">
      <c r="A173" s="13" t="s">
        <v>941</v>
      </c>
      <c r="B173" s="14">
        <v>1</v>
      </c>
      <c r="C173" s="14">
        <v>200</v>
      </c>
      <c r="D173" s="14">
        <v>650</v>
      </c>
    </row>
    <row r="174" spans="1:5" x14ac:dyDescent="0.2">
      <c r="A174" s="13" t="s">
        <v>1831</v>
      </c>
      <c r="B174" s="14">
        <v>2</v>
      </c>
      <c r="C174" s="14"/>
      <c r="D174" s="14">
        <v>61.6</v>
      </c>
    </row>
    <row r="175" spans="1:5" x14ac:dyDescent="0.2">
      <c r="A175" s="13" t="s">
        <v>2716</v>
      </c>
      <c r="B175" s="14">
        <v>1</v>
      </c>
      <c r="C175" s="14"/>
      <c r="D175" s="14">
        <v>65.5</v>
      </c>
    </row>
    <row r="176" spans="1:5" x14ac:dyDescent="0.2">
      <c r="A176" s="13" t="s">
        <v>110</v>
      </c>
      <c r="B176" s="14">
        <v>1</v>
      </c>
      <c r="C176" s="14">
        <v>250</v>
      </c>
      <c r="D176" s="14">
        <v>32.68</v>
      </c>
    </row>
    <row r="177" spans="1:4" x14ac:dyDescent="0.2">
      <c r="A177" s="13" t="s">
        <v>1579</v>
      </c>
      <c r="B177" s="14">
        <v>6</v>
      </c>
      <c r="C177" s="14">
        <v>404.1</v>
      </c>
      <c r="D177" s="14">
        <v>610.4</v>
      </c>
    </row>
    <row r="178" spans="1:4" x14ac:dyDescent="0.2">
      <c r="A178" s="13" t="s">
        <v>1838</v>
      </c>
      <c r="B178" s="14">
        <v>1</v>
      </c>
      <c r="C178" s="14">
        <v>70</v>
      </c>
      <c r="D178" s="14"/>
    </row>
    <row r="179" spans="1:4" x14ac:dyDescent="0.2">
      <c r="A179" s="13" t="s">
        <v>1865</v>
      </c>
      <c r="B179" s="14">
        <v>1</v>
      </c>
      <c r="C179" s="14"/>
      <c r="D179" s="14"/>
    </row>
    <row r="180" spans="1:4" x14ac:dyDescent="0.2">
      <c r="A180" s="13" t="s">
        <v>2231</v>
      </c>
      <c r="B180" s="14">
        <v>1</v>
      </c>
      <c r="C180" s="14">
        <v>31.8</v>
      </c>
      <c r="D180" s="14">
        <v>538.62</v>
      </c>
    </row>
    <row r="181" spans="1:4" x14ac:dyDescent="0.2">
      <c r="A181" s="13" t="s">
        <v>865</v>
      </c>
      <c r="B181" s="14">
        <v>1</v>
      </c>
      <c r="C181" s="14">
        <v>402</v>
      </c>
      <c r="D181" s="14"/>
    </row>
    <row r="182" spans="1:4" x14ac:dyDescent="0.2">
      <c r="A182" s="13" t="s">
        <v>870</v>
      </c>
      <c r="B182" s="14">
        <v>17</v>
      </c>
      <c r="C182" s="14">
        <v>380</v>
      </c>
      <c r="D182" s="14">
        <v>1521.4900000000002</v>
      </c>
    </row>
    <row r="183" spans="1:4" x14ac:dyDescent="0.2">
      <c r="A183" s="13" t="s">
        <v>1018</v>
      </c>
      <c r="B183" s="14">
        <v>1</v>
      </c>
      <c r="C183" s="14"/>
      <c r="D183" s="14"/>
    </row>
    <row r="184" spans="1:4" x14ac:dyDescent="0.2">
      <c r="A184" s="13" t="s">
        <v>409</v>
      </c>
      <c r="B184" s="14">
        <v>5</v>
      </c>
      <c r="C184" s="14">
        <v>250</v>
      </c>
      <c r="D184" s="14">
        <v>511.65000000000003</v>
      </c>
    </row>
    <row r="185" spans="1:4" x14ac:dyDescent="0.2">
      <c r="A185" s="13" t="s">
        <v>1411</v>
      </c>
      <c r="B185" s="14">
        <v>2</v>
      </c>
      <c r="C185" s="14">
        <v>540</v>
      </c>
      <c r="D185" s="14">
        <v>308.94</v>
      </c>
    </row>
    <row r="186" spans="1:4" x14ac:dyDescent="0.2">
      <c r="A186" s="13" t="s">
        <v>792</v>
      </c>
      <c r="B186" s="14">
        <v>1</v>
      </c>
      <c r="C186" s="14">
        <v>88.88</v>
      </c>
      <c r="D186" s="14">
        <v>294.64999999999998</v>
      </c>
    </row>
    <row r="187" spans="1:4" x14ac:dyDescent="0.2">
      <c r="A187" s="13" t="s">
        <v>1475</v>
      </c>
      <c r="B187" s="14">
        <v>2</v>
      </c>
      <c r="C187" s="14">
        <v>94.4</v>
      </c>
      <c r="D187" s="14">
        <v>178.58</v>
      </c>
    </row>
    <row r="188" spans="1:4" x14ac:dyDescent="0.2">
      <c r="A188" s="13" t="s">
        <v>64</v>
      </c>
      <c r="B188" s="14">
        <v>1</v>
      </c>
      <c r="C188" s="14">
        <v>600</v>
      </c>
      <c r="D188" s="14"/>
    </row>
    <row r="189" spans="1:4" x14ac:dyDescent="0.2">
      <c r="A189" s="13" t="s">
        <v>1470</v>
      </c>
      <c r="B189" s="14">
        <v>1</v>
      </c>
      <c r="C189" s="14">
        <v>600</v>
      </c>
      <c r="D189" s="14">
        <v>190</v>
      </c>
    </row>
    <row r="190" spans="1:4" x14ac:dyDescent="0.2">
      <c r="A190" s="13" t="s">
        <v>199</v>
      </c>
      <c r="B190" s="14">
        <v>17</v>
      </c>
      <c r="C190" s="14">
        <v>5423.1900000000005</v>
      </c>
      <c r="D190" s="14">
        <v>16605.739999999998</v>
      </c>
    </row>
    <row r="191" spans="1:4" x14ac:dyDescent="0.2">
      <c r="A191" s="13" t="s">
        <v>1611</v>
      </c>
      <c r="B191" s="14">
        <v>1</v>
      </c>
      <c r="C191" s="14">
        <v>75</v>
      </c>
      <c r="D191" s="14">
        <v>64</v>
      </c>
    </row>
    <row r="192" spans="1:4" x14ac:dyDescent="0.2">
      <c r="A192" s="13" t="s">
        <v>1093</v>
      </c>
      <c r="B192" s="14">
        <v>3</v>
      </c>
      <c r="C192" s="14">
        <v>40</v>
      </c>
      <c r="D192" s="14">
        <v>259.96000000000004</v>
      </c>
    </row>
    <row r="193" spans="1:4" x14ac:dyDescent="0.2">
      <c r="A193" s="13" t="s">
        <v>1240</v>
      </c>
      <c r="B193" s="14">
        <v>1</v>
      </c>
      <c r="C193" s="14">
        <v>26</v>
      </c>
      <c r="D193" s="14">
        <v>287.69</v>
      </c>
    </row>
    <row r="194" spans="1:4" x14ac:dyDescent="0.2">
      <c r="A194" s="13" t="s">
        <v>2222</v>
      </c>
      <c r="B194" s="14">
        <v>1</v>
      </c>
      <c r="C194" s="14">
        <v>68</v>
      </c>
      <c r="D194" s="14"/>
    </row>
    <row r="195" spans="1:4" x14ac:dyDescent="0.2">
      <c r="A195" s="13" t="s">
        <v>1604</v>
      </c>
      <c r="B195" s="14">
        <v>1</v>
      </c>
      <c r="C195" s="14">
        <v>260</v>
      </c>
      <c r="D195" s="14">
        <v>3400</v>
      </c>
    </row>
    <row r="196" spans="1:4" x14ac:dyDescent="0.2">
      <c r="A196" s="13" t="s">
        <v>1320</v>
      </c>
      <c r="B196" s="14">
        <v>5</v>
      </c>
      <c r="C196" s="14">
        <v>750</v>
      </c>
      <c r="D196" s="14">
        <v>835</v>
      </c>
    </row>
    <row r="197" spans="1:4" x14ac:dyDescent="0.2">
      <c r="A197" s="13" t="s">
        <v>1265</v>
      </c>
      <c r="B197" s="14">
        <v>3</v>
      </c>
      <c r="C197" s="14">
        <v>606</v>
      </c>
      <c r="D197" s="14">
        <v>937.09999999999991</v>
      </c>
    </row>
    <row r="198" spans="1:4" x14ac:dyDescent="0.2">
      <c r="A198" s="13" t="s">
        <v>1066</v>
      </c>
      <c r="B198" s="14">
        <v>1</v>
      </c>
      <c r="C198" s="14">
        <v>16.48</v>
      </c>
      <c r="D198" s="14">
        <v>68.06</v>
      </c>
    </row>
    <row r="199" spans="1:4" x14ac:dyDescent="0.2">
      <c r="A199" s="13" t="s">
        <v>2022</v>
      </c>
      <c r="B199" s="14">
        <v>1</v>
      </c>
      <c r="C199" s="14">
        <v>95.45</v>
      </c>
      <c r="D199" s="14">
        <v>1340</v>
      </c>
    </row>
    <row r="200" spans="1:4" x14ac:dyDescent="0.2">
      <c r="A200" s="13" t="s">
        <v>1210</v>
      </c>
      <c r="B200" s="14">
        <v>1</v>
      </c>
      <c r="C200" s="14">
        <v>2364.09</v>
      </c>
      <c r="D200" s="14"/>
    </row>
    <row r="201" spans="1:4" x14ac:dyDescent="0.2">
      <c r="A201" s="13" t="s">
        <v>1926</v>
      </c>
      <c r="B201" s="14">
        <v>3</v>
      </c>
      <c r="C201" s="14">
        <v>240</v>
      </c>
      <c r="D201" s="14">
        <v>484.22</v>
      </c>
    </row>
    <row r="202" spans="1:4" x14ac:dyDescent="0.2">
      <c r="A202" s="13" t="s">
        <v>2391</v>
      </c>
      <c r="B202" s="14">
        <v>2</v>
      </c>
      <c r="C202" s="14">
        <v>2593.44</v>
      </c>
      <c r="D202" s="14"/>
    </row>
    <row r="203" spans="1:4" x14ac:dyDescent="0.2">
      <c r="A203" s="13" t="s">
        <v>2275</v>
      </c>
      <c r="B203" s="14">
        <v>1</v>
      </c>
      <c r="C203" s="14">
        <v>1500</v>
      </c>
      <c r="D203" s="14">
        <v>750</v>
      </c>
    </row>
    <row r="204" spans="1:4" x14ac:dyDescent="0.2">
      <c r="A204" s="13" t="s">
        <v>807</v>
      </c>
      <c r="B204" s="14">
        <v>1</v>
      </c>
      <c r="C204" s="14">
        <v>5.2</v>
      </c>
      <c r="D204" s="14"/>
    </row>
    <row r="205" spans="1:4" x14ac:dyDescent="0.2">
      <c r="A205" s="13" t="s">
        <v>1466</v>
      </c>
      <c r="B205" s="14">
        <v>1</v>
      </c>
      <c r="C205" s="14">
        <v>68.599999999999994</v>
      </c>
      <c r="D205" s="14">
        <v>102.21</v>
      </c>
    </row>
    <row r="206" spans="1:4" x14ac:dyDescent="0.2">
      <c r="A206" s="13" t="s">
        <v>376</v>
      </c>
      <c r="B206" s="14">
        <v>1</v>
      </c>
      <c r="C206" s="14">
        <v>83.01</v>
      </c>
      <c r="D206" s="14">
        <v>100</v>
      </c>
    </row>
    <row r="207" spans="1:4" x14ac:dyDescent="0.2">
      <c r="A207" s="13" t="s">
        <v>1670</v>
      </c>
      <c r="B207" s="14">
        <v>4</v>
      </c>
      <c r="C207" s="14">
        <v>138.5</v>
      </c>
      <c r="D207" s="14">
        <v>221.7</v>
      </c>
    </row>
    <row r="208" spans="1:4" x14ac:dyDescent="0.2">
      <c r="A208" s="13" t="s">
        <v>1031</v>
      </c>
      <c r="B208" s="14">
        <v>2</v>
      </c>
      <c r="C208" s="14">
        <v>10.74</v>
      </c>
      <c r="D208" s="14">
        <v>196.71</v>
      </c>
    </row>
    <row r="209" spans="1:4" x14ac:dyDescent="0.2">
      <c r="A209" s="13" t="s">
        <v>904</v>
      </c>
      <c r="B209" s="14">
        <v>1</v>
      </c>
      <c r="C209" s="14"/>
      <c r="D209" s="14">
        <v>411.11</v>
      </c>
    </row>
    <row r="210" spans="1:4" x14ac:dyDescent="0.2">
      <c r="A210" s="13" t="s">
        <v>1442</v>
      </c>
      <c r="B210" s="14">
        <v>3</v>
      </c>
      <c r="C210" s="14">
        <v>500</v>
      </c>
      <c r="D210" s="14">
        <v>692</v>
      </c>
    </row>
    <row r="211" spans="1:4" x14ac:dyDescent="0.2">
      <c r="A211" s="13" t="s">
        <v>1590</v>
      </c>
      <c r="B211" s="14">
        <v>7</v>
      </c>
      <c r="C211" s="14">
        <v>166.57999999999998</v>
      </c>
      <c r="D211" s="14">
        <v>425.48</v>
      </c>
    </row>
    <row r="212" spans="1:4" x14ac:dyDescent="0.2">
      <c r="A212" s="13" t="s">
        <v>1133</v>
      </c>
      <c r="B212" s="14">
        <v>1</v>
      </c>
      <c r="C212" s="14"/>
      <c r="D212" s="14"/>
    </row>
    <row r="213" spans="1:4" x14ac:dyDescent="0.2">
      <c r="A213" s="13" t="s">
        <v>1221</v>
      </c>
      <c r="B213" s="14">
        <v>1</v>
      </c>
      <c r="C213" s="14">
        <v>1000</v>
      </c>
      <c r="D213" s="14"/>
    </row>
    <row r="214" spans="1:4" x14ac:dyDescent="0.2">
      <c r="A214" s="13" t="s">
        <v>450</v>
      </c>
      <c r="B214" s="14">
        <v>1</v>
      </c>
      <c r="C214" s="14">
        <v>252</v>
      </c>
      <c r="D214" s="14">
        <v>150</v>
      </c>
    </row>
    <row r="215" spans="1:4" x14ac:dyDescent="0.2">
      <c r="A215" s="13" t="s">
        <v>1935</v>
      </c>
      <c r="B215" s="14">
        <v>6</v>
      </c>
      <c r="C215" s="14">
        <v>15646.08</v>
      </c>
      <c r="D215" s="14">
        <v>9969.59</v>
      </c>
    </row>
    <row r="216" spans="1:4" x14ac:dyDescent="0.2">
      <c r="A216" s="13" t="s">
        <v>1358</v>
      </c>
      <c r="B216" s="14">
        <v>3</v>
      </c>
      <c r="C216" s="14">
        <v>45</v>
      </c>
      <c r="D216" s="14">
        <v>600</v>
      </c>
    </row>
    <row r="217" spans="1:4" x14ac:dyDescent="0.2">
      <c r="A217" s="13" t="s">
        <v>2789</v>
      </c>
      <c r="B217" s="14">
        <v>2</v>
      </c>
      <c r="C217" s="14">
        <v>220</v>
      </c>
      <c r="D217" s="14">
        <v>553.95000000000005</v>
      </c>
    </row>
    <row r="218" spans="1:4" x14ac:dyDescent="0.2">
      <c r="A218" s="13" t="s">
        <v>1013</v>
      </c>
      <c r="B218" s="14">
        <v>1</v>
      </c>
      <c r="C218" s="14"/>
      <c r="D218" s="14">
        <v>220</v>
      </c>
    </row>
    <row r="219" spans="1:4" x14ac:dyDescent="0.2">
      <c r="A219" s="13" t="s">
        <v>1439</v>
      </c>
      <c r="B219" s="14">
        <v>1</v>
      </c>
      <c r="C219" s="14"/>
      <c r="D219" s="14"/>
    </row>
    <row r="220" spans="1:4" x14ac:dyDescent="0.2">
      <c r="A220" s="13" t="s">
        <v>2288</v>
      </c>
      <c r="B220" s="14">
        <v>1</v>
      </c>
      <c r="C220" s="14">
        <v>350</v>
      </c>
      <c r="D220" s="14"/>
    </row>
    <row r="221" spans="1:4" x14ac:dyDescent="0.2">
      <c r="A221" s="13" t="s">
        <v>2768</v>
      </c>
      <c r="B221" s="14">
        <v>1</v>
      </c>
      <c r="C221" s="14"/>
      <c r="D221" s="14">
        <v>1100</v>
      </c>
    </row>
    <row r="222" spans="1:4" x14ac:dyDescent="0.2">
      <c r="A222" s="13" t="s">
        <v>1488</v>
      </c>
      <c r="B222" s="14">
        <v>1</v>
      </c>
      <c r="C222" s="14"/>
      <c r="D222" s="14"/>
    </row>
    <row r="223" spans="1:4" x14ac:dyDescent="0.2">
      <c r="A223" s="13" t="s">
        <v>968</v>
      </c>
      <c r="B223" s="14">
        <v>1</v>
      </c>
      <c r="C223" s="14">
        <v>6.15</v>
      </c>
      <c r="D223" s="14">
        <v>127.93</v>
      </c>
    </row>
    <row r="224" spans="1:4" x14ac:dyDescent="0.2">
      <c r="A224" s="13" t="s">
        <v>221</v>
      </c>
      <c r="B224" s="14">
        <v>4</v>
      </c>
      <c r="C224" s="14"/>
      <c r="D224" s="14">
        <v>451.19</v>
      </c>
    </row>
    <row r="225" spans="1:4" x14ac:dyDescent="0.2">
      <c r="A225" s="13" t="s">
        <v>1110</v>
      </c>
      <c r="B225" s="14">
        <v>3</v>
      </c>
      <c r="C225" s="14">
        <v>531.75</v>
      </c>
      <c r="D225" s="14">
        <v>685.73</v>
      </c>
    </row>
    <row r="226" spans="1:4" x14ac:dyDescent="0.2">
      <c r="A226" s="13" t="s">
        <v>1403</v>
      </c>
      <c r="B226" s="14">
        <v>2</v>
      </c>
      <c r="C226" s="14"/>
      <c r="D226" s="14"/>
    </row>
    <row r="227" spans="1:4" x14ac:dyDescent="0.2">
      <c r="A227" s="13" t="s">
        <v>1556</v>
      </c>
      <c r="B227" s="14">
        <v>1</v>
      </c>
      <c r="C227" s="14"/>
      <c r="D227" s="14">
        <v>1000</v>
      </c>
    </row>
    <row r="228" spans="1:4" x14ac:dyDescent="0.2">
      <c r="A228" s="13" t="s">
        <v>1288</v>
      </c>
      <c r="B228" s="14">
        <v>4</v>
      </c>
      <c r="C228" s="14">
        <v>1212</v>
      </c>
      <c r="D228" s="14">
        <v>2440</v>
      </c>
    </row>
    <row r="229" spans="1:4" x14ac:dyDescent="0.2">
      <c r="A229" s="13" t="s">
        <v>832</v>
      </c>
      <c r="B229" s="14">
        <v>4</v>
      </c>
      <c r="C229" s="14">
        <v>114.51</v>
      </c>
      <c r="D229" s="14">
        <v>778.01</v>
      </c>
    </row>
    <row r="230" spans="1:4" x14ac:dyDescent="0.2">
      <c r="A230" s="13" t="s">
        <v>97</v>
      </c>
      <c r="B230" s="14">
        <v>3</v>
      </c>
      <c r="C230" s="14">
        <v>37.299999999999997</v>
      </c>
      <c r="D230" s="14">
        <v>111</v>
      </c>
    </row>
    <row r="231" spans="1:4" x14ac:dyDescent="0.2">
      <c r="A231" s="13" t="s">
        <v>1346</v>
      </c>
      <c r="B231" s="14">
        <v>1</v>
      </c>
      <c r="C231" s="14">
        <v>28</v>
      </c>
      <c r="D231" s="14"/>
    </row>
    <row r="232" spans="1:4" x14ac:dyDescent="0.2">
      <c r="A232" s="13" t="s">
        <v>1274</v>
      </c>
      <c r="B232" s="14">
        <v>2</v>
      </c>
      <c r="C232" s="14">
        <v>222.5</v>
      </c>
      <c r="D232" s="14">
        <v>2889.64</v>
      </c>
    </row>
    <row r="233" spans="1:4" x14ac:dyDescent="0.2">
      <c r="A233" s="13" t="s">
        <v>915</v>
      </c>
      <c r="B233" s="14">
        <v>1</v>
      </c>
      <c r="C233" s="14">
        <v>4.8499999999999996</v>
      </c>
      <c r="D233" s="14">
        <v>35.450000000000003</v>
      </c>
    </row>
    <row r="234" spans="1:4" x14ac:dyDescent="0.2">
      <c r="A234" s="13" t="s">
        <v>2180</v>
      </c>
      <c r="B234" s="14">
        <v>2</v>
      </c>
      <c r="C234" s="14">
        <v>160</v>
      </c>
      <c r="D234" s="14">
        <v>129</v>
      </c>
    </row>
    <row r="235" spans="1:4" x14ac:dyDescent="0.2">
      <c r="A235" s="13" t="s">
        <v>1628</v>
      </c>
      <c r="B235" s="14">
        <v>1</v>
      </c>
      <c r="C235" s="14"/>
      <c r="D235" s="14"/>
    </row>
    <row r="236" spans="1:4" x14ac:dyDescent="0.2">
      <c r="A236" s="13" t="s">
        <v>819</v>
      </c>
      <c r="B236" s="14">
        <v>2</v>
      </c>
      <c r="C236" s="14">
        <v>248</v>
      </c>
      <c r="D236" s="14">
        <v>190</v>
      </c>
    </row>
    <row r="237" spans="1:4" x14ac:dyDescent="0.2">
      <c r="A237" s="13" t="s">
        <v>2585</v>
      </c>
      <c r="B237" s="14">
        <v>1</v>
      </c>
      <c r="C237" s="14">
        <v>32.200000000000003</v>
      </c>
      <c r="D237" s="14">
        <v>139.04</v>
      </c>
    </row>
    <row r="238" spans="1:4" x14ac:dyDescent="0.2">
      <c r="A238" s="13" t="s">
        <v>1859</v>
      </c>
      <c r="B238" s="14">
        <v>2</v>
      </c>
      <c r="C238" s="14"/>
      <c r="D238" s="14"/>
    </row>
    <row r="239" spans="1:4" x14ac:dyDescent="0.2">
      <c r="A239" s="13" t="s">
        <v>1202</v>
      </c>
      <c r="B239" s="14">
        <v>1</v>
      </c>
      <c r="C239" s="14">
        <v>7.5</v>
      </c>
      <c r="D239" s="14">
        <v>272</v>
      </c>
    </row>
    <row r="240" spans="1:4" x14ac:dyDescent="0.2">
      <c r="A240" s="13" t="s">
        <v>1950</v>
      </c>
      <c r="B240" s="14">
        <v>3</v>
      </c>
      <c r="C240" s="14"/>
      <c r="D240" s="14">
        <v>1061.73</v>
      </c>
    </row>
    <row r="241" spans="1:13" x14ac:dyDescent="0.2">
      <c r="A241" s="13" t="s">
        <v>2595</v>
      </c>
      <c r="B241" s="14">
        <v>1</v>
      </c>
      <c r="C241" s="14">
        <v>100</v>
      </c>
      <c r="D241" s="14">
        <v>218</v>
      </c>
    </row>
    <row r="242" spans="1:13" x14ac:dyDescent="0.2">
      <c r="A242" s="13" t="s">
        <v>583</v>
      </c>
      <c r="B242" s="14">
        <v>3</v>
      </c>
      <c r="C242" s="14">
        <v>930</v>
      </c>
      <c r="D242" s="14">
        <v>1490</v>
      </c>
    </row>
    <row r="243" spans="1:13" x14ac:dyDescent="0.2">
      <c r="A243" s="13" t="s">
        <v>1173</v>
      </c>
      <c r="B243" s="14">
        <v>1</v>
      </c>
      <c r="C243" s="14">
        <v>375.27</v>
      </c>
      <c r="D243" s="14">
        <v>696.63</v>
      </c>
    </row>
    <row r="244" spans="1:13" x14ac:dyDescent="0.2">
      <c r="A244" s="13" t="s">
        <v>2357</v>
      </c>
      <c r="B244" s="14">
        <v>1</v>
      </c>
      <c r="C244" s="14"/>
      <c r="D244" s="14"/>
    </row>
    <row r="245" spans="1:13" x14ac:dyDescent="0.2">
      <c r="A245" s="13" t="s">
        <v>702</v>
      </c>
      <c r="B245" s="14">
        <v>171</v>
      </c>
      <c r="C245" s="14">
        <v>40514.569999999978</v>
      </c>
      <c r="D245" s="14">
        <v>57672.98</v>
      </c>
    </row>
    <row r="251" spans="1:13" x14ac:dyDescent="0.2">
      <c r="A251" s="12" t="s">
        <v>5</v>
      </c>
      <c r="B251" t="s">
        <v>28</v>
      </c>
    </row>
    <row r="252" spans="1:13" x14ac:dyDescent="0.2">
      <c r="A252" s="12" t="s">
        <v>11</v>
      </c>
      <c r="B252" t="s">
        <v>2967</v>
      </c>
    </row>
    <row r="253" spans="1:13" x14ac:dyDescent="0.2">
      <c r="A253" s="12" t="s">
        <v>6</v>
      </c>
      <c r="B253" t="s">
        <v>2967</v>
      </c>
    </row>
    <row r="255" spans="1:13" x14ac:dyDescent="0.2">
      <c r="A255" s="12" t="s">
        <v>703</v>
      </c>
      <c r="B255" s="12" t="s">
        <v>2986</v>
      </c>
    </row>
    <row r="256" spans="1:13" x14ac:dyDescent="0.2">
      <c r="A256" s="12" t="s">
        <v>701</v>
      </c>
      <c r="B256" t="s">
        <v>32</v>
      </c>
      <c r="C256" t="s">
        <v>281</v>
      </c>
      <c r="D256" t="s">
        <v>54</v>
      </c>
      <c r="E256" t="s">
        <v>65</v>
      </c>
      <c r="F256" t="s">
        <v>167</v>
      </c>
      <c r="G256" t="s">
        <v>60</v>
      </c>
      <c r="H256" t="s">
        <v>24</v>
      </c>
      <c r="I256" t="s">
        <v>103</v>
      </c>
      <c r="J256" t="s">
        <v>175</v>
      </c>
      <c r="K256" t="s">
        <v>1102</v>
      </c>
      <c r="L256" t="s">
        <v>98</v>
      </c>
      <c r="M256" t="s">
        <v>702</v>
      </c>
    </row>
    <row r="257" spans="1:13" x14ac:dyDescent="0.2">
      <c r="A257" s="13">
        <v>2002</v>
      </c>
      <c r="B257" s="14"/>
      <c r="C257" s="14"/>
      <c r="D257" s="14"/>
      <c r="E257" s="14"/>
      <c r="F257" s="14">
        <v>1</v>
      </c>
      <c r="G257" s="14"/>
      <c r="H257" s="14"/>
      <c r="I257" s="14"/>
      <c r="J257" s="14"/>
      <c r="K257" s="14"/>
      <c r="L257" s="14"/>
      <c r="M257" s="14">
        <v>1</v>
      </c>
    </row>
    <row r="258" spans="1:13" x14ac:dyDescent="0.2">
      <c r="A258" s="13">
        <v>2003</v>
      </c>
      <c r="B258" s="14"/>
      <c r="C258" s="14"/>
      <c r="D258" s="14"/>
      <c r="E258" s="14"/>
      <c r="F258" s="14"/>
      <c r="G258" s="14"/>
      <c r="H258" s="14">
        <v>1</v>
      </c>
      <c r="I258" s="14"/>
      <c r="J258" s="14"/>
      <c r="K258" s="14"/>
      <c r="L258" s="14"/>
      <c r="M258" s="14">
        <v>1</v>
      </c>
    </row>
    <row r="259" spans="1:13" x14ac:dyDescent="0.2">
      <c r="A259" s="13">
        <v>2004</v>
      </c>
      <c r="B259" s="14">
        <v>2</v>
      </c>
      <c r="C259" s="14"/>
      <c r="D259" s="14">
        <v>1</v>
      </c>
      <c r="E259" s="14"/>
      <c r="F259" s="14">
        <v>2</v>
      </c>
      <c r="G259" s="14"/>
      <c r="H259" s="14">
        <v>1</v>
      </c>
      <c r="I259" s="14"/>
      <c r="J259" s="14"/>
      <c r="K259" s="14"/>
      <c r="L259" s="14"/>
      <c r="M259" s="14">
        <v>6</v>
      </c>
    </row>
    <row r="260" spans="1:13" x14ac:dyDescent="0.2">
      <c r="A260" s="13">
        <v>2005</v>
      </c>
      <c r="B260" s="14">
        <v>9</v>
      </c>
      <c r="C260" s="14"/>
      <c r="D260" s="14">
        <v>1</v>
      </c>
      <c r="E260" s="14"/>
      <c r="F260" s="14"/>
      <c r="G260" s="14"/>
      <c r="H260" s="14">
        <v>5</v>
      </c>
      <c r="I260" s="14"/>
      <c r="J260" s="14"/>
      <c r="K260" s="14"/>
      <c r="L260" s="14"/>
      <c r="M260" s="14">
        <v>15</v>
      </c>
    </row>
    <row r="261" spans="1:13" x14ac:dyDescent="0.2">
      <c r="A261" s="13">
        <v>2006</v>
      </c>
      <c r="B261" s="14">
        <v>6</v>
      </c>
      <c r="C261" s="14"/>
      <c r="D261" s="14">
        <v>4</v>
      </c>
      <c r="E261" s="14">
        <v>5</v>
      </c>
      <c r="F261" s="14">
        <v>1</v>
      </c>
      <c r="G261" s="14"/>
      <c r="H261" s="14">
        <v>4</v>
      </c>
      <c r="I261" s="14"/>
      <c r="J261" s="14">
        <v>3</v>
      </c>
      <c r="K261" s="14"/>
      <c r="L261" s="14">
        <v>12</v>
      </c>
      <c r="M261" s="14">
        <v>35</v>
      </c>
    </row>
    <row r="262" spans="1:13" x14ac:dyDescent="0.2">
      <c r="A262" s="13">
        <v>2007</v>
      </c>
      <c r="B262" s="14">
        <v>1</v>
      </c>
      <c r="C262" s="14">
        <v>1</v>
      </c>
      <c r="D262" s="14">
        <v>8</v>
      </c>
      <c r="E262" s="14">
        <v>2</v>
      </c>
      <c r="F262" s="14">
        <v>2</v>
      </c>
      <c r="G262" s="14">
        <v>3</v>
      </c>
      <c r="H262" s="14">
        <v>5</v>
      </c>
      <c r="I262" s="14">
        <v>2</v>
      </c>
      <c r="J262" s="14">
        <v>12</v>
      </c>
      <c r="K262" s="14"/>
      <c r="L262" s="14"/>
      <c r="M262" s="14">
        <v>36</v>
      </c>
    </row>
    <row r="263" spans="1:13" x14ac:dyDescent="0.2">
      <c r="A263" s="13">
        <v>2008</v>
      </c>
      <c r="B263" s="14">
        <v>1</v>
      </c>
      <c r="C263" s="14">
        <v>2</v>
      </c>
      <c r="D263" s="14"/>
      <c r="E263" s="14">
        <v>1</v>
      </c>
      <c r="F263" s="14">
        <v>4</v>
      </c>
      <c r="G263" s="14">
        <v>2</v>
      </c>
      <c r="H263" s="14">
        <v>1</v>
      </c>
      <c r="I263" s="14">
        <v>3</v>
      </c>
      <c r="J263" s="14">
        <v>1</v>
      </c>
      <c r="K263" s="14"/>
      <c r="L263" s="14">
        <v>1</v>
      </c>
      <c r="M263" s="14">
        <v>16</v>
      </c>
    </row>
    <row r="264" spans="1:13" x14ac:dyDescent="0.2">
      <c r="A264" s="13">
        <v>2009</v>
      </c>
      <c r="B264" s="14">
        <v>2</v>
      </c>
      <c r="C264" s="14"/>
      <c r="D264" s="14"/>
      <c r="E264" s="14">
        <v>1</v>
      </c>
      <c r="F264" s="14"/>
      <c r="G264" s="14"/>
      <c r="H264" s="14">
        <v>1</v>
      </c>
      <c r="I264" s="14"/>
      <c r="J264" s="14"/>
      <c r="K264" s="14">
        <v>2</v>
      </c>
      <c r="L264" s="14"/>
      <c r="M264" s="14">
        <v>6</v>
      </c>
    </row>
    <row r="265" spans="1:13" x14ac:dyDescent="0.2">
      <c r="A265" s="13">
        <v>2010</v>
      </c>
      <c r="B265" s="14">
        <v>1</v>
      </c>
      <c r="C265" s="14"/>
      <c r="D265" s="14">
        <v>4</v>
      </c>
      <c r="E265" s="14">
        <v>1</v>
      </c>
      <c r="F265" s="14">
        <v>2</v>
      </c>
      <c r="G265" s="14"/>
      <c r="H265" s="14">
        <v>14</v>
      </c>
      <c r="I265" s="14">
        <v>1</v>
      </c>
      <c r="J265" s="14"/>
      <c r="K265" s="14"/>
      <c r="L265" s="14">
        <v>2</v>
      </c>
      <c r="M265" s="14">
        <v>25</v>
      </c>
    </row>
    <row r="266" spans="1:13" x14ac:dyDescent="0.2">
      <c r="A266" s="13">
        <v>2011</v>
      </c>
      <c r="B266" s="14">
        <v>1</v>
      </c>
      <c r="C266" s="14"/>
      <c r="D266" s="14">
        <v>2</v>
      </c>
      <c r="E266" s="14"/>
      <c r="F266" s="14"/>
      <c r="G266" s="14">
        <v>1</v>
      </c>
      <c r="H266" s="14"/>
      <c r="I266" s="14">
        <v>1</v>
      </c>
      <c r="J266" s="14"/>
      <c r="K266" s="14"/>
      <c r="L266" s="14">
        <v>1</v>
      </c>
      <c r="M266" s="14">
        <v>6</v>
      </c>
    </row>
    <row r="267" spans="1:13" x14ac:dyDescent="0.2">
      <c r="A267" s="13">
        <v>2012</v>
      </c>
      <c r="B267" s="14"/>
      <c r="C267" s="14"/>
      <c r="D267" s="14">
        <v>2</v>
      </c>
      <c r="E267" s="14"/>
      <c r="F267" s="14"/>
      <c r="G267" s="14">
        <v>1</v>
      </c>
      <c r="H267" s="14">
        <v>2</v>
      </c>
      <c r="I267" s="14"/>
      <c r="J267" s="14"/>
      <c r="K267" s="14"/>
      <c r="L267" s="14">
        <v>1</v>
      </c>
      <c r="M267" s="14">
        <v>6</v>
      </c>
    </row>
    <row r="268" spans="1:13" x14ac:dyDescent="0.2">
      <c r="A268" s="13">
        <v>2013</v>
      </c>
      <c r="B268" s="14">
        <v>2</v>
      </c>
      <c r="C268" s="14"/>
      <c r="D268" s="14">
        <v>3</v>
      </c>
      <c r="E268" s="14"/>
      <c r="F268" s="14"/>
      <c r="G268" s="14"/>
      <c r="H268" s="14"/>
      <c r="I268" s="14">
        <v>1</v>
      </c>
      <c r="J268" s="14"/>
      <c r="K268" s="14"/>
      <c r="L268" s="14"/>
      <c r="M268" s="14">
        <v>6</v>
      </c>
    </row>
    <row r="269" spans="1:13" x14ac:dyDescent="0.2">
      <c r="A269" s="13">
        <v>2014</v>
      </c>
      <c r="B269" s="14">
        <v>2</v>
      </c>
      <c r="C269" s="14"/>
      <c r="D269" s="14">
        <v>5</v>
      </c>
      <c r="E269" s="14"/>
      <c r="F269" s="14">
        <v>3</v>
      </c>
      <c r="G269" s="14"/>
      <c r="H269" s="14">
        <v>1</v>
      </c>
      <c r="I269" s="14"/>
      <c r="J269" s="14"/>
      <c r="K269" s="14"/>
      <c r="L269" s="14"/>
      <c r="M269" s="14">
        <v>11</v>
      </c>
    </row>
    <row r="270" spans="1:13" x14ac:dyDescent="0.2">
      <c r="A270" s="13">
        <v>2016</v>
      </c>
      <c r="B270" s="14"/>
      <c r="C270" s="14"/>
      <c r="D270" s="14"/>
      <c r="E270" s="14"/>
      <c r="F270" s="14"/>
      <c r="G270" s="14">
        <v>1</v>
      </c>
      <c r="H270" s="14"/>
      <c r="I270" s="14"/>
      <c r="J270" s="14"/>
      <c r="K270" s="14"/>
      <c r="L270" s="14"/>
      <c r="M270" s="14">
        <v>1</v>
      </c>
    </row>
    <row r="271" spans="1:13" x14ac:dyDescent="0.2">
      <c r="A271" s="13" t="s">
        <v>702</v>
      </c>
      <c r="B271" s="14">
        <v>27</v>
      </c>
      <c r="C271" s="14">
        <v>3</v>
      </c>
      <c r="D271" s="14">
        <v>30</v>
      </c>
      <c r="E271" s="14">
        <v>10</v>
      </c>
      <c r="F271" s="14">
        <v>15</v>
      </c>
      <c r="G271" s="14">
        <v>8</v>
      </c>
      <c r="H271" s="14">
        <v>35</v>
      </c>
      <c r="I271" s="14">
        <v>8</v>
      </c>
      <c r="J271" s="14">
        <v>16</v>
      </c>
      <c r="K271" s="14">
        <v>2</v>
      </c>
      <c r="L271" s="14">
        <v>17</v>
      </c>
      <c r="M271" s="14">
        <v>171</v>
      </c>
    </row>
  </sheetData>
  <pageMargins left="0.7" right="0.7" top="0.75" bottom="0.75" header="0.3" footer="0.3"/>
  <drawing r:id="rId1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workbookViewId="0">
      <selection activeCell="E15" sqref="E15"/>
    </sheetView>
  </sheetViews>
  <sheetFormatPr baseColWidth="10" defaultRowHeight="16" x14ac:dyDescent="0.2"/>
  <cols>
    <col min="1" max="1" width="45.1640625" customWidth="1"/>
    <col min="2" max="2" width="27.33203125" bestFit="1" customWidth="1"/>
    <col min="3" max="3" width="26.5" bestFit="1" customWidth="1"/>
  </cols>
  <sheetData>
    <row r="1" spans="1:3" x14ac:dyDescent="0.2">
      <c r="A1" s="12" t="s">
        <v>5</v>
      </c>
      <c r="B1" t="s">
        <v>28</v>
      </c>
    </row>
    <row r="2" spans="1:3" x14ac:dyDescent="0.2">
      <c r="A2" s="12" t="s">
        <v>11</v>
      </c>
      <c r="B2" t="s">
        <v>2967</v>
      </c>
    </row>
    <row r="3" spans="1:3" x14ac:dyDescent="0.2">
      <c r="A3" s="12" t="s">
        <v>6</v>
      </c>
      <c r="B3" t="s">
        <v>2967</v>
      </c>
    </row>
    <row r="5" spans="1:3" x14ac:dyDescent="0.2">
      <c r="A5" s="12" t="s">
        <v>701</v>
      </c>
      <c r="B5" t="s">
        <v>3038</v>
      </c>
      <c r="C5" t="s">
        <v>2993</v>
      </c>
    </row>
    <row r="6" spans="1:3" x14ac:dyDescent="0.2">
      <c r="A6" s="13" t="s">
        <v>789</v>
      </c>
      <c r="B6" s="14">
        <v>88.88</v>
      </c>
      <c r="C6" s="14">
        <v>294.64999999999998</v>
      </c>
    </row>
    <row r="7" spans="1:3" x14ac:dyDescent="0.2">
      <c r="A7" s="13" t="s">
        <v>804</v>
      </c>
      <c r="B7" s="14">
        <v>5.2</v>
      </c>
      <c r="C7" s="14"/>
    </row>
    <row r="8" spans="1:3" x14ac:dyDescent="0.2">
      <c r="A8" s="13" t="s">
        <v>816</v>
      </c>
      <c r="B8" s="14">
        <v>124</v>
      </c>
      <c r="C8" s="14">
        <v>190</v>
      </c>
    </row>
    <row r="9" spans="1:3" x14ac:dyDescent="0.2">
      <c r="A9" s="13" t="s">
        <v>830</v>
      </c>
      <c r="B9" s="14"/>
      <c r="C9" s="14"/>
    </row>
    <row r="10" spans="1:3" x14ac:dyDescent="0.2">
      <c r="A10" s="13" t="s">
        <v>862</v>
      </c>
      <c r="B10" s="14">
        <v>402</v>
      </c>
      <c r="C10" s="14"/>
    </row>
    <row r="11" spans="1:3" x14ac:dyDescent="0.2">
      <c r="A11" s="13" t="s">
        <v>867</v>
      </c>
      <c r="B11" s="14">
        <v>150</v>
      </c>
      <c r="C11" s="14">
        <v>6.84</v>
      </c>
    </row>
    <row r="12" spans="1:3" x14ac:dyDescent="0.2">
      <c r="A12" s="13" t="s">
        <v>875</v>
      </c>
      <c r="B12" s="14">
        <v>150</v>
      </c>
      <c r="C12" s="14">
        <v>96.37</v>
      </c>
    </row>
    <row r="13" spans="1:3" x14ac:dyDescent="0.2">
      <c r="A13" s="13" t="s">
        <v>889</v>
      </c>
      <c r="B13" s="14"/>
      <c r="C13" s="14">
        <v>40</v>
      </c>
    </row>
    <row r="14" spans="1:3" x14ac:dyDescent="0.2">
      <c r="A14" s="13" t="s">
        <v>902</v>
      </c>
      <c r="B14" s="14"/>
      <c r="C14" s="14">
        <v>411.11</v>
      </c>
    </row>
    <row r="15" spans="1:3" x14ac:dyDescent="0.2">
      <c r="A15" s="13" t="s">
        <v>938</v>
      </c>
      <c r="B15" s="14">
        <v>200</v>
      </c>
      <c r="C15" s="14">
        <v>650</v>
      </c>
    </row>
    <row r="16" spans="1:3" x14ac:dyDescent="0.2">
      <c r="A16" s="13" t="s">
        <v>986</v>
      </c>
      <c r="B16" s="14"/>
      <c r="C16" s="14"/>
    </row>
    <row r="17" spans="1:3" x14ac:dyDescent="0.2">
      <c r="A17" s="13" t="s">
        <v>1016</v>
      </c>
      <c r="B17" s="14"/>
      <c r="C17" s="14"/>
    </row>
    <row r="18" spans="1:3" x14ac:dyDescent="0.2">
      <c r="A18" s="13" t="s">
        <v>1045</v>
      </c>
      <c r="B18" s="14"/>
      <c r="C18" s="14"/>
    </row>
    <row r="19" spans="1:3" x14ac:dyDescent="0.2">
      <c r="A19" s="13" t="s">
        <v>1063</v>
      </c>
      <c r="B19" s="14">
        <v>16.48</v>
      </c>
      <c r="C19" s="14">
        <v>68.06</v>
      </c>
    </row>
    <row r="20" spans="1:3" x14ac:dyDescent="0.2">
      <c r="A20" s="13" t="s">
        <v>1104</v>
      </c>
      <c r="B20" s="14">
        <v>177.25</v>
      </c>
      <c r="C20" s="14">
        <v>685.73</v>
      </c>
    </row>
    <row r="21" spans="1:3" x14ac:dyDescent="0.2">
      <c r="A21" s="13" t="s">
        <v>1140</v>
      </c>
      <c r="B21" s="14">
        <v>38.17</v>
      </c>
      <c r="C21" s="14">
        <v>778.01</v>
      </c>
    </row>
    <row r="22" spans="1:3" x14ac:dyDescent="0.2">
      <c r="A22" s="13" t="s">
        <v>1170</v>
      </c>
      <c r="B22" s="14">
        <v>375.27</v>
      </c>
      <c r="C22" s="14">
        <v>696.63</v>
      </c>
    </row>
    <row r="23" spans="1:3" x14ac:dyDescent="0.2">
      <c r="A23" s="13" t="s">
        <v>1182</v>
      </c>
      <c r="B23" s="14"/>
      <c r="C23" s="14">
        <v>451.19</v>
      </c>
    </row>
    <row r="24" spans="1:3" x14ac:dyDescent="0.2">
      <c r="A24" s="13" t="s">
        <v>1199</v>
      </c>
      <c r="B24" s="14">
        <v>7.5</v>
      </c>
      <c r="C24" s="14">
        <v>272</v>
      </c>
    </row>
    <row r="25" spans="1:3" x14ac:dyDescent="0.2">
      <c r="A25" s="13" t="s">
        <v>1207</v>
      </c>
      <c r="B25" s="14">
        <v>2364.09</v>
      </c>
      <c r="C25" s="14"/>
    </row>
    <row r="26" spans="1:3" x14ac:dyDescent="0.2">
      <c r="A26" s="13" t="s">
        <v>1218</v>
      </c>
      <c r="B26" s="14">
        <v>1000</v>
      </c>
      <c r="C26" s="14"/>
    </row>
    <row r="27" spans="1:3" x14ac:dyDescent="0.2">
      <c r="A27" s="13" t="s">
        <v>1238</v>
      </c>
      <c r="B27" s="14">
        <v>26</v>
      </c>
      <c r="C27" s="14">
        <v>287.69</v>
      </c>
    </row>
    <row r="28" spans="1:3" x14ac:dyDescent="0.2">
      <c r="A28" s="13" t="s">
        <v>1244</v>
      </c>
      <c r="B28" s="14">
        <v>5.37</v>
      </c>
      <c r="C28" s="14">
        <v>196.71</v>
      </c>
    </row>
    <row r="29" spans="1:3" x14ac:dyDescent="0.2">
      <c r="A29" s="13" t="s">
        <v>1262</v>
      </c>
      <c r="B29" s="14">
        <v>202</v>
      </c>
      <c r="C29" s="14">
        <v>937.09999999999991</v>
      </c>
    </row>
    <row r="30" spans="1:3" x14ac:dyDescent="0.2">
      <c r="A30" s="13" t="s">
        <v>1273</v>
      </c>
      <c r="B30" s="14">
        <v>100</v>
      </c>
      <c r="C30" s="14">
        <v>2700</v>
      </c>
    </row>
    <row r="31" spans="1:3" x14ac:dyDescent="0.2">
      <c r="A31" s="13" t="s">
        <v>1279</v>
      </c>
      <c r="B31" s="14">
        <v>600</v>
      </c>
      <c r="C31" s="14"/>
    </row>
    <row r="32" spans="1:3" x14ac:dyDescent="0.2">
      <c r="A32" s="13" t="s">
        <v>1285</v>
      </c>
      <c r="B32" s="14">
        <v>932</v>
      </c>
      <c r="C32" s="14">
        <v>2300</v>
      </c>
    </row>
    <row r="33" spans="1:3" x14ac:dyDescent="0.2">
      <c r="A33" s="13" t="s">
        <v>1300</v>
      </c>
      <c r="B33" s="14">
        <v>410</v>
      </c>
      <c r="C33" s="14">
        <v>12437.78</v>
      </c>
    </row>
    <row r="34" spans="1:3" x14ac:dyDescent="0.2">
      <c r="A34" s="13" t="s">
        <v>1314</v>
      </c>
      <c r="B34" s="14">
        <v>25</v>
      </c>
      <c r="C34" s="14"/>
    </row>
    <row r="35" spans="1:3" x14ac:dyDescent="0.2">
      <c r="A35" s="13" t="s">
        <v>1318</v>
      </c>
      <c r="B35" s="14">
        <v>150</v>
      </c>
      <c r="C35" s="14">
        <v>835</v>
      </c>
    </row>
    <row r="36" spans="1:3" x14ac:dyDescent="0.2">
      <c r="A36" s="13" t="s">
        <v>1395</v>
      </c>
      <c r="B36" s="14"/>
      <c r="C36" s="14">
        <v>54</v>
      </c>
    </row>
    <row r="37" spans="1:3" x14ac:dyDescent="0.2">
      <c r="A37" s="13" t="s">
        <v>1401</v>
      </c>
      <c r="B37" s="14"/>
      <c r="C37" s="14"/>
    </row>
    <row r="38" spans="1:3" x14ac:dyDescent="0.2">
      <c r="A38" s="13" t="s">
        <v>1408</v>
      </c>
      <c r="B38" s="14">
        <v>270</v>
      </c>
      <c r="C38" s="14">
        <v>308.94</v>
      </c>
    </row>
    <row r="39" spans="1:3" x14ac:dyDescent="0.2">
      <c r="A39" s="13" t="s">
        <v>1428</v>
      </c>
      <c r="B39" s="14"/>
      <c r="C39" s="14">
        <v>132</v>
      </c>
    </row>
    <row r="40" spans="1:3" x14ac:dyDescent="0.2">
      <c r="A40" s="13" t="s">
        <v>1438</v>
      </c>
      <c r="B40" s="14"/>
      <c r="C40" s="14"/>
    </row>
    <row r="41" spans="1:3" x14ac:dyDescent="0.2">
      <c r="A41" s="13" t="s">
        <v>1441</v>
      </c>
      <c r="B41" s="14"/>
      <c r="C41" s="14"/>
    </row>
    <row r="42" spans="1:3" x14ac:dyDescent="0.2">
      <c r="A42" s="13" t="s">
        <v>1463</v>
      </c>
      <c r="B42" s="14">
        <v>68.599999999999994</v>
      </c>
      <c r="C42" s="14">
        <v>102.21</v>
      </c>
    </row>
    <row r="43" spans="1:3" x14ac:dyDescent="0.2">
      <c r="A43" s="13" t="s">
        <v>1468</v>
      </c>
      <c r="B43" s="14">
        <v>600</v>
      </c>
      <c r="C43" s="14">
        <v>190</v>
      </c>
    </row>
    <row r="44" spans="1:3" x14ac:dyDescent="0.2">
      <c r="A44" s="13" t="s">
        <v>1472</v>
      </c>
      <c r="B44" s="14">
        <v>47.2</v>
      </c>
      <c r="C44" s="14">
        <v>178.58</v>
      </c>
    </row>
    <row r="45" spans="1:3" x14ac:dyDescent="0.2">
      <c r="A45" s="13" t="s">
        <v>1486</v>
      </c>
      <c r="B45" s="14"/>
      <c r="C45" s="14"/>
    </row>
    <row r="46" spans="1:3" x14ac:dyDescent="0.2">
      <c r="A46" s="13" t="s">
        <v>1495</v>
      </c>
      <c r="B46" s="14">
        <v>127</v>
      </c>
      <c r="C46" s="14">
        <v>351</v>
      </c>
    </row>
    <row r="47" spans="1:3" x14ac:dyDescent="0.2">
      <c r="A47" s="13" t="s">
        <v>1506</v>
      </c>
      <c r="B47" s="14">
        <v>28</v>
      </c>
      <c r="C47" s="14"/>
    </row>
    <row r="48" spans="1:3" x14ac:dyDescent="0.2">
      <c r="A48" s="13" t="s">
        <v>1531</v>
      </c>
      <c r="B48" s="14">
        <v>6.15</v>
      </c>
      <c r="C48" s="14">
        <v>127.93</v>
      </c>
    </row>
    <row r="49" spans="1:3" x14ac:dyDescent="0.2">
      <c r="A49" s="13" t="s">
        <v>1536</v>
      </c>
      <c r="B49" s="14"/>
      <c r="C49" s="14">
        <v>489</v>
      </c>
    </row>
    <row r="50" spans="1:3" x14ac:dyDescent="0.2">
      <c r="A50" s="13" t="s">
        <v>1554</v>
      </c>
      <c r="B50" s="14"/>
      <c r="C50" s="14">
        <v>1000</v>
      </c>
    </row>
    <row r="51" spans="1:3" x14ac:dyDescent="0.2">
      <c r="A51" s="13" t="s">
        <v>1577</v>
      </c>
      <c r="B51" s="14">
        <v>90</v>
      </c>
      <c r="C51" s="14">
        <v>443</v>
      </c>
    </row>
    <row r="52" spans="1:3" x14ac:dyDescent="0.2">
      <c r="A52" s="13" t="s">
        <v>1588</v>
      </c>
      <c r="B52" s="14">
        <v>100</v>
      </c>
      <c r="C52" s="14"/>
    </row>
    <row r="53" spans="1:3" x14ac:dyDescent="0.2">
      <c r="A53" s="13" t="s">
        <v>1602</v>
      </c>
      <c r="B53" s="14">
        <v>260</v>
      </c>
      <c r="C53" s="14">
        <v>3400</v>
      </c>
    </row>
    <row r="54" spans="1:3" x14ac:dyDescent="0.2">
      <c r="A54" s="13" t="s">
        <v>1608</v>
      </c>
      <c r="B54" s="14">
        <v>75</v>
      </c>
      <c r="C54" s="14">
        <v>64</v>
      </c>
    </row>
    <row r="55" spans="1:3" x14ac:dyDescent="0.2">
      <c r="A55" s="13" t="s">
        <v>1630</v>
      </c>
      <c r="B55" s="14">
        <v>250</v>
      </c>
      <c r="C55" s="14">
        <v>32.68</v>
      </c>
    </row>
    <row r="56" spans="1:3" x14ac:dyDescent="0.2">
      <c r="A56" s="13" t="s">
        <v>1641</v>
      </c>
      <c r="B56" s="14">
        <v>122.5</v>
      </c>
      <c r="C56" s="14">
        <v>189.64</v>
      </c>
    </row>
    <row r="57" spans="1:3" x14ac:dyDescent="0.2">
      <c r="A57" s="13" t="s">
        <v>1652</v>
      </c>
      <c r="B57" s="14">
        <v>30</v>
      </c>
      <c r="C57" s="14">
        <v>303.45</v>
      </c>
    </row>
    <row r="58" spans="1:3" x14ac:dyDescent="0.2">
      <c r="A58" s="13" t="s">
        <v>1662</v>
      </c>
      <c r="B58" s="14">
        <v>180</v>
      </c>
      <c r="C58" s="14"/>
    </row>
    <row r="59" spans="1:3" x14ac:dyDescent="0.2">
      <c r="A59" s="13" t="s">
        <v>1667</v>
      </c>
      <c r="B59" s="14">
        <v>73</v>
      </c>
      <c r="C59" s="14"/>
    </row>
    <row r="60" spans="1:3" x14ac:dyDescent="0.2">
      <c r="A60" s="13" t="s">
        <v>1794</v>
      </c>
      <c r="B60" s="14">
        <v>500</v>
      </c>
      <c r="C60" s="14">
        <v>775</v>
      </c>
    </row>
    <row r="61" spans="1:3" x14ac:dyDescent="0.2">
      <c r="A61" s="13" t="s">
        <v>1829</v>
      </c>
      <c r="B61" s="14"/>
      <c r="C61" s="14">
        <v>61.6</v>
      </c>
    </row>
    <row r="62" spans="1:3" x14ac:dyDescent="0.2">
      <c r="A62" s="13" t="s">
        <v>1836</v>
      </c>
      <c r="B62" s="14">
        <v>70</v>
      </c>
      <c r="C62" s="14"/>
    </row>
    <row r="63" spans="1:3" x14ac:dyDescent="0.2">
      <c r="A63" s="13" t="s">
        <v>1863</v>
      </c>
      <c r="B63" s="14"/>
      <c r="C63" s="14"/>
    </row>
    <row r="64" spans="1:3" x14ac:dyDescent="0.2">
      <c r="A64" s="13" t="s">
        <v>1893</v>
      </c>
      <c r="B64" s="14">
        <v>26.2</v>
      </c>
      <c r="C64" s="14"/>
    </row>
    <row r="65" spans="1:3" x14ac:dyDescent="0.2">
      <c r="A65" s="13" t="s">
        <v>1898</v>
      </c>
      <c r="B65" s="14"/>
      <c r="C65" s="14">
        <v>8.3000000000000007</v>
      </c>
    </row>
    <row r="66" spans="1:3" x14ac:dyDescent="0.2">
      <c r="A66" s="13" t="s">
        <v>1924</v>
      </c>
      <c r="B66" s="14">
        <v>80</v>
      </c>
      <c r="C66" s="14">
        <v>484.22</v>
      </c>
    </row>
    <row r="67" spans="1:3" x14ac:dyDescent="0.2">
      <c r="A67" s="13" t="s">
        <v>1932</v>
      </c>
      <c r="B67" s="14">
        <v>2607.6799999999998</v>
      </c>
      <c r="C67" s="14">
        <v>9969.59</v>
      </c>
    </row>
    <row r="68" spans="1:3" x14ac:dyDescent="0.2">
      <c r="A68" s="13" t="s">
        <v>1949</v>
      </c>
      <c r="B68" s="14"/>
      <c r="C68" s="14">
        <v>1061.73</v>
      </c>
    </row>
    <row r="69" spans="1:3" x14ac:dyDescent="0.2">
      <c r="A69" s="13" t="s">
        <v>1963</v>
      </c>
      <c r="B69" s="14">
        <v>28.86</v>
      </c>
      <c r="C69" s="14">
        <v>260.5</v>
      </c>
    </row>
    <row r="70" spans="1:3" x14ac:dyDescent="0.2">
      <c r="A70" s="13" t="s">
        <v>1968</v>
      </c>
      <c r="B70" s="14">
        <v>62.2</v>
      </c>
      <c r="C70" s="14">
        <v>159.1</v>
      </c>
    </row>
    <row r="71" spans="1:3" x14ac:dyDescent="0.2">
      <c r="A71" s="13" t="s">
        <v>2019</v>
      </c>
      <c r="B71" s="14">
        <v>95.45</v>
      </c>
      <c r="C71" s="14">
        <v>1340</v>
      </c>
    </row>
    <row r="72" spans="1:3" x14ac:dyDescent="0.2">
      <c r="A72" s="13" t="s">
        <v>2026</v>
      </c>
      <c r="B72" s="14"/>
      <c r="C72" s="14"/>
    </row>
    <row r="73" spans="1:3" x14ac:dyDescent="0.2">
      <c r="A73" s="13" t="s">
        <v>2060</v>
      </c>
      <c r="B73" s="14"/>
      <c r="C73" s="14">
        <v>400</v>
      </c>
    </row>
    <row r="74" spans="1:3" x14ac:dyDescent="0.2">
      <c r="A74" s="13" t="s">
        <v>2072</v>
      </c>
      <c r="B74" s="14">
        <v>1300</v>
      </c>
      <c r="C74" s="14">
        <v>1300</v>
      </c>
    </row>
    <row r="75" spans="1:3" x14ac:dyDescent="0.2">
      <c r="A75" s="13" t="s">
        <v>2085</v>
      </c>
      <c r="B75" s="14"/>
      <c r="C75" s="14"/>
    </row>
    <row r="76" spans="1:3" x14ac:dyDescent="0.2">
      <c r="A76" s="13" t="s">
        <v>2105</v>
      </c>
      <c r="B76" s="14">
        <v>83.01</v>
      </c>
      <c r="C76" s="14">
        <v>100</v>
      </c>
    </row>
    <row r="77" spans="1:3" x14ac:dyDescent="0.2">
      <c r="A77" s="13" t="s">
        <v>2115</v>
      </c>
      <c r="B77" s="14">
        <v>80</v>
      </c>
      <c r="C77" s="14">
        <v>164.98</v>
      </c>
    </row>
    <row r="78" spans="1:3" x14ac:dyDescent="0.2">
      <c r="A78" s="13" t="s">
        <v>2127</v>
      </c>
      <c r="B78" s="14">
        <v>45</v>
      </c>
      <c r="C78" s="14">
        <v>200</v>
      </c>
    </row>
    <row r="79" spans="1:3" x14ac:dyDescent="0.2">
      <c r="A79" s="13" t="s">
        <v>2151</v>
      </c>
      <c r="B79" s="14"/>
      <c r="C79" s="14">
        <v>140</v>
      </c>
    </row>
    <row r="80" spans="1:3" x14ac:dyDescent="0.2">
      <c r="A80" s="13" t="s">
        <v>2174</v>
      </c>
      <c r="B80" s="14"/>
      <c r="C80" s="14">
        <v>531</v>
      </c>
    </row>
    <row r="81" spans="1:3" x14ac:dyDescent="0.2">
      <c r="A81" s="13" t="s">
        <v>2178</v>
      </c>
      <c r="B81" s="14">
        <v>80</v>
      </c>
      <c r="C81" s="14">
        <v>129</v>
      </c>
    </row>
    <row r="82" spans="1:3" x14ac:dyDescent="0.2">
      <c r="A82" s="13" t="s">
        <v>1393</v>
      </c>
      <c r="B82" s="14">
        <v>36.299999999999997</v>
      </c>
      <c r="C82" s="14"/>
    </row>
    <row r="83" spans="1:3" x14ac:dyDescent="0.2">
      <c r="A83" s="13" t="s">
        <v>2201</v>
      </c>
      <c r="B83" s="14"/>
      <c r="C83" s="14"/>
    </row>
    <row r="84" spans="1:3" x14ac:dyDescent="0.2">
      <c r="A84" s="13" t="s">
        <v>2215</v>
      </c>
      <c r="B84" s="14">
        <v>4.8499999999999996</v>
      </c>
      <c r="C84" s="14">
        <v>35.450000000000003</v>
      </c>
    </row>
    <row r="85" spans="1:3" x14ac:dyDescent="0.2">
      <c r="A85" s="13" t="s">
        <v>2219</v>
      </c>
      <c r="B85" s="14">
        <v>68</v>
      </c>
      <c r="C85" s="14"/>
    </row>
    <row r="86" spans="1:3" x14ac:dyDescent="0.2">
      <c r="A86" s="13" t="s">
        <v>2229</v>
      </c>
      <c r="B86" s="14">
        <v>31.8</v>
      </c>
      <c r="C86" s="14">
        <v>538.62</v>
      </c>
    </row>
    <row r="87" spans="1:3" x14ac:dyDescent="0.2">
      <c r="A87" s="13" t="s">
        <v>2272</v>
      </c>
      <c r="B87" s="14">
        <v>1500</v>
      </c>
      <c r="C87" s="14">
        <v>750</v>
      </c>
    </row>
    <row r="88" spans="1:3" x14ac:dyDescent="0.2">
      <c r="A88" s="13" t="s">
        <v>2286</v>
      </c>
      <c r="B88" s="14">
        <v>350</v>
      </c>
      <c r="C88" s="14"/>
    </row>
    <row r="89" spans="1:3" x14ac:dyDescent="0.2">
      <c r="A89" s="13" t="s">
        <v>2299</v>
      </c>
      <c r="B89" s="14">
        <v>71.900000000000006</v>
      </c>
      <c r="C89" s="14"/>
    </row>
    <row r="90" spans="1:3" x14ac:dyDescent="0.2">
      <c r="A90" s="13" t="s">
        <v>2355</v>
      </c>
      <c r="B90" s="14"/>
      <c r="C90" s="14"/>
    </row>
    <row r="91" spans="1:3" x14ac:dyDescent="0.2">
      <c r="A91" s="13" t="s">
        <v>2359</v>
      </c>
      <c r="B91" s="14"/>
      <c r="C91" s="14"/>
    </row>
    <row r="92" spans="1:3" x14ac:dyDescent="0.2">
      <c r="A92" s="13" t="s">
        <v>2362</v>
      </c>
      <c r="B92" s="14"/>
      <c r="C92" s="14"/>
    </row>
    <row r="93" spans="1:3" x14ac:dyDescent="0.2">
      <c r="A93" s="13" t="s">
        <v>2368</v>
      </c>
      <c r="B93" s="14"/>
      <c r="C93" s="14">
        <v>19</v>
      </c>
    </row>
    <row r="94" spans="1:3" x14ac:dyDescent="0.2">
      <c r="A94" s="13" t="s">
        <v>2388</v>
      </c>
      <c r="B94" s="14">
        <v>1296.72</v>
      </c>
      <c r="C94" s="14"/>
    </row>
    <row r="95" spans="1:3" x14ac:dyDescent="0.2">
      <c r="A95" s="13" t="s">
        <v>2472</v>
      </c>
      <c r="B95" s="14">
        <v>155</v>
      </c>
      <c r="C95" s="14"/>
    </row>
    <row r="96" spans="1:3" x14ac:dyDescent="0.2">
      <c r="A96" s="13" t="s">
        <v>2505</v>
      </c>
      <c r="B96" s="14">
        <v>252</v>
      </c>
      <c r="C96" s="14">
        <v>150</v>
      </c>
    </row>
    <row r="97" spans="1:3" x14ac:dyDescent="0.2">
      <c r="A97" s="13" t="s">
        <v>2509</v>
      </c>
      <c r="B97" s="14"/>
      <c r="C97" s="14"/>
    </row>
    <row r="98" spans="1:3" x14ac:dyDescent="0.2">
      <c r="A98" s="13" t="s">
        <v>2553</v>
      </c>
      <c r="B98" s="14"/>
      <c r="C98" s="14">
        <v>118.71000000000001</v>
      </c>
    </row>
    <row r="99" spans="1:3" x14ac:dyDescent="0.2">
      <c r="A99" s="13" t="s">
        <v>2574</v>
      </c>
      <c r="B99" s="14">
        <v>300</v>
      </c>
      <c r="C99" s="14"/>
    </row>
    <row r="100" spans="1:3" x14ac:dyDescent="0.2">
      <c r="A100" s="13" t="s">
        <v>2582</v>
      </c>
      <c r="B100" s="14">
        <v>32.200000000000003</v>
      </c>
      <c r="C100" s="14">
        <v>139.04</v>
      </c>
    </row>
    <row r="101" spans="1:3" x14ac:dyDescent="0.2">
      <c r="A101" s="13" t="s">
        <v>2593</v>
      </c>
      <c r="B101" s="14">
        <v>100</v>
      </c>
      <c r="C101" s="14">
        <v>218</v>
      </c>
    </row>
    <row r="102" spans="1:3" x14ac:dyDescent="0.2">
      <c r="A102" s="13" t="s">
        <v>2603</v>
      </c>
      <c r="B102" s="14"/>
      <c r="C102" s="14">
        <v>348.08</v>
      </c>
    </row>
    <row r="103" spans="1:3" x14ac:dyDescent="0.2">
      <c r="A103" s="13" t="s">
        <v>2613</v>
      </c>
      <c r="B103" s="14"/>
      <c r="C103" s="14">
        <v>365</v>
      </c>
    </row>
    <row r="104" spans="1:3" x14ac:dyDescent="0.2">
      <c r="A104" s="13" t="s">
        <v>2617</v>
      </c>
      <c r="B104" s="14">
        <v>654.89</v>
      </c>
      <c r="C104" s="14">
        <v>1813.96</v>
      </c>
    </row>
    <row r="105" spans="1:3" x14ac:dyDescent="0.2">
      <c r="A105" s="13" t="s">
        <v>2640</v>
      </c>
      <c r="B105" s="14"/>
      <c r="C105" s="14"/>
    </row>
    <row r="106" spans="1:3" x14ac:dyDescent="0.2">
      <c r="A106" s="13" t="s">
        <v>2653</v>
      </c>
      <c r="B106" s="14">
        <v>125</v>
      </c>
      <c r="C106" s="14">
        <v>892</v>
      </c>
    </row>
    <row r="107" spans="1:3" x14ac:dyDescent="0.2">
      <c r="A107" s="13" t="s">
        <v>2658</v>
      </c>
      <c r="B107" s="14"/>
      <c r="C107" s="14">
        <v>220</v>
      </c>
    </row>
    <row r="108" spans="1:3" x14ac:dyDescent="0.2">
      <c r="A108" s="13" t="s">
        <v>2699</v>
      </c>
      <c r="B108" s="14"/>
      <c r="C108" s="14"/>
    </row>
    <row r="109" spans="1:3" x14ac:dyDescent="0.2">
      <c r="A109" s="13" t="s">
        <v>2711</v>
      </c>
      <c r="B109" s="14">
        <v>65.5</v>
      </c>
      <c r="C109" s="14">
        <v>287.2</v>
      </c>
    </row>
    <row r="110" spans="1:3" x14ac:dyDescent="0.2">
      <c r="A110" s="13" t="s">
        <v>2717</v>
      </c>
      <c r="B110" s="14">
        <v>11.1</v>
      </c>
      <c r="C110" s="14">
        <v>111</v>
      </c>
    </row>
    <row r="111" spans="1:3" x14ac:dyDescent="0.2">
      <c r="A111" s="13" t="s">
        <v>2739</v>
      </c>
      <c r="B111" s="14">
        <v>275</v>
      </c>
      <c r="C111" s="14">
        <v>715</v>
      </c>
    </row>
    <row r="112" spans="1:3" x14ac:dyDescent="0.2">
      <c r="A112" s="13" t="s">
        <v>2289</v>
      </c>
      <c r="B112" s="14"/>
      <c r="C112" s="14">
        <v>1100</v>
      </c>
    </row>
    <row r="113" spans="1:3" x14ac:dyDescent="0.2">
      <c r="A113" s="13" t="s">
        <v>2787</v>
      </c>
      <c r="B113" s="14">
        <v>110</v>
      </c>
      <c r="C113" s="14">
        <v>553.95000000000005</v>
      </c>
    </row>
    <row r="114" spans="1:3" x14ac:dyDescent="0.2">
      <c r="A114" s="13" t="s">
        <v>2868</v>
      </c>
      <c r="B114" s="14"/>
      <c r="C114" s="14"/>
    </row>
    <row r="115" spans="1:3" x14ac:dyDescent="0.2">
      <c r="A115" s="13" t="s">
        <v>2874</v>
      </c>
      <c r="B115" s="14">
        <v>50</v>
      </c>
      <c r="C115" s="14">
        <v>511.65000000000003</v>
      </c>
    </row>
    <row r="116" spans="1:3" x14ac:dyDescent="0.2">
      <c r="A116" s="13" t="s">
        <v>702</v>
      </c>
      <c r="B116" s="14">
        <v>352.30060869565222</v>
      </c>
      <c r="C116" s="14">
        <v>57672.979999999996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637"/>
  <sheetViews>
    <sheetView topLeftCell="A2" workbookViewId="0">
      <selection activeCell="A2" sqref="A2:AF613"/>
    </sheetView>
  </sheetViews>
  <sheetFormatPr baseColWidth="10" defaultRowHeight="16" x14ac:dyDescent="0.2"/>
  <cols>
    <col min="2" max="2" width="0" hidden="1" customWidth="1"/>
    <col min="3" max="3" width="18.6640625" customWidth="1"/>
    <col min="4" max="4" width="0" hidden="1" customWidth="1"/>
    <col min="5" max="5" width="13.83203125" customWidth="1"/>
    <col min="6" max="6" width="11.6640625" style="14" bestFit="1" customWidth="1"/>
    <col min="7" max="7" width="18.5" customWidth="1"/>
    <col min="8" max="8" width="0" hidden="1" customWidth="1"/>
    <col min="10" max="10" width="0" hidden="1" customWidth="1"/>
    <col min="11" max="11" width="41.33203125" customWidth="1"/>
    <col min="15" max="15" width="10.83203125" customWidth="1"/>
    <col min="17" max="18" width="10.83203125" customWidth="1"/>
  </cols>
  <sheetData>
    <row r="2" spans="1:32" x14ac:dyDescent="0.2">
      <c r="A2" s="1" t="s">
        <v>0</v>
      </c>
      <c r="B2" s="1" t="s">
        <v>1</v>
      </c>
      <c r="C2" s="1" t="s">
        <v>2</v>
      </c>
      <c r="D2" s="1" t="s">
        <v>767</v>
      </c>
      <c r="E2" s="1" t="s">
        <v>3</v>
      </c>
      <c r="F2" s="28" t="s">
        <v>2946</v>
      </c>
      <c r="G2" s="1" t="s">
        <v>5</v>
      </c>
      <c r="H2" s="1" t="s">
        <v>768</v>
      </c>
      <c r="I2" s="1" t="s">
        <v>6</v>
      </c>
      <c r="J2" s="1" t="s">
        <v>769</v>
      </c>
      <c r="K2" s="1" t="s">
        <v>7</v>
      </c>
      <c r="L2" s="1" t="s">
        <v>8</v>
      </c>
      <c r="M2" s="1" t="s">
        <v>2988</v>
      </c>
      <c r="N2" s="1" t="s">
        <v>10</v>
      </c>
      <c r="O2" s="1" t="s">
        <v>770</v>
      </c>
      <c r="P2" s="1" t="s">
        <v>11</v>
      </c>
      <c r="Q2" s="1" t="s">
        <v>771</v>
      </c>
      <c r="R2" s="1" t="s">
        <v>772</v>
      </c>
      <c r="S2" s="1" t="s">
        <v>13</v>
      </c>
      <c r="T2" s="1" t="s">
        <v>14</v>
      </c>
      <c r="U2" s="1" t="s">
        <v>15</v>
      </c>
      <c r="V2" s="1" t="s">
        <v>773</v>
      </c>
      <c r="W2" s="1" t="s">
        <v>774</v>
      </c>
      <c r="X2" s="1" t="s">
        <v>775</v>
      </c>
      <c r="Y2" s="1" t="s">
        <v>16</v>
      </c>
      <c r="Z2" s="1" t="s">
        <v>776</v>
      </c>
      <c r="AA2" s="1" t="s">
        <v>777</v>
      </c>
      <c r="AB2" s="1" t="s">
        <v>778</v>
      </c>
      <c r="AC2" s="1" t="s">
        <v>779</v>
      </c>
      <c r="AD2" s="121" t="s">
        <v>2964</v>
      </c>
      <c r="AE2" s="121" t="s">
        <v>2965</v>
      </c>
      <c r="AF2" s="121" t="s">
        <v>9</v>
      </c>
    </row>
    <row r="3" spans="1:32" x14ac:dyDescent="0.2">
      <c r="A3" s="4">
        <v>30650</v>
      </c>
      <c r="B3" s="4">
        <v>97814</v>
      </c>
      <c r="C3" s="4" t="s">
        <v>780</v>
      </c>
      <c r="D3" s="4" t="s">
        <v>781</v>
      </c>
      <c r="E3" s="5">
        <v>41306</v>
      </c>
      <c r="F3" s="29">
        <v>2013</v>
      </c>
      <c r="G3" s="4" t="s">
        <v>782</v>
      </c>
      <c r="H3" s="4" t="s">
        <v>783</v>
      </c>
      <c r="I3" s="4">
        <v>370</v>
      </c>
      <c r="J3" s="4">
        <v>276.45999999999998</v>
      </c>
      <c r="K3" s="4" t="s">
        <v>784</v>
      </c>
      <c r="L3" s="5">
        <v>42150</v>
      </c>
      <c r="M3" s="29">
        <f>YEAR($L3)</f>
        <v>2015</v>
      </c>
      <c r="N3" s="4" t="s">
        <v>23</v>
      </c>
      <c r="O3" s="4" t="s">
        <v>785</v>
      </c>
      <c r="P3" s="4">
        <v>710.56</v>
      </c>
      <c r="Q3" s="4">
        <v>650.95000000000005</v>
      </c>
      <c r="R3" s="4"/>
      <c r="S3" s="4" t="s">
        <v>60</v>
      </c>
      <c r="T3" s="4" t="s">
        <v>61</v>
      </c>
      <c r="U3" s="4" t="s">
        <v>61</v>
      </c>
      <c r="V3" s="4"/>
      <c r="W3" s="4" t="s">
        <v>763</v>
      </c>
      <c r="X3" s="4" t="s">
        <v>718</v>
      </c>
      <c r="Y3" s="4" t="s">
        <v>26</v>
      </c>
      <c r="Z3" s="4"/>
      <c r="AA3" s="4"/>
      <c r="AB3" s="4"/>
      <c r="AC3" s="4"/>
      <c r="AD3">
        <f>(YEAR($L3)-YEAR($E3))*12+(MONTH($L3)-MONTH($E3))</f>
        <v>27</v>
      </c>
      <c r="AE3" s="122">
        <f>$AD3/12</f>
        <v>2.25</v>
      </c>
      <c r="AF3">
        <f>YEAR($L3)</f>
        <v>2015</v>
      </c>
    </row>
    <row r="4" spans="1:32" x14ac:dyDescent="0.2">
      <c r="A4" s="4">
        <v>40545</v>
      </c>
      <c r="B4" s="4">
        <v>138768</v>
      </c>
      <c r="C4" s="4" t="s">
        <v>786</v>
      </c>
      <c r="D4" s="4"/>
      <c r="E4" s="5">
        <v>39114</v>
      </c>
      <c r="F4" s="29">
        <v>2007</v>
      </c>
      <c r="G4" s="4" t="s">
        <v>20</v>
      </c>
      <c r="H4" s="4"/>
      <c r="I4" s="4"/>
      <c r="J4" s="4"/>
      <c r="K4" s="4" t="s">
        <v>787</v>
      </c>
      <c r="L4" s="5">
        <v>39600</v>
      </c>
      <c r="M4" s="29">
        <f t="shared" ref="M4:M67" si="0">YEAR($L4)</f>
        <v>2008</v>
      </c>
      <c r="N4" s="4" t="s">
        <v>46</v>
      </c>
      <c r="O4" s="4"/>
      <c r="P4" s="4"/>
      <c r="Q4" s="4"/>
      <c r="R4" s="4"/>
      <c r="S4" s="4" t="s">
        <v>98</v>
      </c>
      <c r="T4" s="4" t="s">
        <v>122</v>
      </c>
      <c r="U4" s="4" t="s">
        <v>788</v>
      </c>
      <c r="V4" s="4"/>
      <c r="W4" s="4" t="s">
        <v>763</v>
      </c>
      <c r="X4" s="4" t="s">
        <v>718</v>
      </c>
      <c r="Y4" s="4" t="s">
        <v>33</v>
      </c>
      <c r="Z4" s="4"/>
      <c r="AA4" s="4"/>
      <c r="AB4" s="4"/>
      <c r="AC4" s="4"/>
      <c r="AD4">
        <f t="shared" ref="AD4:AD67" si="1">(YEAR($L4)-YEAR($E4))*12+(MONTH($L4)-MONTH($E4))</f>
        <v>16</v>
      </c>
      <c r="AE4" s="122">
        <f t="shared" ref="AE4:AE67" si="2">$AD4/12</f>
        <v>1.3333333333333333</v>
      </c>
      <c r="AF4">
        <f t="shared" ref="AF4:AF67" si="3">YEAR($L4)</f>
        <v>2008</v>
      </c>
    </row>
    <row r="5" spans="1:32" x14ac:dyDescent="0.2">
      <c r="A5" s="4">
        <v>31551</v>
      </c>
      <c r="B5" s="4">
        <v>103114</v>
      </c>
      <c r="C5" s="4" t="s">
        <v>789</v>
      </c>
      <c r="D5" s="4" t="s">
        <v>790</v>
      </c>
      <c r="E5" s="5">
        <v>39517</v>
      </c>
      <c r="F5" s="29">
        <v>2008</v>
      </c>
      <c r="G5" s="4" t="s">
        <v>28</v>
      </c>
      <c r="H5" s="4" t="s">
        <v>791</v>
      </c>
      <c r="I5" s="4">
        <v>88.88</v>
      </c>
      <c r="J5" s="4">
        <v>56.24</v>
      </c>
      <c r="K5" s="4" t="s">
        <v>792</v>
      </c>
      <c r="L5" s="5">
        <v>42178</v>
      </c>
      <c r="M5" s="29">
        <f t="shared" si="0"/>
        <v>2015</v>
      </c>
      <c r="N5" s="4" t="s">
        <v>23</v>
      </c>
      <c r="O5" s="4" t="s">
        <v>793</v>
      </c>
      <c r="P5" s="4">
        <v>294.64999999999998</v>
      </c>
      <c r="Q5" s="4">
        <v>263.07</v>
      </c>
      <c r="R5" s="4"/>
      <c r="S5" s="4" t="s">
        <v>65</v>
      </c>
      <c r="T5" s="4" t="s">
        <v>118</v>
      </c>
      <c r="U5" s="4" t="s">
        <v>186</v>
      </c>
      <c r="V5" s="4"/>
      <c r="W5" s="4" t="s">
        <v>763</v>
      </c>
      <c r="X5" s="4" t="s">
        <v>718</v>
      </c>
      <c r="Y5" s="4" t="s">
        <v>33</v>
      </c>
      <c r="Z5" s="4"/>
      <c r="AA5" s="4"/>
      <c r="AB5" s="4" t="s">
        <v>794</v>
      </c>
      <c r="AC5" s="4"/>
      <c r="AD5">
        <f t="shared" si="1"/>
        <v>87</v>
      </c>
      <c r="AE5" s="122">
        <f t="shared" si="2"/>
        <v>7.25</v>
      </c>
      <c r="AF5">
        <f t="shared" si="3"/>
        <v>2015</v>
      </c>
    </row>
    <row r="6" spans="1:32" x14ac:dyDescent="0.2">
      <c r="A6" s="4">
        <v>15744</v>
      </c>
      <c r="B6" s="4">
        <v>49239</v>
      </c>
      <c r="C6" s="4" t="s">
        <v>795</v>
      </c>
      <c r="D6" s="4" t="s">
        <v>796</v>
      </c>
      <c r="E6" s="5">
        <v>39029</v>
      </c>
      <c r="F6" s="29">
        <v>2006</v>
      </c>
      <c r="G6" s="4" t="s">
        <v>797</v>
      </c>
      <c r="H6" s="4" t="s">
        <v>798</v>
      </c>
      <c r="I6" s="4">
        <v>12</v>
      </c>
      <c r="J6" s="4">
        <v>9.4600000000000009</v>
      </c>
      <c r="K6" s="4" t="s">
        <v>409</v>
      </c>
      <c r="L6" s="5">
        <v>40525</v>
      </c>
      <c r="M6" s="29">
        <f t="shared" si="0"/>
        <v>2010</v>
      </c>
      <c r="N6" s="4" t="s">
        <v>23</v>
      </c>
      <c r="O6" s="4" t="s">
        <v>799</v>
      </c>
      <c r="P6" s="4">
        <v>62.91</v>
      </c>
      <c r="Q6" s="4">
        <v>47.44</v>
      </c>
      <c r="R6" s="4"/>
      <c r="S6" s="4" t="s">
        <v>24</v>
      </c>
      <c r="T6" s="4" t="s">
        <v>47</v>
      </c>
      <c r="U6" s="4" t="s">
        <v>800</v>
      </c>
      <c r="V6" s="4"/>
      <c r="W6" s="4" t="s">
        <v>763</v>
      </c>
      <c r="X6" s="4" t="s">
        <v>718</v>
      </c>
      <c r="Y6" s="4" t="s">
        <v>26</v>
      </c>
      <c r="Z6" s="4"/>
      <c r="AA6" s="4"/>
      <c r="AB6" s="4" t="s">
        <v>801</v>
      </c>
      <c r="AC6" s="4" t="s">
        <v>802</v>
      </c>
      <c r="AD6">
        <f t="shared" si="1"/>
        <v>49</v>
      </c>
      <c r="AE6" s="122">
        <f t="shared" si="2"/>
        <v>4.083333333333333</v>
      </c>
      <c r="AF6">
        <f t="shared" si="3"/>
        <v>2010</v>
      </c>
    </row>
    <row r="7" spans="1:32" x14ac:dyDescent="0.2">
      <c r="A7" s="4">
        <v>15744</v>
      </c>
      <c r="B7" s="4">
        <v>49239</v>
      </c>
      <c r="C7" s="4" t="s">
        <v>795</v>
      </c>
      <c r="D7" s="4" t="s">
        <v>796</v>
      </c>
      <c r="E7" s="5">
        <v>39029</v>
      </c>
      <c r="F7" s="29">
        <v>2006</v>
      </c>
      <c r="G7" s="4" t="s">
        <v>797</v>
      </c>
      <c r="H7" s="4" t="s">
        <v>798</v>
      </c>
      <c r="I7" s="4">
        <v>12</v>
      </c>
      <c r="J7" s="4">
        <v>9.4600000000000009</v>
      </c>
      <c r="K7" s="4" t="s">
        <v>409</v>
      </c>
      <c r="L7" s="5">
        <v>40695</v>
      </c>
      <c r="M7" s="29">
        <f t="shared" si="0"/>
        <v>2011</v>
      </c>
      <c r="N7" s="4" t="s">
        <v>38</v>
      </c>
      <c r="O7" s="4" t="s">
        <v>803</v>
      </c>
      <c r="P7" s="4">
        <v>81.77</v>
      </c>
      <c r="Q7" s="4">
        <v>56.63</v>
      </c>
      <c r="R7" s="4"/>
      <c r="S7" s="4" t="s">
        <v>24</v>
      </c>
      <c r="T7" s="4" t="s">
        <v>47</v>
      </c>
      <c r="U7" s="4" t="s">
        <v>800</v>
      </c>
      <c r="V7" s="4"/>
      <c r="W7" s="4" t="s">
        <v>763</v>
      </c>
      <c r="X7" s="4" t="s">
        <v>718</v>
      </c>
      <c r="Y7" s="4" t="s">
        <v>26</v>
      </c>
      <c r="Z7" s="4"/>
      <c r="AA7" s="4"/>
      <c r="AB7" s="4" t="s">
        <v>801</v>
      </c>
      <c r="AC7" s="4" t="s">
        <v>802</v>
      </c>
      <c r="AD7">
        <f t="shared" si="1"/>
        <v>55</v>
      </c>
      <c r="AE7" s="122">
        <f t="shared" si="2"/>
        <v>4.583333333333333</v>
      </c>
      <c r="AF7">
        <f t="shared" si="3"/>
        <v>2011</v>
      </c>
    </row>
    <row r="8" spans="1:32" x14ac:dyDescent="0.2">
      <c r="A8" s="4">
        <v>15744</v>
      </c>
      <c r="B8" s="4">
        <v>49239</v>
      </c>
      <c r="C8" s="4" t="s">
        <v>795</v>
      </c>
      <c r="D8" s="4" t="s">
        <v>796</v>
      </c>
      <c r="E8" s="5">
        <v>39029</v>
      </c>
      <c r="F8" s="29">
        <v>2006</v>
      </c>
      <c r="G8" s="4" t="s">
        <v>797</v>
      </c>
      <c r="H8" s="4" t="s">
        <v>798</v>
      </c>
      <c r="I8" s="4">
        <v>12</v>
      </c>
      <c r="J8" s="4">
        <v>9.4600000000000009</v>
      </c>
      <c r="K8" s="4" t="s">
        <v>409</v>
      </c>
      <c r="L8" s="5">
        <v>41310</v>
      </c>
      <c r="M8" s="29">
        <f t="shared" si="0"/>
        <v>2013</v>
      </c>
      <c r="N8" s="4" t="s">
        <v>38</v>
      </c>
      <c r="O8" s="4" t="s">
        <v>799</v>
      </c>
      <c r="P8" s="4">
        <v>63.46</v>
      </c>
      <c r="Q8" s="4">
        <v>47.42</v>
      </c>
      <c r="R8" s="4"/>
      <c r="S8" s="4" t="s">
        <v>24</v>
      </c>
      <c r="T8" s="4" t="s">
        <v>47</v>
      </c>
      <c r="U8" s="4" t="s">
        <v>800</v>
      </c>
      <c r="V8" s="4"/>
      <c r="W8" s="4" t="s">
        <v>763</v>
      </c>
      <c r="X8" s="4" t="s">
        <v>718</v>
      </c>
      <c r="Y8" s="4" t="s">
        <v>33</v>
      </c>
      <c r="Z8" s="4"/>
      <c r="AA8" s="4"/>
      <c r="AB8" s="4" t="s">
        <v>801</v>
      </c>
      <c r="AC8" s="4" t="s">
        <v>802</v>
      </c>
      <c r="AD8">
        <f t="shared" si="1"/>
        <v>75</v>
      </c>
      <c r="AE8" s="122">
        <f t="shared" si="2"/>
        <v>6.25</v>
      </c>
      <c r="AF8">
        <f t="shared" si="3"/>
        <v>2013</v>
      </c>
    </row>
    <row r="9" spans="1:32" x14ac:dyDescent="0.2">
      <c r="A9" s="4">
        <v>51443</v>
      </c>
      <c r="B9" s="4">
        <v>180544</v>
      </c>
      <c r="C9" s="4" t="s">
        <v>804</v>
      </c>
      <c r="D9" s="4" t="s">
        <v>805</v>
      </c>
      <c r="E9" s="5">
        <v>39234</v>
      </c>
      <c r="F9" s="29">
        <v>2007</v>
      </c>
      <c r="G9" s="4" t="s">
        <v>28</v>
      </c>
      <c r="H9" s="4" t="s">
        <v>806</v>
      </c>
      <c r="I9" s="4">
        <v>5.2</v>
      </c>
      <c r="J9" s="4">
        <v>3.85</v>
      </c>
      <c r="K9" s="4" t="s">
        <v>807</v>
      </c>
      <c r="L9" s="5">
        <v>42331</v>
      </c>
      <c r="M9" s="29">
        <f t="shared" si="0"/>
        <v>2015</v>
      </c>
      <c r="N9" s="4" t="s">
        <v>70</v>
      </c>
      <c r="O9" s="4"/>
      <c r="P9" s="4"/>
      <c r="Q9" s="4"/>
      <c r="R9" s="4" t="s">
        <v>808</v>
      </c>
      <c r="S9" s="4" t="s">
        <v>54</v>
      </c>
      <c r="T9" s="4" t="s">
        <v>81</v>
      </c>
      <c r="U9" s="4" t="s">
        <v>809</v>
      </c>
      <c r="V9" s="4"/>
      <c r="W9" s="4" t="s">
        <v>763</v>
      </c>
      <c r="X9" s="4" t="s">
        <v>718</v>
      </c>
      <c r="Y9" s="4" t="s">
        <v>33</v>
      </c>
      <c r="Z9" s="4"/>
      <c r="AA9" s="4"/>
      <c r="AB9" s="4"/>
      <c r="AC9" s="4"/>
      <c r="AD9">
        <f t="shared" si="1"/>
        <v>101</v>
      </c>
      <c r="AE9" s="122">
        <f t="shared" si="2"/>
        <v>8.4166666666666661</v>
      </c>
      <c r="AF9">
        <f t="shared" si="3"/>
        <v>2015</v>
      </c>
    </row>
    <row r="10" spans="1:32" x14ac:dyDescent="0.2">
      <c r="A10" s="4">
        <v>11024</v>
      </c>
      <c r="B10" s="4">
        <v>42934</v>
      </c>
      <c r="C10" s="4" t="s">
        <v>810</v>
      </c>
      <c r="D10" s="4" t="s">
        <v>811</v>
      </c>
      <c r="E10" s="5">
        <v>40318</v>
      </c>
      <c r="F10" s="29">
        <v>2010</v>
      </c>
      <c r="G10" s="4" t="s">
        <v>20</v>
      </c>
      <c r="H10" s="4" t="s">
        <v>812</v>
      </c>
      <c r="I10" s="4">
        <v>15.6</v>
      </c>
      <c r="J10" s="4">
        <v>12.56</v>
      </c>
      <c r="K10" s="4" t="s">
        <v>813</v>
      </c>
      <c r="L10" s="5">
        <v>40535</v>
      </c>
      <c r="M10" s="29">
        <f t="shared" si="0"/>
        <v>2010</v>
      </c>
      <c r="N10" s="4" t="s">
        <v>23</v>
      </c>
      <c r="O10" s="4"/>
      <c r="P10" s="4"/>
      <c r="Q10" s="4"/>
      <c r="R10" s="4"/>
      <c r="S10" s="4" t="s">
        <v>24</v>
      </c>
      <c r="T10" s="4" t="s">
        <v>47</v>
      </c>
      <c r="U10" s="4" t="s">
        <v>814</v>
      </c>
      <c r="V10" s="4"/>
      <c r="W10" s="4" t="s">
        <v>815</v>
      </c>
      <c r="X10" s="4" t="s">
        <v>718</v>
      </c>
      <c r="Y10" s="4" t="s">
        <v>33</v>
      </c>
      <c r="Z10" s="4"/>
      <c r="AA10" s="4"/>
      <c r="AB10" s="4"/>
      <c r="AC10" s="4"/>
      <c r="AD10">
        <f t="shared" si="1"/>
        <v>7</v>
      </c>
      <c r="AE10" s="122">
        <f t="shared" si="2"/>
        <v>0.58333333333333337</v>
      </c>
      <c r="AF10">
        <f t="shared" si="3"/>
        <v>2010</v>
      </c>
    </row>
    <row r="11" spans="1:32" x14ac:dyDescent="0.2">
      <c r="A11" s="4">
        <v>14337</v>
      </c>
      <c r="B11" s="4">
        <v>47216</v>
      </c>
      <c r="C11" s="4" t="s">
        <v>816</v>
      </c>
      <c r="D11" s="4" t="s">
        <v>817</v>
      </c>
      <c r="E11" s="5">
        <v>40389</v>
      </c>
      <c r="F11" s="29">
        <v>2010</v>
      </c>
      <c r="G11" s="4" t="s">
        <v>28</v>
      </c>
      <c r="H11" s="4" t="s">
        <v>818</v>
      </c>
      <c r="I11" s="4">
        <v>124</v>
      </c>
      <c r="J11" s="4">
        <v>95.53</v>
      </c>
      <c r="K11" s="4" t="s">
        <v>819</v>
      </c>
      <c r="L11" s="5">
        <v>41790</v>
      </c>
      <c r="M11" s="29">
        <f t="shared" si="0"/>
        <v>2014</v>
      </c>
      <c r="N11" s="4" t="s">
        <v>46</v>
      </c>
      <c r="O11" s="4" t="s">
        <v>820</v>
      </c>
      <c r="P11" s="4">
        <v>130</v>
      </c>
      <c r="Q11" s="4">
        <v>96.04</v>
      </c>
      <c r="R11" s="4"/>
      <c r="S11" s="4" t="s">
        <v>98</v>
      </c>
      <c r="T11" s="4" t="s">
        <v>99</v>
      </c>
      <c r="U11" s="4" t="s">
        <v>821</v>
      </c>
      <c r="V11" s="4"/>
      <c r="W11" s="4" t="s">
        <v>763</v>
      </c>
      <c r="X11" s="4" t="s">
        <v>718</v>
      </c>
      <c r="Y11" s="4" t="s">
        <v>26</v>
      </c>
      <c r="Z11" s="4"/>
      <c r="AA11" s="4"/>
      <c r="AB11" s="4" t="s">
        <v>822</v>
      </c>
      <c r="AC11" s="4"/>
      <c r="AD11">
        <f t="shared" si="1"/>
        <v>46</v>
      </c>
      <c r="AE11" s="122">
        <f t="shared" si="2"/>
        <v>3.8333333333333335</v>
      </c>
      <c r="AF11">
        <f t="shared" si="3"/>
        <v>2014</v>
      </c>
    </row>
    <row r="12" spans="1:32" x14ac:dyDescent="0.2">
      <c r="A12" s="4">
        <v>14337</v>
      </c>
      <c r="B12" s="4">
        <v>47216</v>
      </c>
      <c r="C12" s="4" t="s">
        <v>816</v>
      </c>
      <c r="D12" s="4" t="s">
        <v>817</v>
      </c>
      <c r="E12" s="5">
        <v>40389</v>
      </c>
      <c r="F12" s="29">
        <v>2010</v>
      </c>
      <c r="G12" s="4" t="s">
        <v>28</v>
      </c>
      <c r="H12" s="4" t="s">
        <v>818</v>
      </c>
      <c r="I12" s="4">
        <v>124</v>
      </c>
      <c r="J12" s="4">
        <v>95.53</v>
      </c>
      <c r="K12" s="4" t="s">
        <v>819</v>
      </c>
      <c r="L12" s="5">
        <v>41791</v>
      </c>
      <c r="M12" s="29">
        <f t="shared" si="0"/>
        <v>2014</v>
      </c>
      <c r="N12" s="4" t="s">
        <v>46</v>
      </c>
      <c r="O12" s="4" t="s">
        <v>823</v>
      </c>
      <c r="P12" s="4">
        <v>60</v>
      </c>
      <c r="Q12" s="4">
        <v>44.33</v>
      </c>
      <c r="R12" s="4"/>
      <c r="S12" s="4" t="s">
        <v>98</v>
      </c>
      <c r="T12" s="4" t="s">
        <v>99</v>
      </c>
      <c r="U12" s="4" t="s">
        <v>821</v>
      </c>
      <c r="V12" s="4"/>
      <c r="W12" s="4" t="s">
        <v>763</v>
      </c>
      <c r="X12" s="4" t="s">
        <v>718</v>
      </c>
      <c r="Y12" s="4" t="s">
        <v>26</v>
      </c>
      <c r="Z12" s="4"/>
      <c r="AA12" s="4"/>
      <c r="AB12" s="4" t="s">
        <v>822</v>
      </c>
      <c r="AC12" s="4"/>
      <c r="AD12">
        <f t="shared" si="1"/>
        <v>47</v>
      </c>
      <c r="AE12" s="122">
        <f t="shared" si="2"/>
        <v>3.9166666666666665</v>
      </c>
      <c r="AF12">
        <f t="shared" si="3"/>
        <v>2014</v>
      </c>
    </row>
    <row r="13" spans="1:32" x14ac:dyDescent="0.2">
      <c r="A13" s="4">
        <v>27497</v>
      </c>
      <c r="B13" s="4">
        <v>63858</v>
      </c>
      <c r="C13" s="4" t="s">
        <v>824</v>
      </c>
      <c r="D13" s="4" t="s">
        <v>825</v>
      </c>
      <c r="E13" s="5">
        <v>40914</v>
      </c>
      <c r="F13" s="29">
        <v>2012</v>
      </c>
      <c r="G13" s="4" t="s">
        <v>43</v>
      </c>
      <c r="H13" s="4" t="s">
        <v>826</v>
      </c>
      <c r="I13" s="4">
        <v>48.2</v>
      </c>
      <c r="J13" s="4">
        <v>37.86</v>
      </c>
      <c r="K13" s="4" t="s">
        <v>409</v>
      </c>
      <c r="L13" s="5">
        <v>41436</v>
      </c>
      <c r="M13" s="29">
        <f t="shared" si="0"/>
        <v>2013</v>
      </c>
      <c r="N13" s="4" t="s">
        <v>827</v>
      </c>
      <c r="O13" s="4"/>
      <c r="P13" s="4"/>
      <c r="Q13" s="4"/>
      <c r="R13" s="4"/>
      <c r="S13" s="4" t="s">
        <v>54</v>
      </c>
      <c r="T13" s="4" t="s">
        <v>461</v>
      </c>
      <c r="U13" s="4" t="s">
        <v>828</v>
      </c>
      <c r="V13" s="4"/>
      <c r="W13" s="4" t="s">
        <v>763</v>
      </c>
      <c r="X13" s="4" t="s">
        <v>718</v>
      </c>
      <c r="Y13" s="4" t="s">
        <v>33</v>
      </c>
      <c r="Z13" s="4"/>
      <c r="AA13" s="4"/>
      <c r="AB13" s="4"/>
      <c r="AC13" s="4"/>
      <c r="AD13">
        <f t="shared" si="1"/>
        <v>17</v>
      </c>
      <c r="AE13" s="122">
        <f t="shared" si="2"/>
        <v>1.4166666666666667</v>
      </c>
      <c r="AF13">
        <f t="shared" si="3"/>
        <v>2013</v>
      </c>
    </row>
    <row r="14" spans="1:32" x14ac:dyDescent="0.2">
      <c r="A14" s="4">
        <v>27497</v>
      </c>
      <c r="B14" s="4">
        <v>63858</v>
      </c>
      <c r="C14" s="4" t="s">
        <v>824</v>
      </c>
      <c r="D14" s="4" t="s">
        <v>825</v>
      </c>
      <c r="E14" s="5">
        <v>40914</v>
      </c>
      <c r="F14" s="29">
        <v>2012</v>
      </c>
      <c r="G14" s="4" t="s">
        <v>43</v>
      </c>
      <c r="H14" s="4" t="s">
        <v>826</v>
      </c>
      <c r="I14" s="4">
        <v>48.2</v>
      </c>
      <c r="J14" s="4">
        <v>37.86</v>
      </c>
      <c r="K14" s="4" t="s">
        <v>409</v>
      </c>
      <c r="L14" s="5">
        <v>41436</v>
      </c>
      <c r="M14" s="29">
        <f t="shared" si="0"/>
        <v>2013</v>
      </c>
      <c r="N14" s="4" t="s">
        <v>829</v>
      </c>
      <c r="O14" s="4"/>
      <c r="P14" s="4"/>
      <c r="Q14" s="4"/>
      <c r="R14" s="4"/>
      <c r="S14" s="4" t="s">
        <v>54</v>
      </c>
      <c r="T14" s="4" t="s">
        <v>461</v>
      </c>
      <c r="U14" s="4" t="s">
        <v>828</v>
      </c>
      <c r="V14" s="4"/>
      <c r="W14" s="4" t="s">
        <v>763</v>
      </c>
      <c r="X14" s="4" t="s">
        <v>718</v>
      </c>
      <c r="Y14" s="4" t="s">
        <v>26</v>
      </c>
      <c r="Z14" s="4"/>
      <c r="AA14" s="4"/>
      <c r="AB14" s="4"/>
      <c r="AC14" s="4"/>
      <c r="AD14">
        <f t="shared" si="1"/>
        <v>17</v>
      </c>
      <c r="AE14" s="122">
        <f t="shared" si="2"/>
        <v>1.4166666666666667</v>
      </c>
      <c r="AF14">
        <f t="shared" si="3"/>
        <v>2013</v>
      </c>
    </row>
    <row r="15" spans="1:32" x14ac:dyDescent="0.2">
      <c r="A15" s="4">
        <v>44441</v>
      </c>
      <c r="B15" s="4">
        <v>153741</v>
      </c>
      <c r="C15" s="4" t="s">
        <v>830</v>
      </c>
      <c r="D15" s="4" t="s">
        <v>831</v>
      </c>
      <c r="E15" s="5">
        <v>41933</v>
      </c>
      <c r="F15" s="29">
        <v>2014</v>
      </c>
      <c r="G15" s="4" t="s">
        <v>28</v>
      </c>
      <c r="H15" s="4"/>
      <c r="I15" s="4"/>
      <c r="J15" s="4"/>
      <c r="K15" s="4" t="s">
        <v>832</v>
      </c>
      <c r="L15" s="5">
        <v>42276</v>
      </c>
      <c r="M15" s="29">
        <f t="shared" si="0"/>
        <v>2015</v>
      </c>
      <c r="N15" s="4" t="s">
        <v>70</v>
      </c>
      <c r="O15" s="4"/>
      <c r="P15" s="4"/>
      <c r="Q15" s="4"/>
      <c r="R15" s="4" t="s">
        <v>833</v>
      </c>
      <c r="S15" s="4" t="s">
        <v>32</v>
      </c>
      <c r="T15" s="4" t="s">
        <v>71</v>
      </c>
      <c r="U15" s="4" t="s">
        <v>404</v>
      </c>
      <c r="V15" s="4"/>
      <c r="W15" s="4" t="s">
        <v>834</v>
      </c>
      <c r="X15" s="4" t="s">
        <v>718</v>
      </c>
      <c r="Y15" s="4" t="s">
        <v>26</v>
      </c>
      <c r="Z15" s="4">
        <v>4.5</v>
      </c>
      <c r="AA15" s="4"/>
      <c r="AB15" s="4"/>
      <c r="AC15" s="4"/>
      <c r="AD15">
        <f t="shared" si="1"/>
        <v>11</v>
      </c>
      <c r="AE15" s="122">
        <f t="shared" si="2"/>
        <v>0.91666666666666663</v>
      </c>
      <c r="AF15">
        <f t="shared" si="3"/>
        <v>2015</v>
      </c>
    </row>
    <row r="16" spans="1:32" x14ac:dyDescent="0.2">
      <c r="A16" s="4">
        <v>42808</v>
      </c>
      <c r="B16" s="4">
        <v>147411</v>
      </c>
      <c r="C16" s="4" t="s">
        <v>835</v>
      </c>
      <c r="D16" s="4" t="s">
        <v>836</v>
      </c>
      <c r="E16" s="5">
        <v>40358</v>
      </c>
      <c r="F16" s="29">
        <v>2010</v>
      </c>
      <c r="G16" s="4" t="s">
        <v>20</v>
      </c>
      <c r="H16" s="4" t="s">
        <v>837</v>
      </c>
      <c r="I16" s="4">
        <v>18.21</v>
      </c>
      <c r="J16" s="4">
        <v>14.48</v>
      </c>
      <c r="K16" s="4" t="s">
        <v>838</v>
      </c>
      <c r="L16" s="5">
        <v>40731</v>
      </c>
      <c r="M16" s="29">
        <f t="shared" si="0"/>
        <v>2011</v>
      </c>
      <c r="N16" s="4" t="s">
        <v>23</v>
      </c>
      <c r="O16" s="4" t="s">
        <v>839</v>
      </c>
      <c r="P16" s="4">
        <v>111.25</v>
      </c>
      <c r="Q16" s="4">
        <v>78.77</v>
      </c>
      <c r="R16" s="4"/>
      <c r="S16" s="4" t="s">
        <v>175</v>
      </c>
      <c r="T16" s="4" t="s">
        <v>176</v>
      </c>
      <c r="U16" s="4" t="s">
        <v>176</v>
      </c>
      <c r="V16" s="4"/>
      <c r="W16" s="4" t="s">
        <v>763</v>
      </c>
      <c r="X16" s="4" t="s">
        <v>718</v>
      </c>
      <c r="Y16" s="4" t="s">
        <v>26</v>
      </c>
      <c r="Z16" s="4"/>
      <c r="AA16" s="4"/>
      <c r="AB16" s="4"/>
      <c r="AC16" s="4"/>
      <c r="AD16">
        <f t="shared" si="1"/>
        <v>13</v>
      </c>
      <c r="AE16" s="122">
        <f t="shared" si="2"/>
        <v>1.0833333333333333</v>
      </c>
      <c r="AF16">
        <f t="shared" si="3"/>
        <v>2011</v>
      </c>
    </row>
    <row r="17" spans="1:32" x14ac:dyDescent="0.2">
      <c r="A17" s="4">
        <v>44956</v>
      </c>
      <c r="B17" s="4">
        <v>155538</v>
      </c>
      <c r="C17" s="4" t="s">
        <v>840</v>
      </c>
      <c r="D17" s="4" t="s">
        <v>841</v>
      </c>
      <c r="E17" s="5">
        <v>39995</v>
      </c>
      <c r="F17" s="29">
        <v>2009</v>
      </c>
      <c r="G17" s="4" t="s">
        <v>20</v>
      </c>
      <c r="H17" s="4" t="s">
        <v>842</v>
      </c>
      <c r="I17" s="4">
        <v>5.7</v>
      </c>
      <c r="J17" s="4">
        <v>4.08</v>
      </c>
      <c r="K17" s="4" t="s">
        <v>784</v>
      </c>
      <c r="L17" s="5">
        <v>40354</v>
      </c>
      <c r="M17" s="29">
        <f t="shared" si="0"/>
        <v>2010</v>
      </c>
      <c r="N17" s="4" t="s">
        <v>23</v>
      </c>
      <c r="O17" s="4"/>
      <c r="P17" s="4"/>
      <c r="Q17" s="4"/>
      <c r="R17" s="4"/>
      <c r="S17" s="4" t="s">
        <v>281</v>
      </c>
      <c r="T17" s="4" t="s">
        <v>281</v>
      </c>
      <c r="U17" s="4" t="s">
        <v>843</v>
      </c>
      <c r="V17" s="4"/>
      <c r="W17" s="4" t="s">
        <v>763</v>
      </c>
      <c r="X17" s="4" t="s">
        <v>718</v>
      </c>
      <c r="Y17" s="4" t="s">
        <v>26</v>
      </c>
      <c r="Z17" s="4"/>
      <c r="AA17" s="4"/>
      <c r="AB17" s="4"/>
      <c r="AC17" s="4"/>
      <c r="AD17">
        <f t="shared" si="1"/>
        <v>11</v>
      </c>
      <c r="AE17" s="122">
        <f t="shared" si="2"/>
        <v>0.91666666666666663</v>
      </c>
      <c r="AF17">
        <f t="shared" si="3"/>
        <v>2010</v>
      </c>
    </row>
    <row r="18" spans="1:32" x14ac:dyDescent="0.2">
      <c r="A18" s="4">
        <v>44956</v>
      </c>
      <c r="B18" s="4">
        <v>155538</v>
      </c>
      <c r="C18" s="4" t="s">
        <v>840</v>
      </c>
      <c r="D18" s="4" t="s">
        <v>841</v>
      </c>
      <c r="E18" s="5">
        <v>39995</v>
      </c>
      <c r="F18" s="29">
        <v>2009</v>
      </c>
      <c r="G18" s="4" t="s">
        <v>20</v>
      </c>
      <c r="H18" s="4" t="s">
        <v>842</v>
      </c>
      <c r="I18" s="4">
        <v>5.7</v>
      </c>
      <c r="J18" s="4">
        <v>4.08</v>
      </c>
      <c r="K18" s="4" t="s">
        <v>784</v>
      </c>
      <c r="L18" s="5">
        <v>41597</v>
      </c>
      <c r="M18" s="29">
        <f t="shared" si="0"/>
        <v>2013</v>
      </c>
      <c r="N18" s="4" t="s">
        <v>38</v>
      </c>
      <c r="O18" s="4" t="s">
        <v>844</v>
      </c>
      <c r="P18" s="4">
        <v>18.16</v>
      </c>
      <c r="Q18" s="4">
        <v>13.57</v>
      </c>
      <c r="R18" s="4"/>
      <c r="S18" s="4" t="s">
        <v>281</v>
      </c>
      <c r="T18" s="4" t="s">
        <v>281</v>
      </c>
      <c r="U18" s="4" t="s">
        <v>843</v>
      </c>
      <c r="V18" s="4"/>
      <c r="W18" s="4" t="s">
        <v>763</v>
      </c>
      <c r="X18" s="4" t="s">
        <v>718</v>
      </c>
      <c r="Y18" s="4" t="s">
        <v>26</v>
      </c>
      <c r="Z18" s="4"/>
      <c r="AA18" s="4"/>
      <c r="AB18" s="4"/>
      <c r="AC18" s="4"/>
      <c r="AD18">
        <f t="shared" si="1"/>
        <v>52</v>
      </c>
      <c r="AE18" s="122">
        <f t="shared" si="2"/>
        <v>4.333333333333333</v>
      </c>
      <c r="AF18">
        <f t="shared" si="3"/>
        <v>2013</v>
      </c>
    </row>
    <row r="19" spans="1:32" x14ac:dyDescent="0.2">
      <c r="A19" s="4">
        <v>44956</v>
      </c>
      <c r="B19" s="4">
        <v>155538</v>
      </c>
      <c r="C19" s="4" t="s">
        <v>840</v>
      </c>
      <c r="D19" s="4" t="s">
        <v>841</v>
      </c>
      <c r="E19" s="5">
        <v>39995</v>
      </c>
      <c r="F19" s="29">
        <v>2009</v>
      </c>
      <c r="G19" s="4" t="s">
        <v>20</v>
      </c>
      <c r="H19" s="4" t="s">
        <v>842</v>
      </c>
      <c r="I19" s="4">
        <v>5.7</v>
      </c>
      <c r="J19" s="4">
        <v>4.08</v>
      </c>
      <c r="K19" s="4" t="s">
        <v>784</v>
      </c>
      <c r="L19" s="5">
        <v>41634</v>
      </c>
      <c r="M19" s="29">
        <f t="shared" si="0"/>
        <v>2013</v>
      </c>
      <c r="N19" s="4" t="s">
        <v>38</v>
      </c>
      <c r="O19" s="4" t="s">
        <v>845</v>
      </c>
      <c r="P19" s="4">
        <v>12.91</v>
      </c>
      <c r="Q19" s="4">
        <v>9.3699999999999992</v>
      </c>
      <c r="R19" s="4"/>
      <c r="S19" s="4" t="s">
        <v>281</v>
      </c>
      <c r="T19" s="4" t="s">
        <v>281</v>
      </c>
      <c r="U19" s="4" t="s">
        <v>843</v>
      </c>
      <c r="V19" s="4"/>
      <c r="W19" s="4" t="s">
        <v>763</v>
      </c>
      <c r="X19" s="4" t="s">
        <v>718</v>
      </c>
      <c r="Y19" s="4" t="s">
        <v>26</v>
      </c>
      <c r="Z19" s="4"/>
      <c r="AA19" s="4"/>
      <c r="AB19" s="4"/>
      <c r="AC19" s="4"/>
      <c r="AD19">
        <f t="shared" si="1"/>
        <v>53</v>
      </c>
      <c r="AE19" s="122">
        <f t="shared" si="2"/>
        <v>4.416666666666667</v>
      </c>
      <c r="AF19">
        <f t="shared" si="3"/>
        <v>2013</v>
      </c>
    </row>
    <row r="20" spans="1:32" x14ac:dyDescent="0.2">
      <c r="A20" s="4">
        <v>42191</v>
      </c>
      <c r="B20" s="4">
        <v>32131</v>
      </c>
      <c r="C20" s="4" t="s">
        <v>846</v>
      </c>
      <c r="D20" s="4" t="s">
        <v>847</v>
      </c>
      <c r="E20" s="5">
        <v>40539</v>
      </c>
      <c r="F20" s="29">
        <v>2010</v>
      </c>
      <c r="G20" s="4" t="s">
        <v>20</v>
      </c>
      <c r="H20" s="4" t="s">
        <v>848</v>
      </c>
      <c r="I20" s="4">
        <v>17.899999999999999</v>
      </c>
      <c r="J20" s="4">
        <v>13.5</v>
      </c>
      <c r="K20" s="4" t="s">
        <v>849</v>
      </c>
      <c r="L20" s="5">
        <v>41661</v>
      </c>
      <c r="M20" s="29">
        <f t="shared" si="0"/>
        <v>2014</v>
      </c>
      <c r="N20" s="4" t="s">
        <v>23</v>
      </c>
      <c r="O20" s="4" t="s">
        <v>850</v>
      </c>
      <c r="P20" s="4">
        <v>108.66</v>
      </c>
      <c r="Q20" s="4">
        <v>79.489999999999995</v>
      </c>
      <c r="R20" s="4"/>
      <c r="S20" s="4" t="s">
        <v>24</v>
      </c>
      <c r="T20" s="4" t="s">
        <v>47</v>
      </c>
      <c r="U20" s="4" t="s">
        <v>851</v>
      </c>
      <c r="V20" s="4"/>
      <c r="W20" s="4" t="s">
        <v>763</v>
      </c>
      <c r="X20" s="4" t="s">
        <v>718</v>
      </c>
      <c r="Y20" s="4" t="s">
        <v>26</v>
      </c>
      <c r="Z20" s="4"/>
      <c r="AA20" s="4"/>
      <c r="AB20" s="4"/>
      <c r="AC20" s="4"/>
      <c r="AD20">
        <f t="shared" si="1"/>
        <v>37</v>
      </c>
      <c r="AE20" s="122">
        <f t="shared" si="2"/>
        <v>3.0833333333333335</v>
      </c>
      <c r="AF20">
        <f t="shared" si="3"/>
        <v>2014</v>
      </c>
    </row>
    <row r="21" spans="1:32" x14ac:dyDescent="0.2">
      <c r="A21" s="4">
        <v>55073</v>
      </c>
      <c r="B21" s="4">
        <v>197587</v>
      </c>
      <c r="C21" s="4" t="s">
        <v>852</v>
      </c>
      <c r="D21" s="4" t="s">
        <v>853</v>
      </c>
      <c r="E21" s="5">
        <v>41091</v>
      </c>
      <c r="F21" s="29">
        <v>2012</v>
      </c>
      <c r="G21" s="4" t="s">
        <v>20</v>
      </c>
      <c r="H21" s="4" t="s">
        <v>854</v>
      </c>
      <c r="I21" s="4">
        <v>10.45</v>
      </c>
      <c r="J21" s="4">
        <v>8.5299999999999994</v>
      </c>
      <c r="K21" s="4" t="s">
        <v>855</v>
      </c>
      <c r="L21" s="5">
        <v>42249</v>
      </c>
      <c r="M21" s="29">
        <f t="shared" si="0"/>
        <v>2015</v>
      </c>
      <c r="N21" s="4" t="s">
        <v>23</v>
      </c>
      <c r="O21" s="4"/>
      <c r="P21" s="4"/>
      <c r="Q21" s="4"/>
      <c r="R21" s="4"/>
      <c r="S21" s="4" t="s">
        <v>60</v>
      </c>
      <c r="T21" s="4" t="s">
        <v>141</v>
      </c>
      <c r="U21" s="4" t="s">
        <v>423</v>
      </c>
      <c r="V21" s="4"/>
      <c r="W21" s="4" t="s">
        <v>763</v>
      </c>
      <c r="X21" s="4" t="s">
        <v>718</v>
      </c>
      <c r="Y21" s="4" t="s">
        <v>26</v>
      </c>
      <c r="Z21" s="4"/>
      <c r="AA21" s="4"/>
      <c r="AB21" s="4"/>
      <c r="AC21" s="4"/>
      <c r="AD21">
        <f t="shared" si="1"/>
        <v>38</v>
      </c>
      <c r="AE21" s="122">
        <f t="shared" si="2"/>
        <v>3.1666666666666665</v>
      </c>
      <c r="AF21">
        <f t="shared" si="3"/>
        <v>2015</v>
      </c>
    </row>
    <row r="22" spans="1:32" x14ac:dyDescent="0.2">
      <c r="A22" s="4">
        <v>40173</v>
      </c>
      <c r="B22" s="4">
        <v>137648</v>
      </c>
      <c r="C22" s="4" t="s">
        <v>856</v>
      </c>
      <c r="D22" s="4" t="s">
        <v>857</v>
      </c>
      <c r="E22" s="5">
        <v>40358</v>
      </c>
      <c r="F22" s="29">
        <v>2010</v>
      </c>
      <c r="G22" s="4" t="s">
        <v>20</v>
      </c>
      <c r="H22" s="4" t="s">
        <v>858</v>
      </c>
      <c r="I22" s="4">
        <v>4.71</v>
      </c>
      <c r="J22" s="4">
        <v>3.74</v>
      </c>
      <c r="K22" s="4" t="s">
        <v>859</v>
      </c>
      <c r="L22" s="5">
        <v>40997</v>
      </c>
      <c r="M22" s="29">
        <f t="shared" si="0"/>
        <v>2012</v>
      </c>
      <c r="N22" s="4" t="s">
        <v>23</v>
      </c>
      <c r="O22" s="4" t="s">
        <v>860</v>
      </c>
      <c r="P22" s="4">
        <v>67.2</v>
      </c>
      <c r="Q22" s="4">
        <v>51.12</v>
      </c>
      <c r="R22" s="4"/>
      <c r="S22" s="4" t="s">
        <v>24</v>
      </c>
      <c r="T22" s="4" t="s">
        <v>25</v>
      </c>
      <c r="U22" s="4" t="s">
        <v>861</v>
      </c>
      <c r="V22" s="4"/>
      <c r="W22" s="4" t="s">
        <v>763</v>
      </c>
      <c r="X22" s="4" t="s">
        <v>718</v>
      </c>
      <c r="Y22" s="4" t="s">
        <v>26</v>
      </c>
      <c r="Z22" s="4"/>
      <c r="AA22" s="4"/>
      <c r="AB22" s="4"/>
      <c r="AC22" s="4"/>
      <c r="AD22">
        <f t="shared" si="1"/>
        <v>21</v>
      </c>
      <c r="AE22" s="122">
        <f t="shared" si="2"/>
        <v>1.75</v>
      </c>
      <c r="AF22">
        <f t="shared" si="3"/>
        <v>2012</v>
      </c>
    </row>
    <row r="23" spans="1:32" x14ac:dyDescent="0.2">
      <c r="A23" s="4">
        <v>16841</v>
      </c>
      <c r="B23" s="4">
        <v>50785</v>
      </c>
      <c r="C23" s="4" t="s">
        <v>862</v>
      </c>
      <c r="D23" s="4" t="s">
        <v>863</v>
      </c>
      <c r="E23" s="5">
        <v>38869</v>
      </c>
      <c r="F23" s="29">
        <v>2006</v>
      </c>
      <c r="G23" s="4" t="s">
        <v>28</v>
      </c>
      <c r="H23" s="4" t="s">
        <v>864</v>
      </c>
      <c r="I23" s="4">
        <v>402</v>
      </c>
      <c r="J23" s="4">
        <v>314.58</v>
      </c>
      <c r="K23" s="4" t="s">
        <v>865</v>
      </c>
      <c r="L23" s="5">
        <v>39455</v>
      </c>
      <c r="M23" s="29">
        <f t="shared" si="0"/>
        <v>2008</v>
      </c>
      <c r="N23" s="4" t="s">
        <v>128</v>
      </c>
      <c r="O23" s="4"/>
      <c r="P23" s="4"/>
      <c r="Q23" s="4"/>
      <c r="R23" s="4" t="s">
        <v>866</v>
      </c>
      <c r="S23" s="4" t="s">
        <v>98</v>
      </c>
      <c r="T23" s="4" t="s">
        <v>129</v>
      </c>
      <c r="U23" s="4" t="s">
        <v>697</v>
      </c>
      <c r="V23" s="4"/>
      <c r="W23" s="4" t="s">
        <v>834</v>
      </c>
      <c r="X23" s="4" t="s">
        <v>718</v>
      </c>
      <c r="Y23" s="4" t="s">
        <v>33</v>
      </c>
      <c r="Z23" s="4"/>
      <c r="AA23" s="4"/>
      <c r="AB23" s="4"/>
      <c r="AC23" s="4"/>
      <c r="AD23">
        <f t="shared" si="1"/>
        <v>19</v>
      </c>
      <c r="AE23" s="122">
        <f t="shared" si="2"/>
        <v>1.5833333333333333</v>
      </c>
      <c r="AF23">
        <f t="shared" si="3"/>
        <v>2008</v>
      </c>
    </row>
    <row r="24" spans="1:32" x14ac:dyDescent="0.2">
      <c r="A24" s="4">
        <v>53379</v>
      </c>
      <c r="B24" s="4">
        <v>71488</v>
      </c>
      <c r="C24" s="4" t="s">
        <v>867</v>
      </c>
      <c r="D24" s="4" t="s">
        <v>868</v>
      </c>
      <c r="E24" s="5">
        <v>42445</v>
      </c>
      <c r="F24" s="29">
        <v>2016</v>
      </c>
      <c r="G24" s="4" t="s">
        <v>28</v>
      </c>
      <c r="H24" s="4" t="s">
        <v>869</v>
      </c>
      <c r="I24" s="4">
        <v>150</v>
      </c>
      <c r="J24" s="4">
        <v>133.11000000000001</v>
      </c>
      <c r="K24" s="4" t="s">
        <v>870</v>
      </c>
      <c r="L24" s="5">
        <v>42667</v>
      </c>
      <c r="M24" s="29">
        <f t="shared" si="0"/>
        <v>2016</v>
      </c>
      <c r="N24" s="4" t="s">
        <v>31</v>
      </c>
      <c r="O24" s="4" t="s">
        <v>871</v>
      </c>
      <c r="P24" s="4">
        <v>6.84</v>
      </c>
      <c r="Q24" s="4">
        <v>6.24</v>
      </c>
      <c r="R24" s="4" t="s">
        <v>872</v>
      </c>
      <c r="S24" s="4" t="s">
        <v>60</v>
      </c>
      <c r="T24" s="4" t="s">
        <v>60</v>
      </c>
      <c r="U24" s="4" t="s">
        <v>873</v>
      </c>
      <c r="V24" s="4"/>
      <c r="W24" s="4" t="s">
        <v>834</v>
      </c>
      <c r="X24" s="4" t="s">
        <v>718</v>
      </c>
      <c r="Y24" s="4" t="s">
        <v>26</v>
      </c>
      <c r="Z24" s="4"/>
      <c r="AA24" s="4"/>
      <c r="AB24" s="4" t="s">
        <v>874</v>
      </c>
      <c r="AC24" s="4"/>
      <c r="AD24">
        <f t="shared" si="1"/>
        <v>7</v>
      </c>
      <c r="AE24" s="122">
        <f t="shared" si="2"/>
        <v>0.58333333333333337</v>
      </c>
      <c r="AF24">
        <f t="shared" si="3"/>
        <v>2016</v>
      </c>
    </row>
    <row r="25" spans="1:32" x14ac:dyDescent="0.2">
      <c r="A25" s="4">
        <v>13820</v>
      </c>
      <c r="B25" s="4">
        <v>46531</v>
      </c>
      <c r="C25" s="4" t="s">
        <v>875</v>
      </c>
      <c r="D25" s="4" t="s">
        <v>876</v>
      </c>
      <c r="E25" s="5">
        <v>40379</v>
      </c>
      <c r="F25" s="29">
        <v>2010</v>
      </c>
      <c r="G25" s="4" t="s">
        <v>28</v>
      </c>
      <c r="H25" s="4" t="s">
        <v>869</v>
      </c>
      <c r="I25" s="4">
        <v>150</v>
      </c>
      <c r="J25" s="4">
        <v>119.24</v>
      </c>
      <c r="K25" s="4" t="s">
        <v>870</v>
      </c>
      <c r="L25" s="5">
        <v>42276</v>
      </c>
      <c r="M25" s="29">
        <f t="shared" si="0"/>
        <v>2015</v>
      </c>
      <c r="N25" s="4" t="s">
        <v>31</v>
      </c>
      <c r="O25" s="4" t="s">
        <v>877</v>
      </c>
      <c r="P25" s="4">
        <v>96.37</v>
      </c>
      <c r="Q25" s="4">
        <v>85.94</v>
      </c>
      <c r="R25" s="4" t="s">
        <v>878</v>
      </c>
      <c r="S25" s="4" t="s">
        <v>24</v>
      </c>
      <c r="T25" s="4" t="s">
        <v>25</v>
      </c>
      <c r="U25" s="4" t="s">
        <v>879</v>
      </c>
      <c r="V25" s="4"/>
      <c r="W25" s="4" t="s">
        <v>763</v>
      </c>
      <c r="X25" s="4" t="s">
        <v>718</v>
      </c>
      <c r="Y25" s="4" t="s">
        <v>26</v>
      </c>
      <c r="Z25" s="4"/>
      <c r="AA25" s="4"/>
      <c r="AB25" s="4" t="s">
        <v>880</v>
      </c>
      <c r="AC25" s="4"/>
      <c r="AD25">
        <f t="shared" si="1"/>
        <v>62</v>
      </c>
      <c r="AE25" s="122">
        <f t="shared" si="2"/>
        <v>5.166666666666667</v>
      </c>
      <c r="AF25">
        <f t="shared" si="3"/>
        <v>2015</v>
      </c>
    </row>
    <row r="26" spans="1:32" x14ac:dyDescent="0.2">
      <c r="A26" s="4">
        <v>22729</v>
      </c>
      <c r="B26" s="4">
        <v>46531</v>
      </c>
      <c r="C26" s="4" t="s">
        <v>875</v>
      </c>
      <c r="D26" s="4" t="s">
        <v>876</v>
      </c>
      <c r="E26" s="5">
        <v>38050</v>
      </c>
      <c r="F26" s="29">
        <v>2004</v>
      </c>
      <c r="G26" s="4" t="s">
        <v>797</v>
      </c>
      <c r="H26" s="4"/>
      <c r="I26" s="4"/>
      <c r="J26" s="4"/>
      <c r="K26" s="4" t="s">
        <v>881</v>
      </c>
      <c r="L26" s="5">
        <v>40451</v>
      </c>
      <c r="M26" s="29">
        <f t="shared" si="0"/>
        <v>2010</v>
      </c>
      <c r="N26" s="4" t="s">
        <v>70</v>
      </c>
      <c r="O26" s="4" t="s">
        <v>869</v>
      </c>
      <c r="P26" s="4">
        <v>150</v>
      </c>
      <c r="Q26" s="4">
        <v>107.73</v>
      </c>
      <c r="R26" s="4" t="s">
        <v>870</v>
      </c>
      <c r="S26" s="4" t="s">
        <v>24</v>
      </c>
      <c r="T26" s="4" t="s">
        <v>25</v>
      </c>
      <c r="U26" s="4" t="s">
        <v>879</v>
      </c>
      <c r="V26" s="4"/>
      <c r="W26" s="4" t="s">
        <v>763</v>
      </c>
      <c r="X26" s="4" t="s">
        <v>718</v>
      </c>
      <c r="Y26" s="4" t="s">
        <v>33</v>
      </c>
      <c r="Z26" s="4"/>
      <c r="AA26" s="4"/>
      <c r="AB26" s="4" t="s">
        <v>882</v>
      </c>
      <c r="AC26" s="4"/>
      <c r="AD26">
        <f t="shared" si="1"/>
        <v>78</v>
      </c>
      <c r="AE26" s="122">
        <f t="shared" si="2"/>
        <v>6.5</v>
      </c>
      <c r="AF26">
        <f t="shared" si="3"/>
        <v>2010</v>
      </c>
    </row>
    <row r="27" spans="1:32" x14ac:dyDescent="0.2">
      <c r="A27" s="4">
        <v>37448</v>
      </c>
      <c r="B27" s="4">
        <v>127644</v>
      </c>
      <c r="C27" s="4" t="s">
        <v>883</v>
      </c>
      <c r="D27" s="4" t="s">
        <v>884</v>
      </c>
      <c r="E27" s="5">
        <v>39626</v>
      </c>
      <c r="F27" s="29">
        <v>2008</v>
      </c>
      <c r="G27" s="4" t="s">
        <v>20</v>
      </c>
      <c r="H27" s="4"/>
      <c r="I27" s="4"/>
      <c r="J27" s="4"/>
      <c r="K27" s="4" t="s">
        <v>885</v>
      </c>
      <c r="L27" s="5">
        <v>41618</v>
      </c>
      <c r="M27" s="29">
        <f t="shared" si="0"/>
        <v>2013</v>
      </c>
      <c r="N27" s="4" t="s">
        <v>23</v>
      </c>
      <c r="O27" s="4" t="s">
        <v>886</v>
      </c>
      <c r="P27" s="4">
        <v>133</v>
      </c>
      <c r="Q27" s="4">
        <v>96.58</v>
      </c>
      <c r="R27" s="4"/>
      <c r="S27" s="4" t="s">
        <v>103</v>
      </c>
      <c r="T27" s="4" t="s">
        <v>377</v>
      </c>
      <c r="U27" s="4" t="s">
        <v>887</v>
      </c>
      <c r="V27" s="4"/>
      <c r="W27" s="4" t="s">
        <v>763</v>
      </c>
      <c r="X27" s="4" t="s">
        <v>718</v>
      </c>
      <c r="Y27" s="4" t="s">
        <v>26</v>
      </c>
      <c r="Z27" s="4"/>
      <c r="AA27" s="4"/>
      <c r="AB27" s="4" t="s">
        <v>888</v>
      </c>
      <c r="AC27" s="4"/>
      <c r="AD27">
        <f t="shared" si="1"/>
        <v>66</v>
      </c>
      <c r="AE27" s="122">
        <f t="shared" si="2"/>
        <v>5.5</v>
      </c>
      <c r="AF27">
        <f t="shared" si="3"/>
        <v>2013</v>
      </c>
    </row>
    <row r="28" spans="1:32" x14ac:dyDescent="0.2">
      <c r="A28" s="4">
        <v>17862</v>
      </c>
      <c r="B28" s="4">
        <v>52116</v>
      </c>
      <c r="C28" s="4" t="s">
        <v>889</v>
      </c>
      <c r="D28" s="4" t="s">
        <v>890</v>
      </c>
      <c r="E28" s="5">
        <v>39264</v>
      </c>
      <c r="F28" s="29">
        <v>2007</v>
      </c>
      <c r="G28" s="4" t="s">
        <v>28</v>
      </c>
      <c r="H28" s="4"/>
      <c r="I28" s="4"/>
      <c r="J28" s="4"/>
      <c r="K28" s="4" t="s">
        <v>199</v>
      </c>
      <c r="L28" s="5">
        <v>40940</v>
      </c>
      <c r="M28" s="29">
        <f t="shared" si="0"/>
        <v>2012</v>
      </c>
      <c r="N28" s="4" t="s">
        <v>70</v>
      </c>
      <c r="O28" s="4" t="s">
        <v>891</v>
      </c>
      <c r="P28" s="4">
        <v>40</v>
      </c>
      <c r="Q28" s="4">
        <v>30.32</v>
      </c>
      <c r="R28" s="4" t="s">
        <v>892</v>
      </c>
      <c r="S28" s="4" t="s">
        <v>54</v>
      </c>
      <c r="T28" s="4" t="s">
        <v>269</v>
      </c>
      <c r="U28" s="4" t="s">
        <v>269</v>
      </c>
      <c r="V28" s="4"/>
      <c r="W28" s="4" t="s">
        <v>763</v>
      </c>
      <c r="X28" s="4" t="s">
        <v>718</v>
      </c>
      <c r="Y28" s="4" t="s">
        <v>33</v>
      </c>
      <c r="Z28" s="4"/>
      <c r="AA28" s="4"/>
      <c r="AB28" s="4"/>
      <c r="AC28" s="4"/>
      <c r="AD28">
        <f t="shared" si="1"/>
        <v>55</v>
      </c>
      <c r="AE28" s="122">
        <f t="shared" si="2"/>
        <v>4.583333333333333</v>
      </c>
      <c r="AF28">
        <f t="shared" si="3"/>
        <v>2012</v>
      </c>
    </row>
    <row r="29" spans="1:32" x14ac:dyDescent="0.2">
      <c r="A29" s="4">
        <v>53142</v>
      </c>
      <c r="B29" s="4">
        <v>187751</v>
      </c>
      <c r="C29" s="4" t="s">
        <v>893</v>
      </c>
      <c r="D29" s="4"/>
      <c r="E29" s="5">
        <v>41791</v>
      </c>
      <c r="F29" s="29">
        <v>2014</v>
      </c>
      <c r="G29" s="4" t="s">
        <v>20</v>
      </c>
      <c r="H29" s="4" t="s">
        <v>894</v>
      </c>
      <c r="I29" s="4">
        <v>5.17</v>
      </c>
      <c r="J29" s="4">
        <v>3.82</v>
      </c>
      <c r="K29" s="4" t="s">
        <v>859</v>
      </c>
      <c r="L29" s="5">
        <v>42600</v>
      </c>
      <c r="M29" s="29">
        <f t="shared" si="0"/>
        <v>2016</v>
      </c>
      <c r="N29" s="4" t="s">
        <v>31</v>
      </c>
      <c r="O29" s="4" t="s">
        <v>895</v>
      </c>
      <c r="P29" s="4">
        <v>144.78</v>
      </c>
      <c r="Q29" s="4">
        <v>127.91</v>
      </c>
      <c r="R29" s="4" t="s">
        <v>896</v>
      </c>
      <c r="S29" s="4" t="s">
        <v>103</v>
      </c>
      <c r="T29" s="4" t="s">
        <v>377</v>
      </c>
      <c r="U29" s="4" t="s">
        <v>897</v>
      </c>
      <c r="V29" s="4"/>
      <c r="W29" s="4" t="s">
        <v>763</v>
      </c>
      <c r="X29" s="4" t="s">
        <v>718</v>
      </c>
      <c r="Y29" s="4" t="s">
        <v>33</v>
      </c>
      <c r="Z29" s="4"/>
      <c r="AA29" s="4"/>
      <c r="AB29" s="4"/>
      <c r="AC29" s="4"/>
      <c r="AD29">
        <f t="shared" si="1"/>
        <v>26</v>
      </c>
      <c r="AE29" s="122">
        <f t="shared" si="2"/>
        <v>2.1666666666666665</v>
      </c>
      <c r="AF29">
        <f t="shared" si="3"/>
        <v>2016</v>
      </c>
    </row>
    <row r="30" spans="1:32" x14ac:dyDescent="0.2">
      <c r="A30" s="4">
        <v>38553</v>
      </c>
      <c r="B30" s="4">
        <v>131125</v>
      </c>
      <c r="C30" s="4" t="s">
        <v>898</v>
      </c>
      <c r="D30" s="4" t="s">
        <v>899</v>
      </c>
      <c r="E30" s="5">
        <v>39692</v>
      </c>
      <c r="F30" s="29">
        <v>2008</v>
      </c>
      <c r="G30" s="4" t="s">
        <v>20</v>
      </c>
      <c r="H30" s="4"/>
      <c r="I30" s="4"/>
      <c r="J30" s="4"/>
      <c r="K30" s="4" t="s">
        <v>900</v>
      </c>
      <c r="L30" s="5">
        <v>42333</v>
      </c>
      <c r="M30" s="29">
        <f t="shared" si="0"/>
        <v>2015</v>
      </c>
      <c r="N30" s="4" t="s">
        <v>23</v>
      </c>
      <c r="O30" s="4" t="s">
        <v>901</v>
      </c>
      <c r="P30" s="4">
        <v>607</v>
      </c>
      <c r="Q30" s="4">
        <v>571.85</v>
      </c>
      <c r="R30" s="4"/>
      <c r="S30" s="4" t="s">
        <v>32</v>
      </c>
      <c r="T30" s="4" t="s">
        <v>71</v>
      </c>
      <c r="U30" s="4" t="s">
        <v>225</v>
      </c>
      <c r="V30" s="4"/>
      <c r="W30" s="4" t="s">
        <v>763</v>
      </c>
      <c r="X30" s="4" t="s">
        <v>718</v>
      </c>
      <c r="Y30" s="4" t="s">
        <v>26</v>
      </c>
      <c r="Z30" s="4"/>
      <c r="AA30" s="4"/>
      <c r="AB30" s="4"/>
      <c r="AC30" s="4"/>
      <c r="AD30">
        <f t="shared" si="1"/>
        <v>86</v>
      </c>
      <c r="AE30" s="122">
        <f t="shared" si="2"/>
        <v>7.166666666666667</v>
      </c>
      <c r="AF30">
        <f t="shared" si="3"/>
        <v>2015</v>
      </c>
    </row>
    <row r="31" spans="1:32" x14ac:dyDescent="0.2">
      <c r="A31" s="4">
        <v>39332</v>
      </c>
      <c r="B31" s="4">
        <v>133970</v>
      </c>
      <c r="C31" s="4" t="s">
        <v>902</v>
      </c>
      <c r="D31" s="4" t="s">
        <v>903</v>
      </c>
      <c r="E31" s="5">
        <v>40391</v>
      </c>
      <c r="F31" s="29">
        <v>2010</v>
      </c>
      <c r="G31" s="4" t="s">
        <v>28</v>
      </c>
      <c r="H31" s="4"/>
      <c r="I31" s="4"/>
      <c r="J31" s="4"/>
      <c r="K31" s="4" t="s">
        <v>904</v>
      </c>
      <c r="L31" s="5">
        <v>40891</v>
      </c>
      <c r="M31" s="29">
        <f t="shared" si="0"/>
        <v>2011</v>
      </c>
      <c r="N31" s="4" t="s">
        <v>23</v>
      </c>
      <c r="O31" s="4" t="s">
        <v>905</v>
      </c>
      <c r="P31" s="4">
        <v>411.11</v>
      </c>
      <c r="Q31" s="4">
        <v>307.26</v>
      </c>
      <c r="R31" s="4"/>
      <c r="S31" s="4" t="s">
        <v>24</v>
      </c>
      <c r="T31" s="4" t="s">
        <v>92</v>
      </c>
      <c r="U31" s="4" t="s">
        <v>906</v>
      </c>
      <c r="V31" s="4"/>
      <c r="W31" s="4" t="s">
        <v>763</v>
      </c>
      <c r="X31" s="4" t="s">
        <v>718</v>
      </c>
      <c r="Y31" s="4" t="s">
        <v>26</v>
      </c>
      <c r="Z31" s="4"/>
      <c r="AA31" s="4"/>
      <c r="AB31" s="4"/>
      <c r="AC31" s="4"/>
      <c r="AD31">
        <f t="shared" si="1"/>
        <v>16</v>
      </c>
      <c r="AE31" s="122">
        <f t="shared" si="2"/>
        <v>1.3333333333333333</v>
      </c>
      <c r="AF31">
        <f t="shared" si="3"/>
        <v>2011</v>
      </c>
    </row>
    <row r="32" spans="1:32" x14ac:dyDescent="0.2">
      <c r="A32" s="4">
        <v>44723</v>
      </c>
      <c r="B32" s="4">
        <v>154810</v>
      </c>
      <c r="C32" s="4" t="s">
        <v>907</v>
      </c>
      <c r="D32" s="4" t="s">
        <v>908</v>
      </c>
      <c r="E32" s="5">
        <v>39661</v>
      </c>
      <c r="F32" s="29">
        <v>2008</v>
      </c>
      <c r="G32" s="4" t="s">
        <v>43</v>
      </c>
      <c r="H32" s="4" t="s">
        <v>909</v>
      </c>
      <c r="I32" s="4">
        <v>50.44</v>
      </c>
      <c r="J32" s="4">
        <v>32.03</v>
      </c>
      <c r="K32" s="4" t="s">
        <v>910</v>
      </c>
      <c r="L32" s="5">
        <v>40603</v>
      </c>
      <c r="M32" s="29">
        <f t="shared" si="0"/>
        <v>2011</v>
      </c>
      <c r="N32" s="4" t="s">
        <v>38</v>
      </c>
      <c r="O32" s="4"/>
      <c r="P32" s="4"/>
      <c r="Q32" s="4"/>
      <c r="R32" s="4"/>
      <c r="S32" s="4" t="s">
        <v>175</v>
      </c>
      <c r="T32" s="4" t="s">
        <v>175</v>
      </c>
      <c r="U32" s="4" t="s">
        <v>911</v>
      </c>
      <c r="V32" s="4"/>
      <c r="W32" s="4" t="s">
        <v>763</v>
      </c>
      <c r="X32" s="4" t="s">
        <v>718</v>
      </c>
      <c r="Y32" s="4" t="s">
        <v>33</v>
      </c>
      <c r="Z32" s="4"/>
      <c r="AA32" s="4"/>
      <c r="AB32" s="4"/>
      <c r="AC32" s="4"/>
      <c r="AD32">
        <f t="shared" si="1"/>
        <v>31</v>
      </c>
      <c r="AE32" s="122">
        <f t="shared" si="2"/>
        <v>2.5833333333333335</v>
      </c>
      <c r="AF32">
        <f t="shared" si="3"/>
        <v>2011</v>
      </c>
    </row>
    <row r="33" spans="1:32" x14ac:dyDescent="0.2">
      <c r="A33" s="4">
        <v>42803</v>
      </c>
      <c r="B33" s="4">
        <v>147367</v>
      </c>
      <c r="C33" s="4" t="s">
        <v>912</v>
      </c>
      <c r="D33" s="4" t="s">
        <v>913</v>
      </c>
      <c r="E33" s="5">
        <v>39320</v>
      </c>
      <c r="F33" s="29">
        <v>2007</v>
      </c>
      <c r="G33" s="4" t="s">
        <v>20</v>
      </c>
      <c r="H33" s="4" t="s">
        <v>914</v>
      </c>
      <c r="I33" s="4">
        <v>20.02</v>
      </c>
      <c r="J33" s="4">
        <v>14.08</v>
      </c>
      <c r="K33" s="4" t="s">
        <v>915</v>
      </c>
      <c r="L33" s="5">
        <v>40232</v>
      </c>
      <c r="M33" s="29">
        <f t="shared" si="0"/>
        <v>2010</v>
      </c>
      <c r="N33" s="4" t="s">
        <v>23</v>
      </c>
      <c r="O33" s="4" t="s">
        <v>916</v>
      </c>
      <c r="P33" s="4">
        <v>305.77</v>
      </c>
      <c r="Q33" s="4">
        <v>224.41</v>
      </c>
      <c r="R33" s="4"/>
      <c r="S33" s="4" t="s">
        <v>175</v>
      </c>
      <c r="T33" s="4" t="s">
        <v>176</v>
      </c>
      <c r="U33" s="4" t="s">
        <v>176</v>
      </c>
      <c r="V33" s="4"/>
      <c r="W33" s="4" t="s">
        <v>763</v>
      </c>
      <c r="X33" s="4" t="s">
        <v>718</v>
      </c>
      <c r="Y33" s="4" t="s">
        <v>26</v>
      </c>
      <c r="Z33" s="4"/>
      <c r="AA33" s="4"/>
      <c r="AB33" s="4"/>
      <c r="AC33" s="4"/>
      <c r="AD33">
        <f t="shared" si="1"/>
        <v>30</v>
      </c>
      <c r="AE33" s="122">
        <f t="shared" si="2"/>
        <v>2.5</v>
      </c>
      <c r="AF33">
        <f t="shared" si="3"/>
        <v>2010</v>
      </c>
    </row>
    <row r="34" spans="1:32" x14ac:dyDescent="0.2">
      <c r="A34" s="4">
        <v>42803</v>
      </c>
      <c r="B34" s="4">
        <v>147367</v>
      </c>
      <c r="C34" s="4" t="s">
        <v>912</v>
      </c>
      <c r="D34" s="4" t="s">
        <v>913</v>
      </c>
      <c r="E34" s="5">
        <v>39320</v>
      </c>
      <c r="F34" s="29">
        <v>2007</v>
      </c>
      <c r="G34" s="4" t="s">
        <v>20</v>
      </c>
      <c r="H34" s="4" t="s">
        <v>914</v>
      </c>
      <c r="I34" s="4">
        <v>20.02</v>
      </c>
      <c r="J34" s="4">
        <v>14.08</v>
      </c>
      <c r="K34" s="4" t="s">
        <v>915</v>
      </c>
      <c r="L34" s="5">
        <v>41772</v>
      </c>
      <c r="M34" s="29">
        <f t="shared" si="0"/>
        <v>2014</v>
      </c>
      <c r="N34" s="4" t="s">
        <v>38</v>
      </c>
      <c r="O34" s="4"/>
      <c r="P34" s="4"/>
      <c r="Q34" s="4"/>
      <c r="R34" s="4"/>
      <c r="S34" s="4" t="s">
        <v>175</v>
      </c>
      <c r="T34" s="4" t="s">
        <v>176</v>
      </c>
      <c r="U34" s="4" t="s">
        <v>176</v>
      </c>
      <c r="V34" s="4"/>
      <c r="W34" s="4" t="s">
        <v>763</v>
      </c>
      <c r="X34" s="4" t="s">
        <v>718</v>
      </c>
      <c r="Y34" s="4" t="s">
        <v>26</v>
      </c>
      <c r="Z34" s="4"/>
      <c r="AA34" s="4"/>
      <c r="AB34" s="4"/>
      <c r="AC34" s="4"/>
      <c r="AD34">
        <f t="shared" si="1"/>
        <v>81</v>
      </c>
      <c r="AE34" s="122">
        <f t="shared" si="2"/>
        <v>6.75</v>
      </c>
      <c r="AF34">
        <f t="shared" si="3"/>
        <v>2014</v>
      </c>
    </row>
    <row r="35" spans="1:32" x14ac:dyDescent="0.2">
      <c r="A35" s="4">
        <v>41828</v>
      </c>
      <c r="B35" s="4">
        <v>144280</v>
      </c>
      <c r="C35" s="4" t="s">
        <v>917</v>
      </c>
      <c r="D35" s="4"/>
      <c r="E35" s="5">
        <v>39234</v>
      </c>
      <c r="F35" s="29">
        <v>2007</v>
      </c>
      <c r="G35" s="4" t="s">
        <v>20</v>
      </c>
      <c r="H35" s="4" t="s">
        <v>918</v>
      </c>
      <c r="I35" s="4">
        <v>25.49</v>
      </c>
      <c r="J35" s="4">
        <v>18.850000000000001</v>
      </c>
      <c r="K35" s="4" t="s">
        <v>919</v>
      </c>
      <c r="L35" s="5">
        <v>41828</v>
      </c>
      <c r="M35" s="29">
        <f t="shared" si="0"/>
        <v>2014</v>
      </c>
      <c r="N35" s="4" t="s">
        <v>23</v>
      </c>
      <c r="O35" s="4" t="s">
        <v>920</v>
      </c>
      <c r="P35" s="4">
        <v>102.78</v>
      </c>
      <c r="Q35" s="4">
        <v>75.56</v>
      </c>
      <c r="R35" s="4"/>
      <c r="S35" s="4" t="s">
        <v>98</v>
      </c>
      <c r="T35" s="4" t="s">
        <v>921</v>
      </c>
      <c r="U35" s="4" t="s">
        <v>922</v>
      </c>
      <c r="V35" s="4"/>
      <c r="W35" s="4" t="s">
        <v>763</v>
      </c>
      <c r="X35" s="4" t="s">
        <v>718</v>
      </c>
      <c r="Y35" s="4" t="s">
        <v>26</v>
      </c>
      <c r="Z35" s="4"/>
      <c r="AA35" s="4"/>
      <c r="AB35" s="4"/>
      <c r="AC35" s="4"/>
      <c r="AD35">
        <f t="shared" si="1"/>
        <v>85</v>
      </c>
      <c r="AE35" s="122">
        <f t="shared" si="2"/>
        <v>7.083333333333333</v>
      </c>
      <c r="AF35">
        <f t="shared" si="3"/>
        <v>2014</v>
      </c>
    </row>
    <row r="36" spans="1:32" x14ac:dyDescent="0.2">
      <c r="A36" s="4">
        <v>41828</v>
      </c>
      <c r="B36" s="4">
        <v>144280</v>
      </c>
      <c r="C36" s="4" t="s">
        <v>917</v>
      </c>
      <c r="D36" s="4"/>
      <c r="E36" s="5">
        <v>39234</v>
      </c>
      <c r="F36" s="29">
        <v>2007</v>
      </c>
      <c r="G36" s="4" t="s">
        <v>20</v>
      </c>
      <c r="H36" s="4" t="s">
        <v>918</v>
      </c>
      <c r="I36" s="4">
        <v>25.49</v>
      </c>
      <c r="J36" s="4">
        <v>18.850000000000001</v>
      </c>
      <c r="K36" s="4" t="s">
        <v>919</v>
      </c>
      <c r="L36" s="5">
        <v>42446</v>
      </c>
      <c r="M36" s="29">
        <f t="shared" si="0"/>
        <v>2016</v>
      </c>
      <c r="N36" s="4" t="s">
        <v>38</v>
      </c>
      <c r="O36" s="4" t="s">
        <v>923</v>
      </c>
      <c r="P36" s="4">
        <v>47.13</v>
      </c>
      <c r="Q36" s="4">
        <v>41.83</v>
      </c>
      <c r="R36" s="4"/>
      <c r="S36" s="4" t="s">
        <v>98</v>
      </c>
      <c r="T36" s="4" t="s">
        <v>921</v>
      </c>
      <c r="U36" s="4" t="s">
        <v>922</v>
      </c>
      <c r="V36" s="4"/>
      <c r="W36" s="4" t="s">
        <v>763</v>
      </c>
      <c r="X36" s="4" t="s">
        <v>718</v>
      </c>
      <c r="Y36" s="4" t="s">
        <v>26</v>
      </c>
      <c r="Z36" s="4"/>
      <c r="AA36" s="4"/>
      <c r="AB36" s="4"/>
      <c r="AC36" s="4"/>
      <c r="AD36">
        <f t="shared" si="1"/>
        <v>105</v>
      </c>
      <c r="AE36" s="122">
        <f t="shared" si="2"/>
        <v>8.75</v>
      </c>
      <c r="AF36">
        <f t="shared" si="3"/>
        <v>2016</v>
      </c>
    </row>
    <row r="37" spans="1:32" x14ac:dyDescent="0.2">
      <c r="A37" s="4">
        <v>41828</v>
      </c>
      <c r="B37" s="4">
        <v>144280</v>
      </c>
      <c r="C37" s="4" t="s">
        <v>917</v>
      </c>
      <c r="D37" s="4"/>
      <c r="E37" s="5">
        <v>39234</v>
      </c>
      <c r="F37" s="29">
        <v>2007</v>
      </c>
      <c r="G37" s="4" t="s">
        <v>20</v>
      </c>
      <c r="H37" s="4" t="s">
        <v>918</v>
      </c>
      <c r="I37" s="4">
        <v>25.49</v>
      </c>
      <c r="J37" s="4">
        <v>18.850000000000001</v>
      </c>
      <c r="K37" s="4" t="s">
        <v>919</v>
      </c>
      <c r="L37" s="5">
        <v>42851</v>
      </c>
      <c r="M37" s="29">
        <f t="shared" si="0"/>
        <v>2017</v>
      </c>
      <c r="N37" s="4" t="s">
        <v>38</v>
      </c>
      <c r="O37" s="4" t="s">
        <v>924</v>
      </c>
      <c r="P37" s="4">
        <v>34.71</v>
      </c>
      <c r="Q37" s="4">
        <v>31.86</v>
      </c>
      <c r="R37" s="4" t="s">
        <v>925</v>
      </c>
      <c r="S37" s="4" t="s">
        <v>98</v>
      </c>
      <c r="T37" s="4" t="s">
        <v>921</v>
      </c>
      <c r="U37" s="4" t="s">
        <v>922</v>
      </c>
      <c r="V37" s="4"/>
      <c r="W37" s="4" t="s">
        <v>763</v>
      </c>
      <c r="X37" s="4" t="s">
        <v>718</v>
      </c>
      <c r="Y37" s="4" t="s">
        <v>33</v>
      </c>
      <c r="Z37" s="4"/>
      <c r="AA37" s="4"/>
      <c r="AB37" s="4"/>
      <c r="AC37" s="4"/>
      <c r="AD37">
        <f t="shared" si="1"/>
        <v>118</v>
      </c>
      <c r="AE37" s="122">
        <f t="shared" si="2"/>
        <v>9.8333333333333339</v>
      </c>
      <c r="AF37">
        <f t="shared" si="3"/>
        <v>2017</v>
      </c>
    </row>
    <row r="38" spans="1:32" x14ac:dyDescent="0.2">
      <c r="A38" s="4">
        <v>44970</v>
      </c>
      <c r="B38" s="4">
        <v>155581</v>
      </c>
      <c r="C38" s="4" t="s">
        <v>926</v>
      </c>
      <c r="D38" s="4" t="s">
        <v>927</v>
      </c>
      <c r="E38" s="5">
        <v>40334</v>
      </c>
      <c r="F38" s="29">
        <v>2010</v>
      </c>
      <c r="G38" s="4" t="s">
        <v>20</v>
      </c>
      <c r="H38" s="4" t="s">
        <v>928</v>
      </c>
      <c r="I38" s="4">
        <v>13.23</v>
      </c>
      <c r="J38" s="4">
        <v>10.65</v>
      </c>
      <c r="K38" s="4" t="s">
        <v>929</v>
      </c>
      <c r="L38" s="5">
        <v>42002</v>
      </c>
      <c r="M38" s="29">
        <f t="shared" si="0"/>
        <v>2014</v>
      </c>
      <c r="N38" s="4" t="s">
        <v>23</v>
      </c>
      <c r="O38" s="4" t="s">
        <v>930</v>
      </c>
      <c r="P38" s="4">
        <v>120.23</v>
      </c>
      <c r="Q38" s="4">
        <v>96.51</v>
      </c>
      <c r="R38" s="4"/>
      <c r="S38" s="4" t="s">
        <v>281</v>
      </c>
      <c r="T38" s="4" t="s">
        <v>281</v>
      </c>
      <c r="U38" s="4" t="s">
        <v>931</v>
      </c>
      <c r="V38" s="4"/>
      <c r="W38" s="4" t="s">
        <v>763</v>
      </c>
      <c r="X38" s="4" t="s">
        <v>718</v>
      </c>
      <c r="Y38" s="4" t="s">
        <v>26</v>
      </c>
      <c r="Z38" s="4"/>
      <c r="AA38" s="4"/>
      <c r="AB38" s="4"/>
      <c r="AC38" s="4"/>
      <c r="AD38">
        <f t="shared" si="1"/>
        <v>54</v>
      </c>
      <c r="AE38" s="122">
        <f t="shared" si="2"/>
        <v>4.5</v>
      </c>
      <c r="AF38">
        <f t="shared" si="3"/>
        <v>2014</v>
      </c>
    </row>
    <row r="39" spans="1:32" x14ac:dyDescent="0.2">
      <c r="A39" s="4">
        <v>46400</v>
      </c>
      <c r="B39" s="4">
        <v>160820</v>
      </c>
      <c r="C39" s="4" t="s">
        <v>932</v>
      </c>
      <c r="D39" s="4" t="s">
        <v>933</v>
      </c>
      <c r="E39" s="5">
        <v>39431</v>
      </c>
      <c r="F39" s="29">
        <v>2007</v>
      </c>
      <c r="G39" s="4" t="s">
        <v>20</v>
      </c>
      <c r="H39" s="4" t="s">
        <v>934</v>
      </c>
      <c r="I39" s="4">
        <v>20.73</v>
      </c>
      <c r="J39" s="4">
        <v>14.19</v>
      </c>
      <c r="K39" s="4" t="s">
        <v>935</v>
      </c>
      <c r="L39" s="5">
        <v>40268</v>
      </c>
      <c r="M39" s="29">
        <f t="shared" si="0"/>
        <v>2010</v>
      </c>
      <c r="N39" s="4" t="s">
        <v>23</v>
      </c>
      <c r="O39" s="4"/>
      <c r="P39" s="4"/>
      <c r="Q39" s="4"/>
      <c r="R39" s="4"/>
      <c r="S39" s="4" t="s">
        <v>175</v>
      </c>
      <c r="T39" s="4" t="s">
        <v>936</v>
      </c>
      <c r="U39" s="4" t="s">
        <v>937</v>
      </c>
      <c r="V39" s="4"/>
      <c r="W39" s="4" t="s">
        <v>763</v>
      </c>
      <c r="X39" s="4" t="s">
        <v>718</v>
      </c>
      <c r="Y39" s="4" t="s">
        <v>26</v>
      </c>
      <c r="Z39" s="4"/>
      <c r="AA39" s="4"/>
      <c r="AB39" s="4"/>
      <c r="AC39" s="4"/>
      <c r="AD39">
        <f t="shared" si="1"/>
        <v>27</v>
      </c>
      <c r="AE39" s="122">
        <f t="shared" si="2"/>
        <v>2.25</v>
      </c>
      <c r="AF39">
        <f t="shared" si="3"/>
        <v>2010</v>
      </c>
    </row>
    <row r="40" spans="1:32" x14ac:dyDescent="0.2">
      <c r="A40" s="4">
        <v>46400</v>
      </c>
      <c r="B40" s="4">
        <v>160820</v>
      </c>
      <c r="C40" s="4" t="s">
        <v>932</v>
      </c>
      <c r="D40" s="4" t="s">
        <v>933</v>
      </c>
      <c r="E40" s="5">
        <v>39431</v>
      </c>
      <c r="F40" s="29">
        <v>2007</v>
      </c>
      <c r="G40" s="4" t="s">
        <v>20</v>
      </c>
      <c r="H40" s="4" t="s">
        <v>934</v>
      </c>
      <c r="I40" s="4">
        <v>20.73</v>
      </c>
      <c r="J40" s="4">
        <v>14.19</v>
      </c>
      <c r="K40" s="4" t="s">
        <v>935</v>
      </c>
      <c r="L40" s="5">
        <v>40645</v>
      </c>
      <c r="M40" s="29">
        <f t="shared" si="0"/>
        <v>2011</v>
      </c>
      <c r="N40" s="4" t="s">
        <v>38</v>
      </c>
      <c r="O40" s="4"/>
      <c r="P40" s="4"/>
      <c r="Q40" s="4"/>
      <c r="R40" s="4"/>
      <c r="S40" s="4" t="s">
        <v>175</v>
      </c>
      <c r="T40" s="4" t="s">
        <v>936</v>
      </c>
      <c r="U40" s="4" t="s">
        <v>937</v>
      </c>
      <c r="V40" s="4"/>
      <c r="W40" s="4" t="s">
        <v>763</v>
      </c>
      <c r="X40" s="4" t="s">
        <v>718</v>
      </c>
      <c r="Y40" s="4" t="s">
        <v>26</v>
      </c>
      <c r="Z40" s="4"/>
      <c r="AA40" s="4"/>
      <c r="AB40" s="4"/>
      <c r="AC40" s="4"/>
      <c r="AD40">
        <f t="shared" si="1"/>
        <v>40</v>
      </c>
      <c r="AE40" s="122">
        <f t="shared" si="2"/>
        <v>3.3333333333333335</v>
      </c>
      <c r="AF40">
        <f t="shared" si="3"/>
        <v>2011</v>
      </c>
    </row>
    <row r="41" spans="1:32" x14ac:dyDescent="0.2">
      <c r="A41" s="4">
        <v>5463</v>
      </c>
      <c r="B41" s="4">
        <v>35128</v>
      </c>
      <c r="C41" s="4" t="s">
        <v>938</v>
      </c>
      <c r="D41" s="4" t="s">
        <v>939</v>
      </c>
      <c r="E41" s="5">
        <v>40112</v>
      </c>
      <c r="F41" s="29">
        <v>2009</v>
      </c>
      <c r="G41" s="4" t="s">
        <v>28</v>
      </c>
      <c r="H41" s="4" t="s">
        <v>940</v>
      </c>
      <c r="I41" s="4">
        <v>200</v>
      </c>
      <c r="J41" s="4">
        <v>134.36000000000001</v>
      </c>
      <c r="K41" s="4" t="s">
        <v>941</v>
      </c>
      <c r="L41" s="5">
        <v>40703</v>
      </c>
      <c r="M41" s="29">
        <f t="shared" si="0"/>
        <v>2011</v>
      </c>
      <c r="N41" s="4" t="s">
        <v>31</v>
      </c>
      <c r="O41" s="4" t="s">
        <v>942</v>
      </c>
      <c r="P41" s="4">
        <v>650</v>
      </c>
      <c r="Q41" s="4">
        <v>450.13</v>
      </c>
      <c r="R41" s="4" t="s">
        <v>943</v>
      </c>
      <c r="S41" s="4" t="s">
        <v>24</v>
      </c>
      <c r="T41" s="4" t="s">
        <v>25</v>
      </c>
      <c r="U41" s="4" t="s">
        <v>25</v>
      </c>
      <c r="V41" s="4"/>
      <c r="W41" s="4" t="s">
        <v>763</v>
      </c>
      <c r="X41" s="4" t="s">
        <v>718</v>
      </c>
      <c r="Y41" s="4" t="s">
        <v>33</v>
      </c>
      <c r="Z41" s="4">
        <v>3</v>
      </c>
      <c r="AA41" s="4"/>
      <c r="AB41" s="4"/>
      <c r="AC41" s="4"/>
      <c r="AD41">
        <f t="shared" si="1"/>
        <v>20</v>
      </c>
      <c r="AE41" s="122">
        <f t="shared" si="2"/>
        <v>1.6666666666666667</v>
      </c>
      <c r="AF41">
        <f t="shared" si="3"/>
        <v>2011</v>
      </c>
    </row>
    <row r="42" spans="1:32" x14ac:dyDescent="0.2">
      <c r="A42" s="4">
        <v>46515</v>
      </c>
      <c r="B42" s="4">
        <v>161216</v>
      </c>
      <c r="C42" s="4" t="s">
        <v>944</v>
      </c>
      <c r="D42" s="4" t="s">
        <v>945</v>
      </c>
      <c r="E42" s="5">
        <v>40526</v>
      </c>
      <c r="F42" s="29">
        <v>2010</v>
      </c>
      <c r="G42" s="4" t="s">
        <v>20</v>
      </c>
      <c r="H42" s="4" t="s">
        <v>946</v>
      </c>
      <c r="I42" s="4">
        <v>20.78</v>
      </c>
      <c r="J42" s="4">
        <v>15.67</v>
      </c>
      <c r="K42" s="4" t="s">
        <v>947</v>
      </c>
      <c r="L42" s="5">
        <v>40995</v>
      </c>
      <c r="M42" s="29">
        <f t="shared" si="0"/>
        <v>2012</v>
      </c>
      <c r="N42" s="4" t="s">
        <v>23</v>
      </c>
      <c r="O42" s="4" t="s">
        <v>948</v>
      </c>
      <c r="P42" s="4">
        <v>162.38999999999999</v>
      </c>
      <c r="Q42" s="4">
        <v>123.79</v>
      </c>
      <c r="R42" s="4"/>
      <c r="S42" s="4" t="s">
        <v>24</v>
      </c>
      <c r="T42" s="4" t="s">
        <v>47</v>
      </c>
      <c r="U42" s="4" t="s">
        <v>861</v>
      </c>
      <c r="V42" s="4"/>
      <c r="W42" s="4" t="s">
        <v>763</v>
      </c>
      <c r="X42" s="4" t="s">
        <v>718</v>
      </c>
      <c r="Y42" s="4" t="s">
        <v>26</v>
      </c>
      <c r="Z42" s="4"/>
      <c r="AA42" s="4"/>
      <c r="AB42" s="4"/>
      <c r="AC42" s="4"/>
      <c r="AD42">
        <f t="shared" si="1"/>
        <v>15</v>
      </c>
      <c r="AE42" s="122">
        <f t="shared" si="2"/>
        <v>1.25</v>
      </c>
      <c r="AF42">
        <f t="shared" si="3"/>
        <v>2012</v>
      </c>
    </row>
    <row r="43" spans="1:32" x14ac:dyDescent="0.2">
      <c r="A43" s="4">
        <v>48058</v>
      </c>
      <c r="B43" s="4">
        <v>167334</v>
      </c>
      <c r="C43" s="4" t="s">
        <v>949</v>
      </c>
      <c r="D43" s="4" t="s">
        <v>950</v>
      </c>
      <c r="E43" s="5">
        <v>41465</v>
      </c>
      <c r="F43" s="29">
        <v>2013</v>
      </c>
      <c r="G43" s="4" t="s">
        <v>20</v>
      </c>
      <c r="H43" s="4" t="s">
        <v>951</v>
      </c>
      <c r="I43" s="4">
        <v>0.81</v>
      </c>
      <c r="J43" s="4">
        <v>0.63</v>
      </c>
      <c r="K43" s="4" t="s">
        <v>952</v>
      </c>
      <c r="L43" s="5">
        <v>41809</v>
      </c>
      <c r="M43" s="29">
        <f t="shared" si="0"/>
        <v>2014</v>
      </c>
      <c r="N43" s="4" t="s">
        <v>46</v>
      </c>
      <c r="O43" s="4" t="s">
        <v>953</v>
      </c>
      <c r="P43" s="4">
        <v>0.03</v>
      </c>
      <c r="Q43" s="4">
        <v>0.02</v>
      </c>
      <c r="R43" s="4"/>
      <c r="S43" s="4" t="s">
        <v>103</v>
      </c>
      <c r="T43" s="4" t="s">
        <v>361</v>
      </c>
      <c r="U43" s="4" t="s">
        <v>954</v>
      </c>
      <c r="V43" s="4"/>
      <c r="W43" s="4" t="s">
        <v>763</v>
      </c>
      <c r="X43" s="4" t="s">
        <v>718</v>
      </c>
      <c r="Y43" s="4" t="s">
        <v>26</v>
      </c>
      <c r="Z43" s="4"/>
      <c r="AA43" s="4"/>
      <c r="AB43" s="4"/>
      <c r="AC43" s="4"/>
      <c r="AD43">
        <f t="shared" si="1"/>
        <v>11</v>
      </c>
      <c r="AE43" s="122">
        <f t="shared" si="2"/>
        <v>0.91666666666666663</v>
      </c>
      <c r="AF43">
        <f t="shared" si="3"/>
        <v>2014</v>
      </c>
    </row>
    <row r="44" spans="1:32" x14ac:dyDescent="0.2">
      <c r="A44" s="4">
        <v>45075</v>
      </c>
      <c r="B44" s="4">
        <v>155892</v>
      </c>
      <c r="C44" s="4" t="s">
        <v>955</v>
      </c>
      <c r="D44" s="4" t="s">
        <v>956</v>
      </c>
      <c r="E44" s="5">
        <v>40646</v>
      </c>
      <c r="F44" s="29">
        <v>2011</v>
      </c>
      <c r="G44" s="4" t="s">
        <v>20</v>
      </c>
      <c r="H44" s="4" t="s">
        <v>957</v>
      </c>
      <c r="I44" s="4">
        <v>2.84</v>
      </c>
      <c r="J44" s="4">
        <v>1.97</v>
      </c>
      <c r="K44" s="4" t="s">
        <v>935</v>
      </c>
      <c r="L44" s="5">
        <v>42184</v>
      </c>
      <c r="M44" s="29">
        <f t="shared" si="0"/>
        <v>2015</v>
      </c>
      <c r="N44" s="4" t="s">
        <v>23</v>
      </c>
      <c r="O44" s="4"/>
      <c r="P44" s="4"/>
      <c r="Q44" s="4"/>
      <c r="R44" s="4"/>
      <c r="S44" s="4" t="s">
        <v>103</v>
      </c>
      <c r="T44" s="4" t="s">
        <v>327</v>
      </c>
      <c r="U44" s="4" t="s">
        <v>958</v>
      </c>
      <c r="V44" s="4"/>
      <c r="W44" s="4" t="s">
        <v>763</v>
      </c>
      <c r="X44" s="4" t="s">
        <v>718</v>
      </c>
      <c r="Y44" s="4" t="s">
        <v>26</v>
      </c>
      <c r="Z44" s="4"/>
      <c r="AA44" s="4"/>
      <c r="AB44" s="4"/>
      <c r="AC44" s="4"/>
      <c r="AD44">
        <f t="shared" si="1"/>
        <v>50</v>
      </c>
      <c r="AE44" s="122">
        <f t="shared" si="2"/>
        <v>4.166666666666667</v>
      </c>
      <c r="AF44">
        <f t="shared" si="3"/>
        <v>2015</v>
      </c>
    </row>
    <row r="45" spans="1:32" x14ac:dyDescent="0.2">
      <c r="A45" s="4">
        <v>45563</v>
      </c>
      <c r="B45" s="4">
        <v>139220</v>
      </c>
      <c r="C45" s="4" t="s">
        <v>959</v>
      </c>
      <c r="D45" s="4" t="s">
        <v>960</v>
      </c>
      <c r="E45" s="5">
        <v>39965</v>
      </c>
      <c r="F45" s="29">
        <v>2009</v>
      </c>
      <c r="G45" s="4" t="s">
        <v>20</v>
      </c>
      <c r="H45" s="4" t="s">
        <v>961</v>
      </c>
      <c r="I45" s="4">
        <v>9.26</v>
      </c>
      <c r="J45" s="4">
        <v>6.61</v>
      </c>
      <c r="K45" s="4" t="s">
        <v>962</v>
      </c>
      <c r="L45" s="5">
        <v>40116</v>
      </c>
      <c r="M45" s="29">
        <f t="shared" si="0"/>
        <v>2009</v>
      </c>
      <c r="N45" s="4" t="s">
        <v>23</v>
      </c>
      <c r="O45" s="4" t="s">
        <v>963</v>
      </c>
      <c r="P45" s="4">
        <v>268.14999999999998</v>
      </c>
      <c r="Q45" s="4">
        <v>180.14</v>
      </c>
      <c r="R45" s="4"/>
      <c r="S45" s="4" t="s">
        <v>103</v>
      </c>
      <c r="T45" s="4" t="s">
        <v>339</v>
      </c>
      <c r="U45" s="4" t="s">
        <v>964</v>
      </c>
      <c r="V45" s="4"/>
      <c r="W45" s="4" t="s">
        <v>763</v>
      </c>
      <c r="X45" s="4" t="s">
        <v>718</v>
      </c>
      <c r="Y45" s="4" t="s">
        <v>26</v>
      </c>
      <c r="Z45" s="4"/>
      <c r="AA45" s="4"/>
      <c r="AB45" s="4"/>
      <c r="AC45" s="4"/>
      <c r="AD45">
        <f t="shared" si="1"/>
        <v>4</v>
      </c>
      <c r="AE45" s="122">
        <f t="shared" si="2"/>
        <v>0.33333333333333331</v>
      </c>
      <c r="AF45">
        <f t="shared" si="3"/>
        <v>2009</v>
      </c>
    </row>
    <row r="46" spans="1:32" x14ac:dyDescent="0.2">
      <c r="A46" s="4">
        <v>43299</v>
      </c>
      <c r="B46" s="4">
        <v>149293</v>
      </c>
      <c r="C46" s="4" t="s">
        <v>965</v>
      </c>
      <c r="D46" s="4" t="s">
        <v>966</v>
      </c>
      <c r="E46" s="5">
        <v>40501</v>
      </c>
      <c r="F46" s="29">
        <v>2010</v>
      </c>
      <c r="G46" s="4" t="s">
        <v>20</v>
      </c>
      <c r="H46" s="4" t="s">
        <v>967</v>
      </c>
      <c r="I46" s="4">
        <v>4.22</v>
      </c>
      <c r="J46" s="4">
        <v>3.07</v>
      </c>
      <c r="K46" s="4" t="s">
        <v>968</v>
      </c>
      <c r="L46" s="5">
        <v>41662</v>
      </c>
      <c r="M46" s="29">
        <f t="shared" si="0"/>
        <v>2014</v>
      </c>
      <c r="N46" s="4" t="s">
        <v>23</v>
      </c>
      <c r="O46" s="4" t="s">
        <v>969</v>
      </c>
      <c r="P46" s="4">
        <v>55.28</v>
      </c>
      <c r="Q46" s="4">
        <v>40.44</v>
      </c>
      <c r="R46" s="4"/>
      <c r="S46" s="4" t="s">
        <v>54</v>
      </c>
      <c r="T46" s="4" t="s">
        <v>55</v>
      </c>
      <c r="U46" s="4" t="s">
        <v>611</v>
      </c>
      <c r="V46" s="4"/>
      <c r="W46" s="4" t="s">
        <v>763</v>
      </c>
      <c r="X46" s="4" t="s">
        <v>718</v>
      </c>
      <c r="Y46" s="4" t="s">
        <v>26</v>
      </c>
      <c r="Z46" s="4"/>
      <c r="AA46" s="4"/>
      <c r="AB46" s="4"/>
      <c r="AC46" s="4"/>
      <c r="AD46">
        <f t="shared" si="1"/>
        <v>38</v>
      </c>
      <c r="AE46" s="122">
        <f t="shared" si="2"/>
        <v>3.1666666666666665</v>
      </c>
      <c r="AF46">
        <f t="shared" si="3"/>
        <v>2014</v>
      </c>
    </row>
    <row r="47" spans="1:32" x14ac:dyDescent="0.2">
      <c r="A47" s="4">
        <v>52468</v>
      </c>
      <c r="B47" s="4">
        <v>184866</v>
      </c>
      <c r="C47" s="4" t="s">
        <v>970</v>
      </c>
      <c r="D47" s="4" t="s">
        <v>971</v>
      </c>
      <c r="E47" s="5">
        <v>41579</v>
      </c>
      <c r="F47" s="29">
        <v>2013</v>
      </c>
      <c r="G47" s="4" t="s">
        <v>20</v>
      </c>
      <c r="H47" s="4" t="s">
        <v>972</v>
      </c>
      <c r="I47" s="4">
        <v>1.63</v>
      </c>
      <c r="J47" s="4">
        <v>1.22</v>
      </c>
      <c r="K47" s="4" t="s">
        <v>973</v>
      </c>
      <c r="L47" s="5">
        <v>42369</v>
      </c>
      <c r="M47" s="29">
        <f t="shared" si="0"/>
        <v>2015</v>
      </c>
      <c r="N47" s="4" t="s">
        <v>23</v>
      </c>
      <c r="O47" s="4"/>
      <c r="P47" s="4"/>
      <c r="Q47" s="4"/>
      <c r="R47" s="4"/>
      <c r="S47" s="4" t="s">
        <v>103</v>
      </c>
      <c r="T47" s="4" t="s">
        <v>291</v>
      </c>
      <c r="U47" s="4" t="s">
        <v>291</v>
      </c>
      <c r="V47" s="4"/>
      <c r="W47" s="4" t="s">
        <v>763</v>
      </c>
      <c r="X47" s="4" t="s">
        <v>718</v>
      </c>
      <c r="Y47" s="4" t="s">
        <v>26</v>
      </c>
      <c r="Z47" s="4"/>
      <c r="AA47" s="4"/>
      <c r="AB47" s="4"/>
      <c r="AC47" s="4"/>
      <c r="AD47">
        <f t="shared" si="1"/>
        <v>25</v>
      </c>
      <c r="AE47" s="122">
        <f t="shared" si="2"/>
        <v>2.0833333333333335</v>
      </c>
      <c r="AF47">
        <f t="shared" si="3"/>
        <v>2015</v>
      </c>
    </row>
    <row r="48" spans="1:32" x14ac:dyDescent="0.2">
      <c r="A48" s="4">
        <v>37590</v>
      </c>
      <c r="B48" s="4">
        <v>119173</v>
      </c>
      <c r="C48" s="4" t="s">
        <v>974</v>
      </c>
      <c r="D48" s="4" t="s">
        <v>975</v>
      </c>
      <c r="E48" s="5">
        <v>38607</v>
      </c>
      <c r="F48" s="29">
        <v>2005</v>
      </c>
      <c r="G48" s="4" t="s">
        <v>20</v>
      </c>
      <c r="H48" s="4" t="s">
        <v>976</v>
      </c>
      <c r="I48" s="4">
        <v>3.05</v>
      </c>
      <c r="J48" s="4">
        <v>2.5299999999999998</v>
      </c>
      <c r="K48" s="4" t="s">
        <v>977</v>
      </c>
      <c r="L48" s="5">
        <v>39387</v>
      </c>
      <c r="M48" s="29">
        <f t="shared" si="0"/>
        <v>2007</v>
      </c>
      <c r="N48" s="4" t="s">
        <v>38</v>
      </c>
      <c r="O48" s="4"/>
      <c r="P48" s="4"/>
      <c r="Q48" s="4"/>
      <c r="R48" s="4"/>
      <c r="S48" s="4" t="s">
        <v>54</v>
      </c>
      <c r="T48" s="4" t="s">
        <v>81</v>
      </c>
      <c r="U48" s="4" t="s">
        <v>978</v>
      </c>
      <c r="V48" s="4"/>
      <c r="W48" s="4" t="s">
        <v>763</v>
      </c>
      <c r="X48" s="4" t="s">
        <v>718</v>
      </c>
      <c r="Y48" s="4" t="s">
        <v>26</v>
      </c>
      <c r="Z48" s="4"/>
      <c r="AA48" s="4"/>
      <c r="AB48" s="4" t="s">
        <v>979</v>
      </c>
      <c r="AC48" s="4" t="s">
        <v>979</v>
      </c>
      <c r="AD48">
        <f t="shared" si="1"/>
        <v>26</v>
      </c>
      <c r="AE48" s="122">
        <f t="shared" si="2"/>
        <v>2.1666666666666665</v>
      </c>
      <c r="AF48">
        <f t="shared" si="3"/>
        <v>2007</v>
      </c>
    </row>
    <row r="49" spans="1:32" x14ac:dyDescent="0.2">
      <c r="A49" s="4">
        <v>37590</v>
      </c>
      <c r="B49" s="4">
        <v>119173</v>
      </c>
      <c r="C49" s="4" t="s">
        <v>974</v>
      </c>
      <c r="D49" s="4" t="s">
        <v>975</v>
      </c>
      <c r="E49" s="5">
        <v>38607</v>
      </c>
      <c r="F49" s="29">
        <v>2005</v>
      </c>
      <c r="G49" s="4" t="s">
        <v>20</v>
      </c>
      <c r="H49" s="4" t="s">
        <v>976</v>
      </c>
      <c r="I49" s="4">
        <v>3.05</v>
      </c>
      <c r="J49" s="4">
        <v>2.5299999999999998</v>
      </c>
      <c r="K49" s="4" t="s">
        <v>977</v>
      </c>
      <c r="L49" s="5">
        <v>39539</v>
      </c>
      <c r="M49" s="29">
        <f t="shared" si="0"/>
        <v>2008</v>
      </c>
      <c r="N49" s="4" t="s">
        <v>38</v>
      </c>
      <c r="O49" s="4"/>
      <c r="P49" s="4"/>
      <c r="Q49" s="4"/>
      <c r="R49" s="4"/>
      <c r="S49" s="4" t="s">
        <v>54</v>
      </c>
      <c r="T49" s="4" t="s">
        <v>81</v>
      </c>
      <c r="U49" s="4" t="s">
        <v>978</v>
      </c>
      <c r="V49" s="4"/>
      <c r="W49" s="4" t="s">
        <v>763</v>
      </c>
      <c r="X49" s="4" t="s">
        <v>718</v>
      </c>
      <c r="Y49" s="4" t="s">
        <v>33</v>
      </c>
      <c r="Z49" s="4"/>
      <c r="AA49" s="4"/>
      <c r="AB49" s="4" t="s">
        <v>979</v>
      </c>
      <c r="AC49" s="4" t="s">
        <v>979</v>
      </c>
      <c r="AD49">
        <f t="shared" si="1"/>
        <v>31</v>
      </c>
      <c r="AE49" s="122">
        <f t="shared" si="2"/>
        <v>2.5833333333333335</v>
      </c>
      <c r="AF49">
        <f t="shared" si="3"/>
        <v>2008</v>
      </c>
    </row>
    <row r="50" spans="1:32" x14ac:dyDescent="0.2">
      <c r="A50" s="4">
        <v>44295</v>
      </c>
      <c r="B50" s="4">
        <v>153224</v>
      </c>
      <c r="C50" s="4" t="s">
        <v>980</v>
      </c>
      <c r="D50" s="4" t="s">
        <v>981</v>
      </c>
      <c r="E50" s="5">
        <v>40406</v>
      </c>
      <c r="F50" s="29">
        <v>2010</v>
      </c>
      <c r="G50" s="4" t="s">
        <v>20</v>
      </c>
      <c r="H50" s="4"/>
      <c r="I50" s="4"/>
      <c r="J50" s="4"/>
      <c r="K50" s="4" t="s">
        <v>982</v>
      </c>
      <c r="L50" s="5">
        <v>40914</v>
      </c>
      <c r="M50" s="29">
        <f t="shared" si="0"/>
        <v>2012</v>
      </c>
      <c r="N50" s="4" t="s">
        <v>23</v>
      </c>
      <c r="O50" s="4" t="s">
        <v>983</v>
      </c>
      <c r="P50" s="4">
        <v>87.05</v>
      </c>
      <c r="Q50" s="4">
        <v>68.37</v>
      </c>
      <c r="R50" s="4"/>
      <c r="S50" s="4" t="s">
        <v>32</v>
      </c>
      <c r="T50" s="4" t="s">
        <v>158</v>
      </c>
      <c r="U50" s="4" t="s">
        <v>984</v>
      </c>
      <c r="V50" s="4"/>
      <c r="W50" s="4" t="s">
        <v>763</v>
      </c>
      <c r="X50" s="4" t="s">
        <v>718</v>
      </c>
      <c r="Y50" s="4" t="s">
        <v>26</v>
      </c>
      <c r="Z50" s="4"/>
      <c r="AA50" s="4"/>
      <c r="AB50" s="4"/>
      <c r="AC50" s="4"/>
      <c r="AD50">
        <f t="shared" si="1"/>
        <v>17</v>
      </c>
      <c r="AE50" s="122">
        <f t="shared" si="2"/>
        <v>1.4166666666666667</v>
      </c>
      <c r="AF50">
        <f t="shared" si="3"/>
        <v>2012</v>
      </c>
    </row>
    <row r="51" spans="1:32" x14ac:dyDescent="0.2">
      <c r="A51" s="4">
        <v>44295</v>
      </c>
      <c r="B51" s="4">
        <v>153224</v>
      </c>
      <c r="C51" s="4" t="s">
        <v>980</v>
      </c>
      <c r="D51" s="4" t="s">
        <v>981</v>
      </c>
      <c r="E51" s="5">
        <v>40406</v>
      </c>
      <c r="F51" s="29">
        <v>2010</v>
      </c>
      <c r="G51" s="4" t="s">
        <v>20</v>
      </c>
      <c r="H51" s="4"/>
      <c r="I51" s="4"/>
      <c r="J51" s="4"/>
      <c r="K51" s="4" t="s">
        <v>982</v>
      </c>
      <c r="L51" s="5">
        <v>41558</v>
      </c>
      <c r="M51" s="29">
        <f t="shared" si="0"/>
        <v>2013</v>
      </c>
      <c r="N51" s="4" t="s">
        <v>38</v>
      </c>
      <c r="O51" s="4" t="s">
        <v>985</v>
      </c>
      <c r="P51" s="4">
        <v>10.31</v>
      </c>
      <c r="Q51" s="4">
        <v>7.62</v>
      </c>
      <c r="R51" s="4"/>
      <c r="S51" s="4" t="s">
        <v>32</v>
      </c>
      <c r="T51" s="4" t="s">
        <v>158</v>
      </c>
      <c r="U51" s="4" t="s">
        <v>984</v>
      </c>
      <c r="V51" s="4"/>
      <c r="W51" s="4" t="s">
        <v>763</v>
      </c>
      <c r="X51" s="4" t="s">
        <v>718</v>
      </c>
      <c r="Y51" s="4" t="s">
        <v>26</v>
      </c>
      <c r="Z51" s="4"/>
      <c r="AA51" s="4"/>
      <c r="AB51" s="4"/>
      <c r="AC51" s="4"/>
      <c r="AD51">
        <f t="shared" si="1"/>
        <v>38</v>
      </c>
      <c r="AE51" s="122">
        <f t="shared" si="2"/>
        <v>3.1666666666666665</v>
      </c>
      <c r="AF51">
        <f t="shared" si="3"/>
        <v>2013</v>
      </c>
    </row>
    <row r="52" spans="1:32" x14ac:dyDescent="0.2">
      <c r="A52" s="4">
        <v>8835</v>
      </c>
      <c r="B52" s="4">
        <v>40098</v>
      </c>
      <c r="C52" s="4" t="s">
        <v>986</v>
      </c>
      <c r="D52" s="4"/>
      <c r="E52" s="5">
        <v>38292</v>
      </c>
      <c r="F52" s="29">
        <v>2004</v>
      </c>
      <c r="G52" s="4" t="s">
        <v>28</v>
      </c>
      <c r="H52" s="4"/>
      <c r="I52" s="4"/>
      <c r="J52" s="4"/>
      <c r="K52" s="4" t="s">
        <v>97</v>
      </c>
      <c r="L52" s="5">
        <v>41426</v>
      </c>
      <c r="M52" s="29">
        <f t="shared" si="0"/>
        <v>2013</v>
      </c>
      <c r="N52" s="4" t="s">
        <v>46</v>
      </c>
      <c r="O52" s="4"/>
      <c r="P52" s="4"/>
      <c r="Q52" s="4"/>
      <c r="R52" s="4"/>
      <c r="S52" s="4" t="s">
        <v>54</v>
      </c>
      <c r="T52" s="4" t="s">
        <v>269</v>
      </c>
      <c r="U52" s="4" t="s">
        <v>269</v>
      </c>
      <c r="V52" s="4"/>
      <c r="W52" s="4" t="s">
        <v>834</v>
      </c>
      <c r="X52" s="4" t="s">
        <v>718</v>
      </c>
      <c r="Y52" s="4" t="s">
        <v>33</v>
      </c>
      <c r="Z52" s="4"/>
      <c r="AA52" s="4"/>
      <c r="AB52" s="4"/>
      <c r="AC52" s="4"/>
      <c r="AD52">
        <f t="shared" si="1"/>
        <v>103</v>
      </c>
      <c r="AE52" s="122">
        <f t="shared" si="2"/>
        <v>8.5833333333333339</v>
      </c>
      <c r="AF52">
        <f t="shared" si="3"/>
        <v>2013</v>
      </c>
    </row>
    <row r="53" spans="1:32" x14ac:dyDescent="0.2">
      <c r="A53" s="4">
        <v>46696</v>
      </c>
      <c r="B53" s="4">
        <v>161901</v>
      </c>
      <c r="C53" s="4" t="s">
        <v>987</v>
      </c>
      <c r="D53" s="4" t="s">
        <v>988</v>
      </c>
      <c r="E53" s="5">
        <v>40783</v>
      </c>
      <c r="F53" s="29">
        <v>2011</v>
      </c>
      <c r="G53" s="4" t="s">
        <v>20</v>
      </c>
      <c r="H53" s="4" t="s">
        <v>989</v>
      </c>
      <c r="I53" s="4">
        <v>4.59</v>
      </c>
      <c r="J53" s="4">
        <v>3.37</v>
      </c>
      <c r="K53" s="4" t="s">
        <v>990</v>
      </c>
      <c r="L53" s="5">
        <v>42747</v>
      </c>
      <c r="M53" s="29">
        <f t="shared" si="0"/>
        <v>2017</v>
      </c>
      <c r="N53" s="4" t="s">
        <v>23</v>
      </c>
      <c r="O53" s="4" t="s">
        <v>991</v>
      </c>
      <c r="P53" s="4">
        <v>25.17</v>
      </c>
      <c r="Q53" s="4">
        <v>23.69</v>
      </c>
      <c r="R53" s="4"/>
      <c r="S53" s="4" t="s">
        <v>103</v>
      </c>
      <c r="T53" s="4" t="s">
        <v>327</v>
      </c>
      <c r="U53" s="4" t="s">
        <v>992</v>
      </c>
      <c r="V53" s="4"/>
      <c r="W53" s="4" t="s">
        <v>763</v>
      </c>
      <c r="X53" s="4" t="s">
        <v>718</v>
      </c>
      <c r="Y53" s="4" t="s">
        <v>33</v>
      </c>
      <c r="Z53" s="4"/>
      <c r="AA53" s="4"/>
      <c r="AB53" s="4"/>
      <c r="AC53" s="4"/>
      <c r="AD53">
        <f t="shared" si="1"/>
        <v>65</v>
      </c>
      <c r="AE53" s="122">
        <f t="shared" si="2"/>
        <v>5.416666666666667</v>
      </c>
      <c r="AF53">
        <f t="shared" si="3"/>
        <v>2017</v>
      </c>
    </row>
    <row r="54" spans="1:32" x14ac:dyDescent="0.2">
      <c r="A54" s="4">
        <v>6834</v>
      </c>
      <c r="B54" s="4">
        <v>37367</v>
      </c>
      <c r="C54" s="4" t="s">
        <v>993</v>
      </c>
      <c r="D54" s="4" t="s">
        <v>994</v>
      </c>
      <c r="E54" s="5">
        <v>39600</v>
      </c>
      <c r="F54" s="29">
        <v>2008</v>
      </c>
      <c r="G54" s="4" t="s">
        <v>20</v>
      </c>
      <c r="H54" s="4"/>
      <c r="I54" s="4"/>
      <c r="J54" s="4"/>
      <c r="K54" s="4" t="s">
        <v>995</v>
      </c>
      <c r="L54" s="5">
        <v>40974</v>
      </c>
      <c r="M54" s="29">
        <f t="shared" si="0"/>
        <v>2012</v>
      </c>
      <c r="N54" s="4" t="s">
        <v>31</v>
      </c>
      <c r="O54" s="4"/>
      <c r="P54" s="4"/>
      <c r="Q54" s="4"/>
      <c r="R54" s="4" t="s">
        <v>996</v>
      </c>
      <c r="S54" s="4" t="s">
        <v>54</v>
      </c>
      <c r="T54" s="4" t="s">
        <v>55</v>
      </c>
      <c r="U54" s="4" t="s">
        <v>558</v>
      </c>
      <c r="V54" s="4"/>
      <c r="W54" s="4" t="s">
        <v>763</v>
      </c>
      <c r="X54" s="4" t="s">
        <v>718</v>
      </c>
      <c r="Y54" s="4" t="s">
        <v>33</v>
      </c>
      <c r="Z54" s="4"/>
      <c r="AA54" s="4"/>
      <c r="AB54" s="4"/>
      <c r="AC54" s="4"/>
      <c r="AD54">
        <f t="shared" si="1"/>
        <v>45</v>
      </c>
      <c r="AE54" s="122">
        <f t="shared" si="2"/>
        <v>3.75</v>
      </c>
      <c r="AF54">
        <f t="shared" si="3"/>
        <v>2012</v>
      </c>
    </row>
    <row r="55" spans="1:32" x14ac:dyDescent="0.2">
      <c r="A55" s="4">
        <v>44966</v>
      </c>
      <c r="B55" s="4">
        <v>155561</v>
      </c>
      <c r="C55" s="4" t="s">
        <v>997</v>
      </c>
      <c r="D55" s="4" t="s">
        <v>998</v>
      </c>
      <c r="E55" s="5">
        <v>40025</v>
      </c>
      <c r="F55" s="29">
        <v>2009</v>
      </c>
      <c r="G55" s="4" t="s">
        <v>20</v>
      </c>
      <c r="H55" s="4" t="s">
        <v>999</v>
      </c>
      <c r="I55" s="4">
        <v>54.92</v>
      </c>
      <c r="J55" s="4">
        <v>38.53</v>
      </c>
      <c r="K55" s="4" t="s">
        <v>784</v>
      </c>
      <c r="L55" s="5">
        <v>41158</v>
      </c>
      <c r="M55" s="29">
        <f t="shared" si="0"/>
        <v>2012</v>
      </c>
      <c r="N55" s="4" t="s">
        <v>23</v>
      </c>
      <c r="O55" s="4" t="s">
        <v>1000</v>
      </c>
      <c r="P55" s="4">
        <v>175.27</v>
      </c>
      <c r="Q55" s="4">
        <v>136.9</v>
      </c>
      <c r="R55" s="4"/>
      <c r="S55" s="4" t="s">
        <v>24</v>
      </c>
      <c r="T55" s="4" t="s">
        <v>92</v>
      </c>
      <c r="U55" s="4" t="s">
        <v>92</v>
      </c>
      <c r="V55" s="4"/>
      <c r="W55" s="4" t="s">
        <v>763</v>
      </c>
      <c r="X55" s="4" t="s">
        <v>718</v>
      </c>
      <c r="Y55" s="4" t="s">
        <v>26</v>
      </c>
      <c r="Z55" s="4"/>
      <c r="AA55" s="4"/>
      <c r="AB55" s="4"/>
      <c r="AC55" s="4"/>
      <c r="AD55">
        <f t="shared" si="1"/>
        <v>38</v>
      </c>
      <c r="AE55" s="122">
        <f t="shared" si="2"/>
        <v>3.1666666666666665</v>
      </c>
      <c r="AF55">
        <f t="shared" si="3"/>
        <v>2012</v>
      </c>
    </row>
    <row r="56" spans="1:32" x14ac:dyDescent="0.2">
      <c r="A56" s="4">
        <v>44966</v>
      </c>
      <c r="B56" s="4">
        <v>155561</v>
      </c>
      <c r="C56" s="4" t="s">
        <v>997</v>
      </c>
      <c r="D56" s="4" t="s">
        <v>998</v>
      </c>
      <c r="E56" s="5">
        <v>40025</v>
      </c>
      <c r="F56" s="29">
        <v>2009</v>
      </c>
      <c r="G56" s="4" t="s">
        <v>20</v>
      </c>
      <c r="H56" s="4" t="s">
        <v>999</v>
      </c>
      <c r="I56" s="4">
        <v>54.92</v>
      </c>
      <c r="J56" s="4">
        <v>38.53</v>
      </c>
      <c r="K56" s="4" t="s">
        <v>784</v>
      </c>
      <c r="L56" s="5">
        <v>41683</v>
      </c>
      <c r="M56" s="29">
        <f t="shared" si="0"/>
        <v>2014</v>
      </c>
      <c r="N56" s="4" t="s">
        <v>38</v>
      </c>
      <c r="O56" s="4" t="s">
        <v>1001</v>
      </c>
      <c r="P56" s="4">
        <v>37.950000000000003</v>
      </c>
      <c r="Q56" s="4">
        <v>27.79</v>
      </c>
      <c r="R56" s="4"/>
      <c r="S56" s="4" t="s">
        <v>24</v>
      </c>
      <c r="T56" s="4" t="s">
        <v>92</v>
      </c>
      <c r="U56" s="4" t="s">
        <v>92</v>
      </c>
      <c r="V56" s="4"/>
      <c r="W56" s="4" t="s">
        <v>763</v>
      </c>
      <c r="X56" s="4" t="s">
        <v>718</v>
      </c>
      <c r="Y56" s="4" t="s">
        <v>26</v>
      </c>
      <c r="Z56" s="4"/>
      <c r="AA56" s="4"/>
      <c r="AB56" s="4"/>
      <c r="AC56" s="4"/>
      <c r="AD56">
        <f t="shared" si="1"/>
        <v>55</v>
      </c>
      <c r="AE56" s="122">
        <f t="shared" si="2"/>
        <v>4.583333333333333</v>
      </c>
      <c r="AF56">
        <f t="shared" si="3"/>
        <v>2014</v>
      </c>
    </row>
    <row r="57" spans="1:32" x14ac:dyDescent="0.2">
      <c r="A57" s="4">
        <v>44966</v>
      </c>
      <c r="B57" s="4">
        <v>155561</v>
      </c>
      <c r="C57" s="4" t="s">
        <v>997</v>
      </c>
      <c r="D57" s="4" t="s">
        <v>998</v>
      </c>
      <c r="E57" s="5">
        <v>40025</v>
      </c>
      <c r="F57" s="29">
        <v>2009</v>
      </c>
      <c r="G57" s="4" t="s">
        <v>20</v>
      </c>
      <c r="H57" s="4" t="s">
        <v>999</v>
      </c>
      <c r="I57" s="4">
        <v>54.92</v>
      </c>
      <c r="J57" s="4">
        <v>38.53</v>
      </c>
      <c r="K57" s="4" t="s">
        <v>784</v>
      </c>
      <c r="L57" s="5">
        <v>41817</v>
      </c>
      <c r="M57" s="29">
        <f t="shared" si="0"/>
        <v>2014</v>
      </c>
      <c r="N57" s="4" t="s">
        <v>38</v>
      </c>
      <c r="O57" s="4" t="s">
        <v>1002</v>
      </c>
      <c r="P57" s="4">
        <v>34.4</v>
      </c>
      <c r="Q57" s="4">
        <v>25.41</v>
      </c>
      <c r="R57" s="4"/>
      <c r="S57" s="4" t="s">
        <v>24</v>
      </c>
      <c r="T57" s="4" t="s">
        <v>92</v>
      </c>
      <c r="U57" s="4" t="s">
        <v>92</v>
      </c>
      <c r="V57" s="4"/>
      <c r="W57" s="4" t="s">
        <v>763</v>
      </c>
      <c r="X57" s="4" t="s">
        <v>718</v>
      </c>
      <c r="Y57" s="4" t="s">
        <v>26</v>
      </c>
      <c r="Z57" s="4"/>
      <c r="AA57" s="4"/>
      <c r="AB57" s="4"/>
      <c r="AC57" s="4"/>
      <c r="AD57">
        <f t="shared" si="1"/>
        <v>59</v>
      </c>
      <c r="AE57" s="122">
        <f t="shared" si="2"/>
        <v>4.916666666666667</v>
      </c>
      <c r="AF57">
        <f t="shared" si="3"/>
        <v>2014</v>
      </c>
    </row>
    <row r="58" spans="1:32" x14ac:dyDescent="0.2">
      <c r="A58" s="4">
        <v>44966</v>
      </c>
      <c r="B58" s="4">
        <v>155561</v>
      </c>
      <c r="C58" s="4" t="s">
        <v>997</v>
      </c>
      <c r="D58" s="4" t="s">
        <v>998</v>
      </c>
      <c r="E58" s="5">
        <v>40025</v>
      </c>
      <c r="F58" s="29">
        <v>2009</v>
      </c>
      <c r="G58" s="4" t="s">
        <v>20</v>
      </c>
      <c r="H58" s="4" t="s">
        <v>999</v>
      </c>
      <c r="I58" s="4">
        <v>54.92</v>
      </c>
      <c r="J58" s="4">
        <v>38.53</v>
      </c>
      <c r="K58" s="4" t="s">
        <v>784</v>
      </c>
      <c r="L58" s="5">
        <v>41865</v>
      </c>
      <c r="M58" s="29">
        <f t="shared" si="0"/>
        <v>2014</v>
      </c>
      <c r="N58" s="4" t="s">
        <v>38</v>
      </c>
      <c r="O58" s="4" t="s">
        <v>1003</v>
      </c>
      <c r="P58" s="4">
        <v>34.71</v>
      </c>
      <c r="Q58" s="4">
        <v>25.92</v>
      </c>
      <c r="R58" s="4"/>
      <c r="S58" s="4" t="s">
        <v>24</v>
      </c>
      <c r="T58" s="4" t="s">
        <v>92</v>
      </c>
      <c r="U58" s="4" t="s">
        <v>92</v>
      </c>
      <c r="V58" s="4"/>
      <c r="W58" s="4" t="s">
        <v>763</v>
      </c>
      <c r="X58" s="4" t="s">
        <v>718</v>
      </c>
      <c r="Y58" s="4" t="s">
        <v>26</v>
      </c>
      <c r="Z58" s="4"/>
      <c r="AA58" s="4"/>
      <c r="AB58" s="4"/>
      <c r="AC58" s="4"/>
      <c r="AD58">
        <f t="shared" si="1"/>
        <v>61</v>
      </c>
      <c r="AE58" s="122">
        <f t="shared" si="2"/>
        <v>5.083333333333333</v>
      </c>
      <c r="AF58">
        <f t="shared" si="3"/>
        <v>2014</v>
      </c>
    </row>
    <row r="59" spans="1:32" x14ac:dyDescent="0.2">
      <c r="A59" s="4">
        <v>44966</v>
      </c>
      <c r="B59" s="4">
        <v>155561</v>
      </c>
      <c r="C59" s="4" t="s">
        <v>997</v>
      </c>
      <c r="D59" s="4" t="s">
        <v>998</v>
      </c>
      <c r="E59" s="5">
        <v>40025</v>
      </c>
      <c r="F59" s="29">
        <v>2009</v>
      </c>
      <c r="G59" s="4" t="s">
        <v>20</v>
      </c>
      <c r="H59" s="4" t="s">
        <v>999</v>
      </c>
      <c r="I59" s="4">
        <v>54.92</v>
      </c>
      <c r="J59" s="4">
        <v>38.53</v>
      </c>
      <c r="K59" s="4" t="s">
        <v>784</v>
      </c>
      <c r="L59" s="5">
        <v>41942</v>
      </c>
      <c r="M59" s="29">
        <f t="shared" si="0"/>
        <v>2014</v>
      </c>
      <c r="N59" s="4" t="s">
        <v>38</v>
      </c>
      <c r="O59" s="4" t="s">
        <v>1004</v>
      </c>
      <c r="P59" s="4">
        <v>40.97</v>
      </c>
      <c r="Q59" s="4">
        <v>32.96</v>
      </c>
      <c r="R59" s="4"/>
      <c r="S59" s="4" t="s">
        <v>24</v>
      </c>
      <c r="T59" s="4" t="s">
        <v>92</v>
      </c>
      <c r="U59" s="4" t="s">
        <v>92</v>
      </c>
      <c r="V59" s="4"/>
      <c r="W59" s="4" t="s">
        <v>763</v>
      </c>
      <c r="X59" s="4" t="s">
        <v>718</v>
      </c>
      <c r="Y59" s="4" t="s">
        <v>26</v>
      </c>
      <c r="Z59" s="4"/>
      <c r="AA59" s="4"/>
      <c r="AB59" s="4"/>
      <c r="AC59" s="4"/>
      <c r="AD59">
        <f t="shared" si="1"/>
        <v>63</v>
      </c>
      <c r="AE59" s="122">
        <f t="shared" si="2"/>
        <v>5.25</v>
      </c>
      <c r="AF59">
        <f t="shared" si="3"/>
        <v>2014</v>
      </c>
    </row>
    <row r="60" spans="1:32" x14ac:dyDescent="0.2">
      <c r="A60" s="4">
        <v>44966</v>
      </c>
      <c r="B60" s="4">
        <v>155561</v>
      </c>
      <c r="C60" s="4" t="s">
        <v>997</v>
      </c>
      <c r="D60" s="4" t="s">
        <v>998</v>
      </c>
      <c r="E60" s="5">
        <v>40025</v>
      </c>
      <c r="F60" s="29">
        <v>2009</v>
      </c>
      <c r="G60" s="4" t="s">
        <v>20</v>
      </c>
      <c r="H60" s="4" t="s">
        <v>999</v>
      </c>
      <c r="I60" s="4">
        <v>54.92</v>
      </c>
      <c r="J60" s="4">
        <v>38.53</v>
      </c>
      <c r="K60" s="4" t="s">
        <v>784</v>
      </c>
      <c r="L60" s="5">
        <v>41953</v>
      </c>
      <c r="M60" s="29">
        <f t="shared" si="0"/>
        <v>2014</v>
      </c>
      <c r="N60" s="4" t="s">
        <v>38</v>
      </c>
      <c r="O60" s="4"/>
      <c r="P60" s="4"/>
      <c r="Q60" s="4"/>
      <c r="R60" s="4"/>
      <c r="S60" s="4" t="s">
        <v>24</v>
      </c>
      <c r="T60" s="4" t="s">
        <v>92</v>
      </c>
      <c r="U60" s="4" t="s">
        <v>92</v>
      </c>
      <c r="V60" s="4"/>
      <c r="W60" s="4" t="s">
        <v>763</v>
      </c>
      <c r="X60" s="4" t="s">
        <v>718</v>
      </c>
      <c r="Y60" s="4" t="s">
        <v>26</v>
      </c>
      <c r="Z60" s="4"/>
      <c r="AA60" s="4"/>
      <c r="AB60" s="4"/>
      <c r="AC60" s="4"/>
      <c r="AD60">
        <f t="shared" si="1"/>
        <v>64</v>
      </c>
      <c r="AE60" s="122">
        <f t="shared" si="2"/>
        <v>5.333333333333333</v>
      </c>
      <c r="AF60">
        <f t="shared" si="3"/>
        <v>2014</v>
      </c>
    </row>
    <row r="61" spans="1:32" x14ac:dyDescent="0.2">
      <c r="A61" s="4">
        <v>42552</v>
      </c>
      <c r="B61" s="4">
        <v>146554</v>
      </c>
      <c r="C61" s="4" t="s">
        <v>1005</v>
      </c>
      <c r="D61" s="4" t="s">
        <v>1006</v>
      </c>
      <c r="E61" s="5">
        <v>40077</v>
      </c>
      <c r="F61" s="29">
        <v>2009</v>
      </c>
      <c r="G61" s="4" t="s">
        <v>43</v>
      </c>
      <c r="H61" s="4" t="s">
        <v>1007</v>
      </c>
      <c r="I61" s="4">
        <v>30.97</v>
      </c>
      <c r="J61" s="4">
        <v>21.25</v>
      </c>
      <c r="K61" s="4" t="s">
        <v>1008</v>
      </c>
      <c r="L61" s="5">
        <v>41309</v>
      </c>
      <c r="M61" s="29">
        <f t="shared" si="0"/>
        <v>2013</v>
      </c>
      <c r="N61" s="4" t="s">
        <v>46</v>
      </c>
      <c r="O61" s="4" t="s">
        <v>1009</v>
      </c>
      <c r="P61" s="4">
        <v>33.520000000000003</v>
      </c>
      <c r="Q61" s="4">
        <v>25.05</v>
      </c>
      <c r="R61" s="4"/>
      <c r="S61" s="4" t="s">
        <v>54</v>
      </c>
      <c r="T61" s="4" t="s">
        <v>81</v>
      </c>
      <c r="U61" s="4" t="s">
        <v>1010</v>
      </c>
      <c r="V61" s="4"/>
      <c r="W61" s="4" t="s">
        <v>763</v>
      </c>
      <c r="X61" s="4" t="s">
        <v>718</v>
      </c>
      <c r="Y61" s="4" t="s">
        <v>26</v>
      </c>
      <c r="Z61" s="4"/>
      <c r="AA61" s="4"/>
      <c r="AB61" s="4" t="s">
        <v>1011</v>
      </c>
      <c r="AC61" s="4"/>
      <c r="AD61">
        <f t="shared" si="1"/>
        <v>41</v>
      </c>
      <c r="AE61" s="122">
        <f t="shared" si="2"/>
        <v>3.4166666666666665</v>
      </c>
      <c r="AF61">
        <f t="shared" si="3"/>
        <v>2013</v>
      </c>
    </row>
    <row r="62" spans="1:32" x14ac:dyDescent="0.2">
      <c r="A62" s="4">
        <v>42649</v>
      </c>
      <c r="B62" s="4">
        <v>146554</v>
      </c>
      <c r="C62" s="4" t="s">
        <v>1005</v>
      </c>
      <c r="D62" s="4" t="s">
        <v>1006</v>
      </c>
      <c r="E62" s="5">
        <v>38928</v>
      </c>
      <c r="F62" s="29">
        <v>2006</v>
      </c>
      <c r="G62" s="4" t="s">
        <v>20</v>
      </c>
      <c r="H62" s="4" t="s">
        <v>1012</v>
      </c>
      <c r="I62" s="4">
        <v>70</v>
      </c>
      <c r="J62" s="4">
        <v>54.78</v>
      </c>
      <c r="K62" s="4" t="s">
        <v>1013</v>
      </c>
      <c r="L62" s="5">
        <v>39360</v>
      </c>
      <c r="M62" s="29">
        <f t="shared" si="0"/>
        <v>2007</v>
      </c>
      <c r="N62" s="4" t="s">
        <v>23</v>
      </c>
      <c r="O62" s="4" t="s">
        <v>1014</v>
      </c>
      <c r="P62" s="4">
        <v>840.14</v>
      </c>
      <c r="Q62" s="4">
        <v>590.86</v>
      </c>
      <c r="R62" s="4"/>
      <c r="S62" s="4" t="s">
        <v>54</v>
      </c>
      <c r="T62" s="4" t="s">
        <v>81</v>
      </c>
      <c r="U62" s="4" t="s">
        <v>1010</v>
      </c>
      <c r="V62" s="4"/>
      <c r="W62" s="4" t="s">
        <v>763</v>
      </c>
      <c r="X62" s="4" t="s">
        <v>718</v>
      </c>
      <c r="Y62" s="4" t="s">
        <v>26</v>
      </c>
      <c r="Z62" s="4"/>
      <c r="AA62" s="4"/>
      <c r="AB62" s="4" t="s">
        <v>1015</v>
      </c>
      <c r="AC62" s="4"/>
      <c r="AD62">
        <f t="shared" si="1"/>
        <v>15</v>
      </c>
      <c r="AE62" s="122">
        <f t="shared" si="2"/>
        <v>1.25</v>
      </c>
      <c r="AF62">
        <f t="shared" si="3"/>
        <v>2007</v>
      </c>
    </row>
    <row r="63" spans="1:32" x14ac:dyDescent="0.2">
      <c r="A63" s="4">
        <v>42649</v>
      </c>
      <c r="B63" s="4">
        <v>146554</v>
      </c>
      <c r="C63" s="4" t="s">
        <v>1005</v>
      </c>
      <c r="D63" s="4" t="s">
        <v>1006</v>
      </c>
      <c r="E63" s="5">
        <v>38928</v>
      </c>
      <c r="F63" s="29">
        <v>2006</v>
      </c>
      <c r="G63" s="4" t="s">
        <v>20</v>
      </c>
      <c r="H63" s="4" t="s">
        <v>1012</v>
      </c>
      <c r="I63" s="4">
        <v>70</v>
      </c>
      <c r="J63" s="4">
        <v>54.78</v>
      </c>
      <c r="K63" s="4" t="s">
        <v>1013</v>
      </c>
      <c r="L63" s="5">
        <v>40077</v>
      </c>
      <c r="M63" s="29">
        <f t="shared" si="0"/>
        <v>2009</v>
      </c>
      <c r="N63" s="4" t="s">
        <v>70</v>
      </c>
      <c r="O63" s="4" t="s">
        <v>1007</v>
      </c>
      <c r="P63" s="4">
        <v>30.97</v>
      </c>
      <c r="Q63" s="4">
        <v>21.25</v>
      </c>
      <c r="R63" s="4" t="s">
        <v>1008</v>
      </c>
      <c r="S63" s="4" t="s">
        <v>54</v>
      </c>
      <c r="T63" s="4" t="s">
        <v>81</v>
      </c>
      <c r="U63" s="4" t="s">
        <v>1010</v>
      </c>
      <c r="V63" s="4"/>
      <c r="W63" s="4" t="s">
        <v>763</v>
      </c>
      <c r="X63" s="4" t="s">
        <v>718</v>
      </c>
      <c r="Y63" s="4" t="s">
        <v>26</v>
      </c>
      <c r="Z63" s="4"/>
      <c r="AA63" s="4"/>
      <c r="AB63" s="4" t="s">
        <v>1015</v>
      </c>
      <c r="AC63" s="4"/>
      <c r="AD63">
        <f t="shared" si="1"/>
        <v>38</v>
      </c>
      <c r="AE63" s="122">
        <f t="shared" si="2"/>
        <v>3.1666666666666665</v>
      </c>
      <c r="AF63">
        <f t="shared" si="3"/>
        <v>2009</v>
      </c>
    </row>
    <row r="64" spans="1:32" x14ac:dyDescent="0.2">
      <c r="A64" s="4">
        <v>31829</v>
      </c>
      <c r="B64" s="4">
        <v>104254</v>
      </c>
      <c r="C64" s="4" t="s">
        <v>1016</v>
      </c>
      <c r="D64" s="4" t="s">
        <v>1017</v>
      </c>
      <c r="E64" s="5">
        <v>41262</v>
      </c>
      <c r="F64" s="29">
        <v>2012</v>
      </c>
      <c r="G64" s="4" t="s">
        <v>28</v>
      </c>
      <c r="H64" s="4"/>
      <c r="I64" s="4"/>
      <c r="J64" s="4"/>
      <c r="K64" s="4" t="s">
        <v>1018</v>
      </c>
      <c r="L64" s="5">
        <v>42391</v>
      </c>
      <c r="M64" s="29">
        <f t="shared" si="0"/>
        <v>2016</v>
      </c>
      <c r="N64" s="4" t="s">
        <v>31</v>
      </c>
      <c r="O64" s="4"/>
      <c r="P64" s="4"/>
      <c r="Q64" s="4"/>
      <c r="R64" s="4" t="s">
        <v>1019</v>
      </c>
      <c r="S64" s="4" t="s">
        <v>24</v>
      </c>
      <c r="T64" s="4" t="s">
        <v>47</v>
      </c>
      <c r="U64" s="4" t="s">
        <v>1020</v>
      </c>
      <c r="V64" s="4"/>
      <c r="W64" s="4" t="s">
        <v>763</v>
      </c>
      <c r="X64" s="4" t="s">
        <v>718</v>
      </c>
      <c r="Y64" s="4" t="s">
        <v>33</v>
      </c>
      <c r="Z64" s="4"/>
      <c r="AA64" s="4"/>
      <c r="AB64" s="4" t="s">
        <v>1021</v>
      </c>
      <c r="AC64" s="4"/>
      <c r="AD64">
        <f t="shared" si="1"/>
        <v>37</v>
      </c>
      <c r="AE64" s="122">
        <f t="shared" si="2"/>
        <v>3.0833333333333335</v>
      </c>
      <c r="AF64">
        <f t="shared" si="3"/>
        <v>2016</v>
      </c>
    </row>
    <row r="65" spans="1:32" x14ac:dyDescent="0.2">
      <c r="A65" s="4">
        <v>45511</v>
      </c>
      <c r="B65" s="4">
        <v>157445</v>
      </c>
      <c r="C65" s="4" t="s">
        <v>1022</v>
      </c>
      <c r="D65" s="4" t="s">
        <v>1023</v>
      </c>
      <c r="E65" s="5">
        <v>40439</v>
      </c>
      <c r="F65" s="29">
        <v>2010</v>
      </c>
      <c r="G65" s="4" t="s">
        <v>20</v>
      </c>
      <c r="H65" s="4" t="s">
        <v>1024</v>
      </c>
      <c r="I65" s="4">
        <v>62.04</v>
      </c>
      <c r="J65" s="4">
        <v>48.34</v>
      </c>
      <c r="K65" s="4" t="s">
        <v>1025</v>
      </c>
      <c r="L65" s="5">
        <v>41072</v>
      </c>
      <c r="M65" s="29">
        <f t="shared" si="0"/>
        <v>2012</v>
      </c>
      <c r="N65" s="4" t="s">
        <v>23</v>
      </c>
      <c r="O65" s="4" t="s">
        <v>1026</v>
      </c>
      <c r="P65" s="4">
        <v>322.17</v>
      </c>
      <c r="Q65" s="4">
        <v>256.10000000000002</v>
      </c>
      <c r="R65" s="4"/>
      <c r="S65" s="4" t="s">
        <v>24</v>
      </c>
      <c r="T65" s="4" t="s">
        <v>47</v>
      </c>
      <c r="U65" s="4" t="s">
        <v>1027</v>
      </c>
      <c r="V65" s="4"/>
      <c r="W65" s="4" t="s">
        <v>763</v>
      </c>
      <c r="X65" s="4" t="s">
        <v>718</v>
      </c>
      <c r="Y65" s="4" t="s">
        <v>26</v>
      </c>
      <c r="Z65" s="4"/>
      <c r="AA65" s="4"/>
      <c r="AB65" s="4"/>
      <c r="AC65" s="4"/>
      <c r="AD65">
        <f t="shared" si="1"/>
        <v>21</v>
      </c>
      <c r="AE65" s="122">
        <f t="shared" si="2"/>
        <v>1.75</v>
      </c>
      <c r="AF65">
        <f t="shared" si="3"/>
        <v>2012</v>
      </c>
    </row>
    <row r="66" spans="1:32" x14ac:dyDescent="0.2">
      <c r="A66" s="4">
        <v>39317</v>
      </c>
      <c r="B66" s="4">
        <v>133915</v>
      </c>
      <c r="C66" s="4" t="s">
        <v>1028</v>
      </c>
      <c r="D66" s="4" t="s">
        <v>1029</v>
      </c>
      <c r="E66" s="5">
        <v>39173</v>
      </c>
      <c r="F66" s="29">
        <v>2007</v>
      </c>
      <c r="G66" s="4" t="s">
        <v>43</v>
      </c>
      <c r="H66" s="4" t="s">
        <v>1030</v>
      </c>
      <c r="I66" s="4">
        <v>9.99</v>
      </c>
      <c r="J66" s="4">
        <v>7.47</v>
      </c>
      <c r="K66" s="4" t="s">
        <v>1031</v>
      </c>
      <c r="L66" s="5">
        <v>40756</v>
      </c>
      <c r="M66" s="29">
        <f t="shared" si="0"/>
        <v>2011</v>
      </c>
      <c r="N66" s="4" t="s">
        <v>31</v>
      </c>
      <c r="O66" s="4" t="s">
        <v>1032</v>
      </c>
      <c r="P66" s="4">
        <v>180.29</v>
      </c>
      <c r="Q66" s="4">
        <v>126.93</v>
      </c>
      <c r="R66" s="4" t="s">
        <v>1033</v>
      </c>
      <c r="S66" s="4" t="s">
        <v>60</v>
      </c>
      <c r="T66" s="4" t="s">
        <v>141</v>
      </c>
      <c r="U66" s="4" t="s">
        <v>303</v>
      </c>
      <c r="V66" s="4"/>
      <c r="W66" s="4" t="s">
        <v>834</v>
      </c>
      <c r="X66" s="4" t="s">
        <v>718</v>
      </c>
      <c r="Y66" s="4" t="s">
        <v>33</v>
      </c>
      <c r="Z66" s="4"/>
      <c r="AA66" s="4"/>
      <c r="AB66" s="4"/>
      <c r="AC66" s="4"/>
      <c r="AD66">
        <f t="shared" si="1"/>
        <v>52</v>
      </c>
      <c r="AE66" s="122">
        <f t="shared" si="2"/>
        <v>4.333333333333333</v>
      </c>
      <c r="AF66">
        <f t="shared" si="3"/>
        <v>2011</v>
      </c>
    </row>
    <row r="67" spans="1:32" x14ac:dyDescent="0.2">
      <c r="A67" s="4">
        <v>49939</v>
      </c>
      <c r="B67" s="4">
        <v>174434</v>
      </c>
      <c r="C67" s="4" t="s">
        <v>1034</v>
      </c>
      <c r="D67" s="4" t="s">
        <v>1035</v>
      </c>
      <c r="E67" s="5">
        <v>40118</v>
      </c>
      <c r="F67" s="29">
        <v>2009</v>
      </c>
      <c r="G67" s="4" t="s">
        <v>20</v>
      </c>
      <c r="H67" s="4" t="s">
        <v>1036</v>
      </c>
      <c r="I67" s="4">
        <v>1.47</v>
      </c>
      <c r="J67" s="4">
        <v>0.99</v>
      </c>
      <c r="K67" s="4" t="s">
        <v>1037</v>
      </c>
      <c r="L67" s="5">
        <v>40696</v>
      </c>
      <c r="M67" s="29">
        <f t="shared" si="0"/>
        <v>2011</v>
      </c>
      <c r="N67" s="4" t="s">
        <v>23</v>
      </c>
      <c r="O67" s="4" t="s">
        <v>1038</v>
      </c>
      <c r="P67" s="4">
        <v>237.82</v>
      </c>
      <c r="Q67" s="4">
        <v>164.69</v>
      </c>
      <c r="R67" s="4"/>
      <c r="S67" s="4" t="s">
        <v>281</v>
      </c>
      <c r="T67" s="4" t="s">
        <v>281</v>
      </c>
      <c r="U67" s="4" t="s">
        <v>1039</v>
      </c>
      <c r="V67" s="4"/>
      <c r="W67" s="4" t="s">
        <v>763</v>
      </c>
      <c r="X67" s="4" t="s">
        <v>718</v>
      </c>
      <c r="Y67" s="4" t="s">
        <v>33</v>
      </c>
      <c r="Z67" s="4"/>
      <c r="AA67" s="4"/>
      <c r="AB67" s="4"/>
      <c r="AC67" s="4"/>
      <c r="AD67">
        <f t="shared" si="1"/>
        <v>19</v>
      </c>
      <c r="AE67" s="122">
        <f t="shared" si="2"/>
        <v>1.5833333333333333</v>
      </c>
      <c r="AF67">
        <f t="shared" si="3"/>
        <v>2011</v>
      </c>
    </row>
    <row r="68" spans="1:32" x14ac:dyDescent="0.2">
      <c r="A68" s="4">
        <v>19173</v>
      </c>
      <c r="B68" s="4">
        <v>53868</v>
      </c>
      <c r="C68" s="4" t="s">
        <v>1040</v>
      </c>
      <c r="D68" s="4" t="s">
        <v>1041</v>
      </c>
      <c r="E68" s="5">
        <v>38838</v>
      </c>
      <c r="F68" s="29">
        <v>2006</v>
      </c>
      <c r="G68" s="4" t="s">
        <v>20</v>
      </c>
      <c r="H68" s="4" t="s">
        <v>1042</v>
      </c>
      <c r="I68" s="4">
        <v>20</v>
      </c>
      <c r="J68" s="4">
        <v>16.48</v>
      </c>
      <c r="K68" s="4" t="s">
        <v>376</v>
      </c>
      <c r="L68" s="5">
        <v>40379</v>
      </c>
      <c r="M68" s="29">
        <f t="shared" ref="M68:M131" si="4">YEAR($L68)</f>
        <v>2010</v>
      </c>
      <c r="N68" s="4" t="s">
        <v>23</v>
      </c>
      <c r="O68" s="4" t="s">
        <v>1043</v>
      </c>
      <c r="P68" s="4">
        <v>147</v>
      </c>
      <c r="Q68" s="4">
        <v>116.85</v>
      </c>
      <c r="R68" s="4"/>
      <c r="S68" s="4" t="s">
        <v>103</v>
      </c>
      <c r="T68" s="4" t="s">
        <v>327</v>
      </c>
      <c r="U68" s="4" t="s">
        <v>1044</v>
      </c>
      <c r="V68" s="4"/>
      <c r="W68" s="4" t="s">
        <v>763</v>
      </c>
      <c r="X68" s="4" t="s">
        <v>718</v>
      </c>
      <c r="Y68" s="4" t="s">
        <v>26</v>
      </c>
      <c r="Z68" s="4"/>
      <c r="AA68" s="4"/>
      <c r="AB68" s="4"/>
      <c r="AC68" s="4"/>
      <c r="AD68">
        <f t="shared" ref="AD68:AD131" si="5">(YEAR($L68)-YEAR($E68))*12+(MONTH($L68)-MONTH($E68))</f>
        <v>50</v>
      </c>
      <c r="AE68" s="122">
        <f t="shared" ref="AE68:AE131" si="6">$AD68/12</f>
        <v>4.166666666666667</v>
      </c>
      <c r="AF68">
        <f t="shared" ref="AF68:AF131" si="7">YEAR($L68)</f>
        <v>2010</v>
      </c>
    </row>
    <row r="69" spans="1:32" x14ac:dyDescent="0.2">
      <c r="A69" s="4">
        <v>19173</v>
      </c>
      <c r="B69" s="4">
        <v>53868</v>
      </c>
      <c r="C69" s="4" t="s">
        <v>1040</v>
      </c>
      <c r="D69" s="4" t="s">
        <v>1041</v>
      </c>
      <c r="E69" s="5">
        <v>38838</v>
      </c>
      <c r="F69" s="29">
        <v>2006</v>
      </c>
      <c r="G69" s="4" t="s">
        <v>20</v>
      </c>
      <c r="H69" s="4" t="s">
        <v>1042</v>
      </c>
      <c r="I69" s="4">
        <v>20</v>
      </c>
      <c r="J69" s="4">
        <v>16.48</v>
      </c>
      <c r="K69" s="4" t="s">
        <v>376</v>
      </c>
      <c r="L69" s="5">
        <v>40507</v>
      </c>
      <c r="M69" s="29">
        <f t="shared" si="4"/>
        <v>2010</v>
      </c>
      <c r="N69" s="4" t="s">
        <v>38</v>
      </c>
      <c r="O69" s="4"/>
      <c r="P69" s="4"/>
      <c r="Q69" s="4"/>
      <c r="R69" s="4"/>
      <c r="S69" s="4" t="s">
        <v>103</v>
      </c>
      <c r="T69" s="4" t="s">
        <v>327</v>
      </c>
      <c r="U69" s="4" t="s">
        <v>1044</v>
      </c>
      <c r="V69" s="4"/>
      <c r="W69" s="4" t="s">
        <v>763</v>
      </c>
      <c r="X69" s="4" t="s">
        <v>718</v>
      </c>
      <c r="Y69" s="4" t="s">
        <v>26</v>
      </c>
      <c r="Z69" s="4"/>
      <c r="AA69" s="4"/>
      <c r="AB69" s="4"/>
      <c r="AC69" s="4"/>
      <c r="AD69">
        <f t="shared" si="5"/>
        <v>54</v>
      </c>
      <c r="AE69" s="122">
        <f t="shared" si="6"/>
        <v>4.5</v>
      </c>
      <c r="AF69">
        <f t="shared" si="7"/>
        <v>2010</v>
      </c>
    </row>
    <row r="70" spans="1:32" x14ac:dyDescent="0.2">
      <c r="A70" s="4">
        <v>19173</v>
      </c>
      <c r="B70" s="4">
        <v>53868</v>
      </c>
      <c r="C70" s="4" t="s">
        <v>1040</v>
      </c>
      <c r="D70" s="4" t="s">
        <v>1041</v>
      </c>
      <c r="E70" s="5">
        <v>38838</v>
      </c>
      <c r="F70" s="29">
        <v>2006</v>
      </c>
      <c r="G70" s="4" t="s">
        <v>20</v>
      </c>
      <c r="H70" s="4" t="s">
        <v>1042</v>
      </c>
      <c r="I70" s="4">
        <v>20</v>
      </c>
      <c r="J70" s="4">
        <v>16.48</v>
      </c>
      <c r="K70" s="4" t="s">
        <v>376</v>
      </c>
      <c r="L70" s="5">
        <v>40548</v>
      </c>
      <c r="M70" s="29">
        <f t="shared" si="4"/>
        <v>2011</v>
      </c>
      <c r="N70" s="4" t="s">
        <v>38</v>
      </c>
      <c r="O70" s="4"/>
      <c r="P70" s="4"/>
      <c r="Q70" s="4"/>
      <c r="R70" s="4"/>
      <c r="S70" s="4" t="s">
        <v>103</v>
      </c>
      <c r="T70" s="4" t="s">
        <v>327</v>
      </c>
      <c r="U70" s="4" t="s">
        <v>1044</v>
      </c>
      <c r="V70" s="4"/>
      <c r="W70" s="4" t="s">
        <v>763</v>
      </c>
      <c r="X70" s="4" t="s">
        <v>718</v>
      </c>
      <c r="Y70" s="4" t="s">
        <v>33</v>
      </c>
      <c r="Z70" s="4"/>
      <c r="AA70" s="4"/>
      <c r="AB70" s="4"/>
      <c r="AC70" s="4"/>
      <c r="AD70">
        <f t="shared" si="5"/>
        <v>56</v>
      </c>
      <c r="AE70" s="122">
        <f t="shared" si="6"/>
        <v>4.666666666666667</v>
      </c>
      <c r="AF70">
        <f t="shared" si="7"/>
        <v>2011</v>
      </c>
    </row>
    <row r="71" spans="1:32" x14ac:dyDescent="0.2">
      <c r="A71" s="4">
        <v>24638</v>
      </c>
      <c r="B71" s="4">
        <v>63849</v>
      </c>
      <c r="C71" s="4" t="s">
        <v>1045</v>
      </c>
      <c r="D71" s="4" t="s">
        <v>1046</v>
      </c>
      <c r="E71" s="5">
        <v>39234</v>
      </c>
      <c r="F71" s="29">
        <v>2007</v>
      </c>
      <c r="G71" s="4" t="s">
        <v>28</v>
      </c>
      <c r="H71" s="4"/>
      <c r="I71" s="4"/>
      <c r="J71" s="4"/>
      <c r="K71" s="4" t="s">
        <v>870</v>
      </c>
      <c r="L71" s="5">
        <v>40868</v>
      </c>
      <c r="M71" s="29">
        <f t="shared" si="4"/>
        <v>2011</v>
      </c>
      <c r="N71" s="4" t="s">
        <v>31</v>
      </c>
      <c r="O71" s="4"/>
      <c r="P71" s="4"/>
      <c r="Q71" s="4"/>
      <c r="R71" s="4" t="s">
        <v>1047</v>
      </c>
      <c r="S71" s="4" t="s">
        <v>175</v>
      </c>
      <c r="T71" s="4" t="s">
        <v>176</v>
      </c>
      <c r="U71" s="4" t="s">
        <v>393</v>
      </c>
      <c r="V71" s="4"/>
      <c r="W71" s="4" t="s">
        <v>763</v>
      </c>
      <c r="X71" s="4" t="s">
        <v>718</v>
      </c>
      <c r="Y71" s="4" t="s">
        <v>33</v>
      </c>
      <c r="Z71" s="4"/>
      <c r="AA71" s="4"/>
      <c r="AB71" s="4"/>
      <c r="AC71" s="4"/>
      <c r="AD71">
        <f t="shared" si="5"/>
        <v>53</v>
      </c>
      <c r="AE71" s="122">
        <f t="shared" si="6"/>
        <v>4.416666666666667</v>
      </c>
      <c r="AF71">
        <f t="shared" si="7"/>
        <v>2011</v>
      </c>
    </row>
    <row r="72" spans="1:32" x14ac:dyDescent="0.2">
      <c r="A72" s="4">
        <v>44929</v>
      </c>
      <c r="B72" s="4">
        <v>155416</v>
      </c>
      <c r="C72" s="4" t="s">
        <v>1048</v>
      </c>
      <c r="D72" s="4" t="s">
        <v>1049</v>
      </c>
      <c r="E72" s="5">
        <v>38813</v>
      </c>
      <c r="F72" s="29">
        <v>2006</v>
      </c>
      <c r="G72" s="4" t="s">
        <v>20</v>
      </c>
      <c r="H72" s="4" t="s">
        <v>1050</v>
      </c>
      <c r="I72" s="4">
        <v>11</v>
      </c>
      <c r="J72" s="4">
        <v>9.06</v>
      </c>
      <c r="K72" s="4" t="s">
        <v>1051</v>
      </c>
      <c r="L72" s="5">
        <v>39268</v>
      </c>
      <c r="M72" s="29">
        <f t="shared" si="4"/>
        <v>2007</v>
      </c>
      <c r="N72" s="4" t="s">
        <v>23</v>
      </c>
      <c r="O72" s="4" t="s">
        <v>1052</v>
      </c>
      <c r="P72" s="4">
        <v>73.67</v>
      </c>
      <c r="Q72" s="4">
        <v>54.49</v>
      </c>
      <c r="R72" s="4"/>
      <c r="S72" s="4" t="s">
        <v>98</v>
      </c>
      <c r="T72" s="4" t="s">
        <v>129</v>
      </c>
      <c r="U72" s="4" t="s">
        <v>1053</v>
      </c>
      <c r="V72" s="4"/>
      <c r="W72" s="4" t="s">
        <v>763</v>
      </c>
      <c r="X72" s="4" t="s">
        <v>718</v>
      </c>
      <c r="Y72" s="4" t="s">
        <v>26</v>
      </c>
      <c r="Z72" s="4"/>
      <c r="AA72" s="4"/>
      <c r="AB72" s="4"/>
      <c r="AC72" s="4"/>
      <c r="AD72">
        <f t="shared" si="5"/>
        <v>15</v>
      </c>
      <c r="AE72" s="122">
        <f t="shared" si="6"/>
        <v>1.25</v>
      </c>
      <c r="AF72">
        <f t="shared" si="7"/>
        <v>2007</v>
      </c>
    </row>
    <row r="73" spans="1:32" x14ac:dyDescent="0.2">
      <c r="A73" s="4">
        <v>47841</v>
      </c>
      <c r="B73" s="4">
        <v>166629</v>
      </c>
      <c r="C73" s="4" t="s">
        <v>1054</v>
      </c>
      <c r="D73" s="4" t="s">
        <v>1055</v>
      </c>
      <c r="E73" s="5">
        <v>39356</v>
      </c>
      <c r="F73" s="29">
        <v>2007</v>
      </c>
      <c r="G73" s="4" t="s">
        <v>20</v>
      </c>
      <c r="H73" s="4"/>
      <c r="I73" s="4"/>
      <c r="J73" s="4"/>
      <c r="K73" s="4" t="s">
        <v>1056</v>
      </c>
      <c r="L73" s="5">
        <v>40817</v>
      </c>
      <c r="M73" s="29">
        <f t="shared" si="4"/>
        <v>2011</v>
      </c>
      <c r="N73" s="4" t="s">
        <v>46</v>
      </c>
      <c r="O73" s="4"/>
      <c r="P73" s="4"/>
      <c r="Q73" s="4"/>
      <c r="R73" s="4"/>
      <c r="S73" s="4" t="s">
        <v>24</v>
      </c>
      <c r="T73" s="4" t="s">
        <v>47</v>
      </c>
      <c r="U73" s="4" t="s">
        <v>48</v>
      </c>
      <c r="V73" s="4"/>
      <c r="W73" s="4" t="s">
        <v>763</v>
      </c>
      <c r="X73" s="4" t="s">
        <v>718</v>
      </c>
      <c r="Y73" s="4" t="s">
        <v>33</v>
      </c>
      <c r="Z73" s="4"/>
      <c r="AA73" s="4"/>
      <c r="AB73" s="4"/>
      <c r="AC73" s="4"/>
      <c r="AD73">
        <f t="shared" si="5"/>
        <v>48</v>
      </c>
      <c r="AE73" s="122">
        <f t="shared" si="6"/>
        <v>4</v>
      </c>
      <c r="AF73">
        <f t="shared" si="7"/>
        <v>2011</v>
      </c>
    </row>
    <row r="74" spans="1:32" x14ac:dyDescent="0.2">
      <c r="A74" s="4">
        <v>47175</v>
      </c>
      <c r="B74" s="4">
        <v>163706</v>
      </c>
      <c r="C74" s="4" t="s">
        <v>1057</v>
      </c>
      <c r="D74" s="4" t="s">
        <v>1058</v>
      </c>
      <c r="E74" s="5">
        <v>40499</v>
      </c>
      <c r="F74" s="29">
        <v>2010</v>
      </c>
      <c r="G74" s="4" t="s">
        <v>20</v>
      </c>
      <c r="H74" s="4" t="s">
        <v>1059</v>
      </c>
      <c r="I74" s="4">
        <v>9.0399999999999991</v>
      </c>
      <c r="J74" s="4">
        <v>6.58</v>
      </c>
      <c r="K74" s="4" t="s">
        <v>1060</v>
      </c>
      <c r="L74" s="5">
        <v>41116</v>
      </c>
      <c r="M74" s="29">
        <f t="shared" si="4"/>
        <v>2012</v>
      </c>
      <c r="N74" s="4" t="s">
        <v>23</v>
      </c>
      <c r="O74" s="4" t="s">
        <v>1061</v>
      </c>
      <c r="P74" s="4">
        <v>64.13</v>
      </c>
      <c r="Q74" s="4">
        <v>52.31</v>
      </c>
      <c r="R74" s="4"/>
      <c r="S74" s="4" t="s">
        <v>24</v>
      </c>
      <c r="T74" s="4" t="s">
        <v>47</v>
      </c>
      <c r="U74" s="4" t="s">
        <v>1062</v>
      </c>
      <c r="V74" s="4"/>
      <c r="W74" s="4" t="s">
        <v>763</v>
      </c>
      <c r="X74" s="4" t="s">
        <v>718</v>
      </c>
      <c r="Y74" s="4" t="s">
        <v>26</v>
      </c>
      <c r="Z74" s="4"/>
      <c r="AA74" s="4"/>
      <c r="AB74" s="4"/>
      <c r="AC74" s="4"/>
      <c r="AD74">
        <f t="shared" si="5"/>
        <v>20</v>
      </c>
      <c r="AE74" s="122">
        <f t="shared" si="6"/>
        <v>1.6666666666666667</v>
      </c>
      <c r="AF74">
        <f t="shared" si="7"/>
        <v>2012</v>
      </c>
    </row>
    <row r="75" spans="1:32" x14ac:dyDescent="0.2">
      <c r="A75" s="4">
        <v>46940</v>
      </c>
      <c r="B75" s="4">
        <v>162821</v>
      </c>
      <c r="C75" s="4" t="s">
        <v>1063</v>
      </c>
      <c r="D75" s="4" t="s">
        <v>1064</v>
      </c>
      <c r="E75" s="5">
        <v>39150</v>
      </c>
      <c r="F75" s="29">
        <v>2007</v>
      </c>
      <c r="G75" s="4" t="s">
        <v>28</v>
      </c>
      <c r="H75" s="4" t="s">
        <v>1065</v>
      </c>
      <c r="I75" s="4">
        <v>16.48</v>
      </c>
      <c r="J75" s="4">
        <v>12.32</v>
      </c>
      <c r="K75" s="4" t="s">
        <v>1066</v>
      </c>
      <c r="L75" s="5">
        <v>39385</v>
      </c>
      <c r="M75" s="29">
        <f t="shared" si="4"/>
        <v>2007</v>
      </c>
      <c r="N75" s="4" t="s">
        <v>23</v>
      </c>
      <c r="O75" s="4" t="s">
        <v>1067</v>
      </c>
      <c r="P75" s="4">
        <v>68.06</v>
      </c>
      <c r="Q75" s="4">
        <v>47.87</v>
      </c>
      <c r="R75" s="4"/>
      <c r="S75" s="4" t="s">
        <v>175</v>
      </c>
      <c r="T75" s="4" t="s">
        <v>176</v>
      </c>
      <c r="U75" s="4" t="s">
        <v>1068</v>
      </c>
      <c r="V75" s="4"/>
      <c r="W75" s="4" t="s">
        <v>763</v>
      </c>
      <c r="X75" s="4" t="s">
        <v>718</v>
      </c>
      <c r="Y75" s="4" t="s">
        <v>26</v>
      </c>
      <c r="Z75" s="4"/>
      <c r="AA75" s="4"/>
      <c r="AB75" s="4"/>
      <c r="AC75" s="4"/>
      <c r="AD75">
        <f t="shared" si="5"/>
        <v>7</v>
      </c>
      <c r="AE75" s="122">
        <f t="shared" si="6"/>
        <v>0.58333333333333337</v>
      </c>
      <c r="AF75">
        <f t="shared" si="7"/>
        <v>2007</v>
      </c>
    </row>
    <row r="76" spans="1:32" x14ac:dyDescent="0.2">
      <c r="A76" s="4">
        <v>50781</v>
      </c>
      <c r="B76" s="4">
        <v>178374</v>
      </c>
      <c r="C76" s="4" t="s">
        <v>1069</v>
      </c>
      <c r="D76" s="4"/>
      <c r="E76" s="5">
        <v>40878</v>
      </c>
      <c r="F76" s="29">
        <v>2011</v>
      </c>
      <c r="G76" s="4" t="s">
        <v>20</v>
      </c>
      <c r="H76" s="4" t="s">
        <v>1070</v>
      </c>
      <c r="I76" s="4">
        <v>1.18</v>
      </c>
      <c r="J76" s="4">
        <v>0.88</v>
      </c>
      <c r="K76" s="4" t="s">
        <v>1071</v>
      </c>
      <c r="L76" s="5">
        <v>41282</v>
      </c>
      <c r="M76" s="29">
        <f t="shared" si="4"/>
        <v>2013</v>
      </c>
      <c r="N76" s="4" t="s">
        <v>31</v>
      </c>
      <c r="O76" s="4"/>
      <c r="P76" s="4"/>
      <c r="Q76" s="4"/>
      <c r="R76" s="4" t="s">
        <v>1072</v>
      </c>
      <c r="S76" s="4" t="s">
        <v>281</v>
      </c>
      <c r="T76" s="4" t="s">
        <v>281</v>
      </c>
      <c r="U76" s="4" t="s">
        <v>1073</v>
      </c>
      <c r="V76" s="4"/>
      <c r="W76" s="4" t="s">
        <v>763</v>
      </c>
      <c r="X76" s="4" t="s">
        <v>718</v>
      </c>
      <c r="Y76" s="4" t="s">
        <v>33</v>
      </c>
      <c r="Z76" s="4"/>
      <c r="AA76" s="4"/>
      <c r="AB76" s="4"/>
      <c r="AC76" s="4"/>
      <c r="AD76">
        <f t="shared" si="5"/>
        <v>13</v>
      </c>
      <c r="AE76" s="122">
        <f t="shared" si="6"/>
        <v>1.0833333333333333</v>
      </c>
      <c r="AF76">
        <f t="shared" si="7"/>
        <v>2013</v>
      </c>
    </row>
    <row r="77" spans="1:32" x14ac:dyDescent="0.2">
      <c r="A77" s="4">
        <v>17146</v>
      </c>
      <c r="B77" s="4">
        <v>51178</v>
      </c>
      <c r="C77" s="4" t="s">
        <v>1074</v>
      </c>
      <c r="D77" s="4" t="s">
        <v>1075</v>
      </c>
      <c r="E77" s="5">
        <v>39661</v>
      </c>
      <c r="F77" s="29">
        <v>2008</v>
      </c>
      <c r="G77" s="4" t="s">
        <v>20</v>
      </c>
      <c r="H77" s="4" t="s">
        <v>1042</v>
      </c>
      <c r="I77" s="4">
        <v>20</v>
      </c>
      <c r="J77" s="4">
        <v>12.7</v>
      </c>
      <c r="K77" s="4" t="s">
        <v>287</v>
      </c>
      <c r="L77" s="5">
        <v>40303</v>
      </c>
      <c r="M77" s="29">
        <f t="shared" si="4"/>
        <v>2010</v>
      </c>
      <c r="N77" s="4" t="s">
        <v>23</v>
      </c>
      <c r="O77" s="4" t="s">
        <v>1076</v>
      </c>
      <c r="P77" s="4">
        <v>74.2</v>
      </c>
      <c r="Q77" s="4">
        <v>56.26</v>
      </c>
      <c r="R77" s="4"/>
      <c r="S77" s="4" t="s">
        <v>98</v>
      </c>
      <c r="T77" s="4" t="s">
        <v>1077</v>
      </c>
      <c r="U77" s="4" t="s">
        <v>1078</v>
      </c>
      <c r="V77" s="4"/>
      <c r="W77" s="4" t="s">
        <v>763</v>
      </c>
      <c r="X77" s="4" t="s">
        <v>718</v>
      </c>
      <c r="Y77" s="4" t="s">
        <v>26</v>
      </c>
      <c r="Z77" s="4"/>
      <c r="AA77" s="4"/>
      <c r="AB77" s="4" t="s">
        <v>1079</v>
      </c>
      <c r="AC77" s="4"/>
      <c r="AD77">
        <f t="shared" si="5"/>
        <v>21</v>
      </c>
      <c r="AE77" s="122">
        <f t="shared" si="6"/>
        <v>1.75</v>
      </c>
      <c r="AF77">
        <f t="shared" si="7"/>
        <v>2010</v>
      </c>
    </row>
    <row r="78" spans="1:32" x14ac:dyDescent="0.2">
      <c r="A78" s="4">
        <v>30638</v>
      </c>
      <c r="B78" s="4">
        <v>63371</v>
      </c>
      <c r="C78" s="4" t="s">
        <v>1080</v>
      </c>
      <c r="D78" s="4" t="s">
        <v>1081</v>
      </c>
      <c r="E78" s="5">
        <v>39281</v>
      </c>
      <c r="F78" s="29">
        <v>2007</v>
      </c>
      <c r="G78" s="4" t="s">
        <v>20</v>
      </c>
      <c r="H78" s="4" t="s">
        <v>1082</v>
      </c>
      <c r="I78" s="4">
        <v>4</v>
      </c>
      <c r="J78" s="4">
        <v>2.96</v>
      </c>
      <c r="K78" s="4" t="s">
        <v>1083</v>
      </c>
      <c r="L78" s="5">
        <v>39988</v>
      </c>
      <c r="M78" s="29">
        <f t="shared" si="4"/>
        <v>2009</v>
      </c>
      <c r="N78" s="4" t="s">
        <v>23</v>
      </c>
      <c r="O78" s="4" t="s">
        <v>1084</v>
      </c>
      <c r="P78" s="4">
        <v>72.78</v>
      </c>
      <c r="Q78" s="4">
        <v>51.94</v>
      </c>
      <c r="R78" s="4"/>
      <c r="S78" s="4" t="s">
        <v>24</v>
      </c>
      <c r="T78" s="4" t="s">
        <v>47</v>
      </c>
      <c r="U78" s="4" t="s">
        <v>1085</v>
      </c>
      <c r="V78" s="4"/>
      <c r="W78" s="4" t="s">
        <v>763</v>
      </c>
      <c r="X78" s="4" t="s">
        <v>718</v>
      </c>
      <c r="Y78" s="4" t="s">
        <v>33</v>
      </c>
      <c r="Z78" s="4"/>
      <c r="AA78" s="4"/>
      <c r="AB78" s="4"/>
      <c r="AC78" s="4"/>
      <c r="AD78">
        <f t="shared" si="5"/>
        <v>23</v>
      </c>
      <c r="AE78" s="122">
        <f t="shared" si="6"/>
        <v>1.9166666666666667</v>
      </c>
      <c r="AF78">
        <f t="shared" si="7"/>
        <v>2009</v>
      </c>
    </row>
    <row r="79" spans="1:32" x14ac:dyDescent="0.2">
      <c r="A79" s="4">
        <v>55348</v>
      </c>
      <c r="B79" s="4">
        <v>199526</v>
      </c>
      <c r="C79" s="4" t="s">
        <v>1086</v>
      </c>
      <c r="D79" s="4" t="s">
        <v>1087</v>
      </c>
      <c r="E79" s="5">
        <v>41774</v>
      </c>
      <c r="F79" s="29">
        <v>2014</v>
      </c>
      <c r="G79" s="4" t="s">
        <v>43</v>
      </c>
      <c r="H79" s="4" t="s">
        <v>1088</v>
      </c>
      <c r="I79" s="4">
        <v>4.71</v>
      </c>
      <c r="J79" s="4">
        <v>3.42</v>
      </c>
      <c r="K79" s="4" t="s">
        <v>1089</v>
      </c>
      <c r="L79" s="5">
        <v>41974</v>
      </c>
      <c r="M79" s="29">
        <f t="shared" si="4"/>
        <v>2014</v>
      </c>
      <c r="N79" s="4" t="s">
        <v>23</v>
      </c>
      <c r="O79" s="4"/>
      <c r="P79" s="4"/>
      <c r="Q79" s="4"/>
      <c r="R79" s="4"/>
      <c r="S79" s="4" t="s">
        <v>60</v>
      </c>
      <c r="T79" s="4" t="s">
        <v>61</v>
      </c>
      <c r="U79" s="4" t="s">
        <v>61</v>
      </c>
      <c r="V79" s="4"/>
      <c r="W79" s="4" t="s">
        <v>763</v>
      </c>
      <c r="X79" s="4" t="s">
        <v>718</v>
      </c>
      <c r="Y79" s="4" t="s">
        <v>33</v>
      </c>
      <c r="Z79" s="4"/>
      <c r="AA79" s="4"/>
      <c r="AB79" s="4"/>
      <c r="AC79" s="4"/>
      <c r="AD79">
        <f t="shared" si="5"/>
        <v>7</v>
      </c>
      <c r="AE79" s="122">
        <f t="shared" si="6"/>
        <v>0.58333333333333337</v>
      </c>
      <c r="AF79">
        <f t="shared" si="7"/>
        <v>2014</v>
      </c>
    </row>
    <row r="80" spans="1:32" x14ac:dyDescent="0.2">
      <c r="A80" s="4">
        <v>45169</v>
      </c>
      <c r="B80" s="4">
        <v>156168</v>
      </c>
      <c r="C80" s="4" t="s">
        <v>1090</v>
      </c>
      <c r="D80" s="4" t="s">
        <v>1091</v>
      </c>
      <c r="E80" s="5">
        <v>40702</v>
      </c>
      <c r="F80" s="29">
        <v>2011</v>
      </c>
      <c r="G80" s="4" t="s">
        <v>20</v>
      </c>
      <c r="H80" s="4" t="s">
        <v>1092</v>
      </c>
      <c r="I80" s="4">
        <v>50.26</v>
      </c>
      <c r="J80" s="4">
        <v>34.81</v>
      </c>
      <c r="K80" s="4" t="s">
        <v>1093</v>
      </c>
      <c r="L80" s="5">
        <v>42181</v>
      </c>
      <c r="M80" s="29">
        <f t="shared" si="4"/>
        <v>2015</v>
      </c>
      <c r="N80" s="4" t="s">
        <v>23</v>
      </c>
      <c r="O80" s="4" t="s">
        <v>1094</v>
      </c>
      <c r="P80" s="4">
        <v>101.36</v>
      </c>
      <c r="Q80" s="4">
        <v>90.5</v>
      </c>
      <c r="R80" s="4"/>
      <c r="S80" s="4" t="s">
        <v>60</v>
      </c>
      <c r="T80" s="4" t="s">
        <v>141</v>
      </c>
      <c r="U80" s="4" t="s">
        <v>141</v>
      </c>
      <c r="V80" s="4"/>
      <c r="W80" s="4" t="s">
        <v>763</v>
      </c>
      <c r="X80" s="4" t="s">
        <v>718</v>
      </c>
      <c r="Y80" s="4" t="s">
        <v>26</v>
      </c>
      <c r="Z80" s="4"/>
      <c r="AA80" s="4"/>
      <c r="AB80" s="4"/>
      <c r="AC80" s="4"/>
      <c r="AD80">
        <f t="shared" si="5"/>
        <v>48</v>
      </c>
      <c r="AE80" s="122">
        <f t="shared" si="6"/>
        <v>4</v>
      </c>
      <c r="AF80">
        <f t="shared" si="7"/>
        <v>2015</v>
      </c>
    </row>
    <row r="81" spans="1:32" x14ac:dyDescent="0.2">
      <c r="A81" s="4">
        <v>3057</v>
      </c>
      <c r="B81" s="4">
        <v>31579</v>
      </c>
      <c r="C81" s="4" t="s">
        <v>1095</v>
      </c>
      <c r="D81" s="4" t="s">
        <v>1096</v>
      </c>
      <c r="E81" s="5">
        <v>39965</v>
      </c>
      <c r="F81" s="29">
        <v>2009</v>
      </c>
      <c r="G81" s="4" t="s">
        <v>20</v>
      </c>
      <c r="H81" s="4" t="s">
        <v>1097</v>
      </c>
      <c r="I81" s="4">
        <v>423.77</v>
      </c>
      <c r="J81" s="4">
        <v>302.44</v>
      </c>
      <c r="K81" s="4" t="s">
        <v>1098</v>
      </c>
      <c r="L81" s="5">
        <v>40878</v>
      </c>
      <c r="M81" s="29">
        <f t="shared" si="4"/>
        <v>2011</v>
      </c>
      <c r="N81" s="4" t="s">
        <v>46</v>
      </c>
      <c r="O81" s="4" t="s">
        <v>1099</v>
      </c>
      <c r="P81" s="4">
        <v>73.02</v>
      </c>
      <c r="Q81" s="4">
        <v>54.58</v>
      </c>
      <c r="R81" s="4"/>
      <c r="S81" s="4" t="s">
        <v>24</v>
      </c>
      <c r="T81" s="4" t="s">
        <v>92</v>
      </c>
      <c r="U81" s="4" t="s">
        <v>266</v>
      </c>
      <c r="V81" s="4"/>
      <c r="W81" s="4" t="s">
        <v>763</v>
      </c>
      <c r="X81" s="4" t="s">
        <v>718</v>
      </c>
      <c r="Y81" s="4" t="s">
        <v>26</v>
      </c>
      <c r="Z81" s="4"/>
      <c r="AA81" s="4"/>
      <c r="AB81" s="4"/>
      <c r="AC81" s="4"/>
      <c r="AD81">
        <f t="shared" si="5"/>
        <v>30</v>
      </c>
      <c r="AE81" s="122">
        <f t="shared" si="6"/>
        <v>2.5</v>
      </c>
      <c r="AF81">
        <f t="shared" si="7"/>
        <v>2011</v>
      </c>
    </row>
    <row r="82" spans="1:32" x14ac:dyDescent="0.2">
      <c r="A82" s="4">
        <v>51195</v>
      </c>
      <c r="B82" s="4">
        <v>180192</v>
      </c>
      <c r="C82" s="4" t="s">
        <v>1100</v>
      </c>
      <c r="D82" s="4" t="s">
        <v>1101</v>
      </c>
      <c r="E82" s="5">
        <v>38838</v>
      </c>
      <c r="F82" s="29">
        <v>2006</v>
      </c>
      <c r="G82" s="4" t="s">
        <v>20</v>
      </c>
      <c r="H82" s="4"/>
      <c r="I82" s="4"/>
      <c r="J82" s="4"/>
      <c r="K82" s="4" t="s">
        <v>1051</v>
      </c>
      <c r="L82" s="5">
        <v>39356</v>
      </c>
      <c r="M82" s="29">
        <f t="shared" si="4"/>
        <v>2007</v>
      </c>
      <c r="N82" s="4" t="s">
        <v>23</v>
      </c>
      <c r="O82" s="4"/>
      <c r="P82" s="4"/>
      <c r="Q82" s="4"/>
      <c r="R82" s="4"/>
      <c r="S82" s="4" t="s">
        <v>1102</v>
      </c>
      <c r="T82" s="4" t="s">
        <v>1103</v>
      </c>
      <c r="U82" s="4" t="s">
        <v>1103</v>
      </c>
      <c r="V82" s="4"/>
      <c r="W82" s="4" t="s">
        <v>763</v>
      </c>
      <c r="X82" s="4" t="s">
        <v>718</v>
      </c>
      <c r="Y82" s="4" t="s">
        <v>33</v>
      </c>
      <c r="Z82" s="4"/>
      <c r="AA82" s="4"/>
      <c r="AB82" s="4"/>
      <c r="AC82" s="4"/>
      <c r="AD82">
        <f t="shared" si="5"/>
        <v>17</v>
      </c>
      <c r="AE82" s="122">
        <f t="shared" si="6"/>
        <v>1.4166666666666667</v>
      </c>
      <c r="AF82">
        <f t="shared" si="7"/>
        <v>2007</v>
      </c>
    </row>
    <row r="83" spans="1:32" x14ac:dyDescent="0.2">
      <c r="A83" s="4">
        <v>29858</v>
      </c>
      <c r="B83" s="4">
        <v>93099</v>
      </c>
      <c r="C83" s="4" t="s">
        <v>1104</v>
      </c>
      <c r="D83" s="4" t="s">
        <v>1105</v>
      </c>
      <c r="E83" s="5">
        <v>41099</v>
      </c>
      <c r="F83" s="29">
        <v>2012</v>
      </c>
      <c r="G83" s="4" t="s">
        <v>20</v>
      </c>
      <c r="H83" s="4" t="s">
        <v>940</v>
      </c>
      <c r="I83" s="4">
        <v>200</v>
      </c>
      <c r="J83" s="4">
        <v>163.16</v>
      </c>
      <c r="K83" s="4" t="s">
        <v>88</v>
      </c>
      <c r="L83" s="5">
        <v>42151</v>
      </c>
      <c r="M83" s="29">
        <f t="shared" si="4"/>
        <v>2015</v>
      </c>
      <c r="N83" s="4" t="s">
        <v>38</v>
      </c>
      <c r="O83" s="4" t="s">
        <v>1106</v>
      </c>
      <c r="P83" s="4">
        <v>341</v>
      </c>
      <c r="Q83" s="4">
        <v>312.39</v>
      </c>
      <c r="R83" s="4"/>
      <c r="S83" s="4" t="s">
        <v>24</v>
      </c>
      <c r="T83" s="4" t="s">
        <v>92</v>
      </c>
      <c r="U83" s="4" t="s">
        <v>1107</v>
      </c>
      <c r="V83" s="4"/>
      <c r="W83" s="4" t="s">
        <v>763</v>
      </c>
      <c r="X83" s="4" t="s">
        <v>718</v>
      </c>
      <c r="Y83" s="4" t="s">
        <v>26</v>
      </c>
      <c r="Z83" s="4"/>
      <c r="AA83" s="4"/>
      <c r="AB83" s="4" t="s">
        <v>1108</v>
      </c>
      <c r="AC83" s="4"/>
      <c r="AD83">
        <f t="shared" si="5"/>
        <v>34</v>
      </c>
      <c r="AE83" s="122">
        <f t="shared" si="6"/>
        <v>2.8333333333333335</v>
      </c>
      <c r="AF83">
        <f t="shared" si="7"/>
        <v>2015</v>
      </c>
    </row>
    <row r="84" spans="1:32" x14ac:dyDescent="0.2">
      <c r="A84" s="4">
        <v>39841</v>
      </c>
      <c r="B84" s="4">
        <v>93099</v>
      </c>
      <c r="C84" s="4" t="s">
        <v>1104</v>
      </c>
      <c r="D84" s="4" t="s">
        <v>1105</v>
      </c>
      <c r="E84" s="5">
        <v>40436</v>
      </c>
      <c r="F84" s="29">
        <v>2010</v>
      </c>
      <c r="G84" s="4" t="s">
        <v>28</v>
      </c>
      <c r="H84" s="4" t="s">
        <v>1109</v>
      </c>
      <c r="I84" s="4">
        <v>177.25</v>
      </c>
      <c r="J84" s="4">
        <v>138.11000000000001</v>
      </c>
      <c r="K84" s="4" t="s">
        <v>1110</v>
      </c>
      <c r="L84" s="5">
        <v>41380</v>
      </c>
      <c r="M84" s="29">
        <f t="shared" si="4"/>
        <v>2013</v>
      </c>
      <c r="N84" s="4" t="s">
        <v>31</v>
      </c>
      <c r="O84" s="4"/>
      <c r="P84" s="4"/>
      <c r="Q84" s="4"/>
      <c r="R84" s="4" t="s">
        <v>1111</v>
      </c>
      <c r="S84" s="4" t="s">
        <v>24</v>
      </c>
      <c r="T84" s="4" t="s">
        <v>92</v>
      </c>
      <c r="U84" s="4" t="s">
        <v>1107</v>
      </c>
      <c r="V84" s="4"/>
      <c r="W84" s="4" t="s">
        <v>763</v>
      </c>
      <c r="X84" s="4" t="s">
        <v>718</v>
      </c>
      <c r="Y84" s="4" t="s">
        <v>26</v>
      </c>
      <c r="Z84" s="4"/>
      <c r="AA84" s="4"/>
      <c r="AB84" s="4" t="s">
        <v>1112</v>
      </c>
      <c r="AC84" s="4"/>
      <c r="AD84">
        <f t="shared" si="5"/>
        <v>31</v>
      </c>
      <c r="AE84" s="122">
        <f t="shared" si="6"/>
        <v>2.5833333333333335</v>
      </c>
      <c r="AF84">
        <f t="shared" si="7"/>
        <v>2013</v>
      </c>
    </row>
    <row r="85" spans="1:32" x14ac:dyDescent="0.2">
      <c r="A85" s="4">
        <v>39841</v>
      </c>
      <c r="B85" s="4">
        <v>93099</v>
      </c>
      <c r="C85" s="4" t="s">
        <v>1104</v>
      </c>
      <c r="D85" s="4" t="s">
        <v>1105</v>
      </c>
      <c r="E85" s="5">
        <v>40436</v>
      </c>
      <c r="F85" s="29">
        <v>2010</v>
      </c>
      <c r="G85" s="4" t="s">
        <v>28</v>
      </c>
      <c r="H85" s="4" t="s">
        <v>1109</v>
      </c>
      <c r="I85" s="4">
        <v>177.25</v>
      </c>
      <c r="J85" s="4">
        <v>138.11000000000001</v>
      </c>
      <c r="K85" s="4" t="s">
        <v>1110</v>
      </c>
      <c r="L85" s="5">
        <v>41894</v>
      </c>
      <c r="M85" s="29">
        <f t="shared" si="4"/>
        <v>2014</v>
      </c>
      <c r="N85" s="4" t="s">
        <v>23</v>
      </c>
      <c r="O85" s="4" t="s">
        <v>1113</v>
      </c>
      <c r="P85" s="4">
        <v>468</v>
      </c>
      <c r="Q85" s="4">
        <v>362.14</v>
      </c>
      <c r="R85" s="4"/>
      <c r="S85" s="4" t="s">
        <v>24</v>
      </c>
      <c r="T85" s="4" t="s">
        <v>92</v>
      </c>
      <c r="U85" s="4" t="s">
        <v>1107</v>
      </c>
      <c r="V85" s="4"/>
      <c r="W85" s="4" t="s">
        <v>763</v>
      </c>
      <c r="X85" s="4" t="s">
        <v>718</v>
      </c>
      <c r="Y85" s="4" t="s">
        <v>26</v>
      </c>
      <c r="Z85" s="4"/>
      <c r="AA85" s="4"/>
      <c r="AB85" s="4" t="s">
        <v>1112</v>
      </c>
      <c r="AC85" s="4"/>
      <c r="AD85">
        <f t="shared" si="5"/>
        <v>48</v>
      </c>
      <c r="AE85" s="122">
        <f t="shared" si="6"/>
        <v>4</v>
      </c>
      <c r="AF85">
        <f t="shared" si="7"/>
        <v>2014</v>
      </c>
    </row>
    <row r="86" spans="1:32" x14ac:dyDescent="0.2">
      <c r="A86" s="4">
        <v>39841</v>
      </c>
      <c r="B86" s="4">
        <v>93099</v>
      </c>
      <c r="C86" s="4" t="s">
        <v>1104</v>
      </c>
      <c r="D86" s="4" t="s">
        <v>1105</v>
      </c>
      <c r="E86" s="5">
        <v>40436</v>
      </c>
      <c r="F86" s="29">
        <v>2010</v>
      </c>
      <c r="G86" s="4" t="s">
        <v>28</v>
      </c>
      <c r="H86" s="4" t="s">
        <v>1109</v>
      </c>
      <c r="I86" s="4">
        <v>177.25</v>
      </c>
      <c r="J86" s="4">
        <v>138.11000000000001</v>
      </c>
      <c r="K86" s="4" t="s">
        <v>1110</v>
      </c>
      <c r="L86" s="5">
        <v>42291</v>
      </c>
      <c r="M86" s="29">
        <f t="shared" si="4"/>
        <v>2015</v>
      </c>
      <c r="N86" s="4" t="s">
        <v>31</v>
      </c>
      <c r="O86" s="4" t="s">
        <v>1114</v>
      </c>
      <c r="P86" s="4">
        <v>217.73</v>
      </c>
      <c r="Q86" s="4">
        <v>191.71</v>
      </c>
      <c r="R86" s="4" t="s">
        <v>1115</v>
      </c>
      <c r="S86" s="4" t="s">
        <v>24</v>
      </c>
      <c r="T86" s="4" t="s">
        <v>92</v>
      </c>
      <c r="U86" s="4" t="s">
        <v>1107</v>
      </c>
      <c r="V86" s="4"/>
      <c r="W86" s="4" t="s">
        <v>763</v>
      </c>
      <c r="X86" s="4" t="s">
        <v>718</v>
      </c>
      <c r="Y86" s="4" t="s">
        <v>26</v>
      </c>
      <c r="Z86" s="4"/>
      <c r="AA86" s="4"/>
      <c r="AB86" s="4" t="s">
        <v>1112</v>
      </c>
      <c r="AC86" s="4"/>
      <c r="AD86">
        <f t="shared" si="5"/>
        <v>61</v>
      </c>
      <c r="AE86" s="122">
        <f t="shared" si="6"/>
        <v>5.083333333333333</v>
      </c>
      <c r="AF86">
        <f t="shared" si="7"/>
        <v>2015</v>
      </c>
    </row>
    <row r="87" spans="1:32" x14ac:dyDescent="0.2">
      <c r="A87" s="4">
        <v>24596</v>
      </c>
      <c r="B87" s="4">
        <v>63636</v>
      </c>
      <c r="C87" s="4" t="s">
        <v>1116</v>
      </c>
      <c r="D87" s="4" t="s">
        <v>1117</v>
      </c>
      <c r="E87" s="5">
        <v>40421</v>
      </c>
      <c r="F87" s="29">
        <v>2010</v>
      </c>
      <c r="G87" s="4" t="s">
        <v>43</v>
      </c>
      <c r="H87" s="4" t="s">
        <v>1118</v>
      </c>
      <c r="I87" s="4">
        <v>10.01</v>
      </c>
      <c r="J87" s="4">
        <v>7.8</v>
      </c>
      <c r="K87" s="4" t="s">
        <v>88</v>
      </c>
      <c r="L87" s="5">
        <v>42167</v>
      </c>
      <c r="M87" s="29">
        <f t="shared" si="4"/>
        <v>2015</v>
      </c>
      <c r="N87" s="4" t="s">
        <v>38</v>
      </c>
      <c r="O87" s="4" t="s">
        <v>1119</v>
      </c>
      <c r="P87" s="4">
        <v>241.5</v>
      </c>
      <c r="Q87" s="4">
        <v>214.23</v>
      </c>
      <c r="R87" s="4"/>
      <c r="S87" s="4" t="s">
        <v>60</v>
      </c>
      <c r="T87" s="4" t="s">
        <v>141</v>
      </c>
      <c r="U87" s="4" t="s">
        <v>1120</v>
      </c>
      <c r="V87" s="4"/>
      <c r="W87" s="4" t="s">
        <v>763</v>
      </c>
      <c r="X87" s="4" t="s">
        <v>718</v>
      </c>
      <c r="Y87" s="4" t="s">
        <v>26</v>
      </c>
      <c r="Z87" s="4"/>
      <c r="AA87" s="4"/>
      <c r="AB87" s="4"/>
      <c r="AC87" s="4"/>
      <c r="AD87">
        <f t="shared" si="5"/>
        <v>58</v>
      </c>
      <c r="AE87" s="122">
        <f t="shared" si="6"/>
        <v>4.833333333333333</v>
      </c>
      <c r="AF87">
        <f t="shared" si="7"/>
        <v>2015</v>
      </c>
    </row>
    <row r="88" spans="1:32" x14ac:dyDescent="0.2">
      <c r="A88" s="4">
        <v>24596</v>
      </c>
      <c r="B88" s="4">
        <v>63636</v>
      </c>
      <c r="C88" s="4" t="s">
        <v>1116</v>
      </c>
      <c r="D88" s="4" t="s">
        <v>1117</v>
      </c>
      <c r="E88" s="5">
        <v>40421</v>
      </c>
      <c r="F88" s="29">
        <v>2010</v>
      </c>
      <c r="G88" s="4" t="s">
        <v>43</v>
      </c>
      <c r="H88" s="4" t="s">
        <v>1118</v>
      </c>
      <c r="I88" s="4">
        <v>10.01</v>
      </c>
      <c r="J88" s="4">
        <v>7.8</v>
      </c>
      <c r="K88" s="4" t="s">
        <v>88</v>
      </c>
      <c r="L88" s="5">
        <v>42430</v>
      </c>
      <c r="M88" s="29">
        <f t="shared" si="4"/>
        <v>2016</v>
      </c>
      <c r="N88" s="4" t="s">
        <v>38</v>
      </c>
      <c r="O88" s="4" t="s">
        <v>1121</v>
      </c>
      <c r="P88" s="4">
        <v>426</v>
      </c>
      <c r="Q88" s="4">
        <v>392.3</v>
      </c>
      <c r="R88" s="4"/>
      <c r="S88" s="4" t="s">
        <v>60</v>
      </c>
      <c r="T88" s="4" t="s">
        <v>141</v>
      </c>
      <c r="U88" s="4" t="s">
        <v>1120</v>
      </c>
      <c r="V88" s="4"/>
      <c r="W88" s="4" t="s">
        <v>763</v>
      </c>
      <c r="X88" s="4" t="s">
        <v>718</v>
      </c>
      <c r="Y88" s="4" t="s">
        <v>26</v>
      </c>
      <c r="Z88" s="4"/>
      <c r="AA88" s="4"/>
      <c r="AB88" s="4"/>
      <c r="AC88" s="4"/>
      <c r="AD88">
        <f t="shared" si="5"/>
        <v>67</v>
      </c>
      <c r="AE88" s="122">
        <f t="shared" si="6"/>
        <v>5.583333333333333</v>
      </c>
      <c r="AF88">
        <f t="shared" si="7"/>
        <v>2016</v>
      </c>
    </row>
    <row r="89" spans="1:32" x14ac:dyDescent="0.2">
      <c r="A89" s="4">
        <v>24596</v>
      </c>
      <c r="B89" s="4">
        <v>63636</v>
      </c>
      <c r="C89" s="4" t="s">
        <v>1116</v>
      </c>
      <c r="D89" s="4" t="s">
        <v>1117</v>
      </c>
      <c r="E89" s="5">
        <v>40421</v>
      </c>
      <c r="F89" s="29">
        <v>2010</v>
      </c>
      <c r="G89" s="4" t="s">
        <v>43</v>
      </c>
      <c r="H89" s="4" t="s">
        <v>1118</v>
      </c>
      <c r="I89" s="4">
        <v>10.01</v>
      </c>
      <c r="J89" s="4">
        <v>7.8</v>
      </c>
      <c r="K89" s="4" t="s">
        <v>88</v>
      </c>
      <c r="L89" s="5">
        <v>42523</v>
      </c>
      <c r="M89" s="29">
        <f t="shared" si="4"/>
        <v>2016</v>
      </c>
      <c r="N89" s="4" t="s">
        <v>38</v>
      </c>
      <c r="O89" s="4" t="s">
        <v>1122</v>
      </c>
      <c r="P89" s="4">
        <v>308</v>
      </c>
      <c r="Q89" s="4">
        <v>275.38</v>
      </c>
      <c r="R89" s="4"/>
      <c r="S89" s="4" t="s">
        <v>60</v>
      </c>
      <c r="T89" s="4" t="s">
        <v>141</v>
      </c>
      <c r="U89" s="4" t="s">
        <v>1120</v>
      </c>
      <c r="V89" s="4"/>
      <c r="W89" s="4" t="s">
        <v>763</v>
      </c>
      <c r="X89" s="4" t="s">
        <v>718</v>
      </c>
      <c r="Y89" s="4" t="s">
        <v>26</v>
      </c>
      <c r="Z89" s="4"/>
      <c r="AA89" s="4"/>
      <c r="AB89" s="4"/>
      <c r="AC89" s="4"/>
      <c r="AD89">
        <f t="shared" si="5"/>
        <v>70</v>
      </c>
      <c r="AE89" s="122">
        <f t="shared" si="6"/>
        <v>5.833333333333333</v>
      </c>
      <c r="AF89">
        <f t="shared" si="7"/>
        <v>2016</v>
      </c>
    </row>
    <row r="90" spans="1:32" x14ac:dyDescent="0.2">
      <c r="A90" s="4">
        <v>41784</v>
      </c>
      <c r="B90" s="4">
        <v>63636</v>
      </c>
      <c r="C90" s="4" t="s">
        <v>1116</v>
      </c>
      <c r="D90" s="4" t="s">
        <v>1117</v>
      </c>
      <c r="E90" s="5">
        <v>40035</v>
      </c>
      <c r="F90" s="29">
        <v>2009</v>
      </c>
      <c r="G90" s="4" t="s">
        <v>20</v>
      </c>
      <c r="H90" s="4" t="s">
        <v>1123</v>
      </c>
      <c r="I90" s="4">
        <v>8</v>
      </c>
      <c r="J90" s="4">
        <v>5.61</v>
      </c>
      <c r="K90" s="4" t="s">
        <v>1008</v>
      </c>
      <c r="L90" s="5">
        <v>40149</v>
      </c>
      <c r="M90" s="29">
        <f t="shared" si="4"/>
        <v>2009</v>
      </c>
      <c r="N90" s="4" t="s">
        <v>23</v>
      </c>
      <c r="O90" s="4" t="s">
        <v>1124</v>
      </c>
      <c r="P90" s="4">
        <v>128.5</v>
      </c>
      <c r="Q90" s="4">
        <v>85.75</v>
      </c>
      <c r="R90" s="4"/>
      <c r="S90" s="4" t="s">
        <v>60</v>
      </c>
      <c r="T90" s="4" t="s">
        <v>141</v>
      </c>
      <c r="U90" s="4" t="s">
        <v>1120</v>
      </c>
      <c r="V90" s="4"/>
      <c r="W90" s="4" t="s">
        <v>763</v>
      </c>
      <c r="X90" s="4" t="s">
        <v>718</v>
      </c>
      <c r="Y90" s="4" t="s">
        <v>26</v>
      </c>
      <c r="Z90" s="4"/>
      <c r="AA90" s="4"/>
      <c r="AB90" s="4"/>
      <c r="AC90" s="4"/>
      <c r="AD90">
        <f t="shared" si="5"/>
        <v>4</v>
      </c>
      <c r="AE90" s="122">
        <f t="shared" si="6"/>
        <v>0.33333333333333331</v>
      </c>
      <c r="AF90">
        <f t="shared" si="7"/>
        <v>2009</v>
      </c>
    </row>
    <row r="91" spans="1:32" x14ac:dyDescent="0.2">
      <c r="A91" s="4">
        <v>41784</v>
      </c>
      <c r="B91" s="4">
        <v>63636</v>
      </c>
      <c r="C91" s="4" t="s">
        <v>1116</v>
      </c>
      <c r="D91" s="4" t="s">
        <v>1117</v>
      </c>
      <c r="E91" s="5">
        <v>40035</v>
      </c>
      <c r="F91" s="29">
        <v>2009</v>
      </c>
      <c r="G91" s="4" t="s">
        <v>20</v>
      </c>
      <c r="H91" s="4" t="s">
        <v>1123</v>
      </c>
      <c r="I91" s="4">
        <v>8</v>
      </c>
      <c r="J91" s="4">
        <v>5.61</v>
      </c>
      <c r="K91" s="4" t="s">
        <v>1008</v>
      </c>
      <c r="L91" s="5">
        <v>41064</v>
      </c>
      <c r="M91" s="29">
        <f t="shared" si="4"/>
        <v>2012</v>
      </c>
      <c r="N91" s="4" t="s">
        <v>38</v>
      </c>
      <c r="O91" s="4"/>
      <c r="P91" s="4"/>
      <c r="Q91" s="4"/>
      <c r="R91" s="4"/>
      <c r="S91" s="4" t="s">
        <v>60</v>
      </c>
      <c r="T91" s="4" t="s">
        <v>141</v>
      </c>
      <c r="U91" s="4" t="s">
        <v>1120</v>
      </c>
      <c r="V91" s="4"/>
      <c r="W91" s="4" t="s">
        <v>763</v>
      </c>
      <c r="X91" s="4" t="s">
        <v>718</v>
      </c>
      <c r="Y91" s="4" t="s">
        <v>33</v>
      </c>
      <c r="Z91" s="4"/>
      <c r="AA91" s="4"/>
      <c r="AB91" s="4"/>
      <c r="AC91" s="4"/>
      <c r="AD91">
        <f t="shared" si="5"/>
        <v>34</v>
      </c>
      <c r="AE91" s="122">
        <f t="shared" si="6"/>
        <v>2.8333333333333335</v>
      </c>
      <c r="AF91">
        <f t="shared" si="7"/>
        <v>2012</v>
      </c>
    </row>
    <row r="92" spans="1:32" x14ac:dyDescent="0.2">
      <c r="A92" s="4">
        <v>37587</v>
      </c>
      <c r="B92" s="4">
        <v>128009</v>
      </c>
      <c r="C92" s="4" t="s">
        <v>1125</v>
      </c>
      <c r="D92" s="4" t="s">
        <v>1126</v>
      </c>
      <c r="E92" s="5">
        <v>40984</v>
      </c>
      <c r="F92" s="29">
        <v>2012</v>
      </c>
      <c r="G92" s="4" t="s">
        <v>20</v>
      </c>
      <c r="H92" s="4"/>
      <c r="I92" s="4"/>
      <c r="J92" s="4"/>
      <c r="K92" s="4" t="s">
        <v>1127</v>
      </c>
      <c r="L92" s="5">
        <v>41613</v>
      </c>
      <c r="M92" s="29">
        <f t="shared" si="4"/>
        <v>2013</v>
      </c>
      <c r="N92" s="4" t="s">
        <v>23</v>
      </c>
      <c r="O92" s="4"/>
      <c r="P92" s="4"/>
      <c r="Q92" s="4"/>
      <c r="R92" s="4"/>
      <c r="S92" s="4" t="s">
        <v>32</v>
      </c>
      <c r="T92" s="4" t="s">
        <v>71</v>
      </c>
      <c r="U92" s="4" t="s">
        <v>1128</v>
      </c>
      <c r="V92" s="4"/>
      <c r="W92" s="4" t="s">
        <v>763</v>
      </c>
      <c r="X92" s="4" t="s">
        <v>718</v>
      </c>
      <c r="Y92" s="4" t="s">
        <v>26</v>
      </c>
      <c r="Z92" s="4"/>
      <c r="AA92" s="4"/>
      <c r="AB92" s="4"/>
      <c r="AC92" s="4"/>
      <c r="AD92">
        <f t="shared" si="5"/>
        <v>21</v>
      </c>
      <c r="AE92" s="122">
        <f t="shared" si="6"/>
        <v>1.75</v>
      </c>
      <c r="AF92">
        <f t="shared" si="7"/>
        <v>2013</v>
      </c>
    </row>
    <row r="93" spans="1:32" x14ac:dyDescent="0.2">
      <c r="A93" s="4">
        <v>37587</v>
      </c>
      <c r="B93" s="4">
        <v>128009</v>
      </c>
      <c r="C93" s="4" t="s">
        <v>1125</v>
      </c>
      <c r="D93" s="4" t="s">
        <v>1126</v>
      </c>
      <c r="E93" s="5">
        <v>40984</v>
      </c>
      <c r="F93" s="29">
        <v>2012</v>
      </c>
      <c r="G93" s="4" t="s">
        <v>20</v>
      </c>
      <c r="H93" s="4"/>
      <c r="I93" s="4"/>
      <c r="J93" s="4"/>
      <c r="K93" s="4" t="s">
        <v>1127</v>
      </c>
      <c r="L93" s="5">
        <v>42072</v>
      </c>
      <c r="M93" s="29">
        <f t="shared" si="4"/>
        <v>2015</v>
      </c>
      <c r="N93" s="4" t="s">
        <v>38</v>
      </c>
      <c r="O93" s="4" t="s">
        <v>1129</v>
      </c>
      <c r="P93" s="4">
        <v>49.21</v>
      </c>
      <c r="Q93" s="4">
        <v>46.28</v>
      </c>
      <c r="R93" s="4"/>
      <c r="S93" s="4" t="s">
        <v>32</v>
      </c>
      <c r="T93" s="4" t="s">
        <v>71</v>
      </c>
      <c r="U93" s="4" t="s">
        <v>1128</v>
      </c>
      <c r="V93" s="4"/>
      <c r="W93" s="4" t="s">
        <v>763</v>
      </c>
      <c r="X93" s="4" t="s">
        <v>718</v>
      </c>
      <c r="Y93" s="4" t="s">
        <v>26</v>
      </c>
      <c r="Z93" s="4"/>
      <c r="AA93" s="4"/>
      <c r="AB93" s="4"/>
      <c r="AC93" s="4"/>
      <c r="AD93">
        <f t="shared" si="5"/>
        <v>36</v>
      </c>
      <c r="AE93" s="122">
        <f t="shared" si="6"/>
        <v>3</v>
      </c>
      <c r="AF93">
        <f t="shared" si="7"/>
        <v>2015</v>
      </c>
    </row>
    <row r="94" spans="1:32" x14ac:dyDescent="0.2">
      <c r="A94" s="4">
        <v>37587</v>
      </c>
      <c r="B94" s="4">
        <v>128009</v>
      </c>
      <c r="C94" s="4" t="s">
        <v>1125</v>
      </c>
      <c r="D94" s="4" t="s">
        <v>1126</v>
      </c>
      <c r="E94" s="5">
        <v>40984</v>
      </c>
      <c r="F94" s="29">
        <v>2012</v>
      </c>
      <c r="G94" s="4" t="s">
        <v>20</v>
      </c>
      <c r="H94" s="4"/>
      <c r="I94" s="4"/>
      <c r="J94" s="4"/>
      <c r="K94" s="4" t="s">
        <v>1127</v>
      </c>
      <c r="L94" s="5">
        <v>42104</v>
      </c>
      <c r="M94" s="29">
        <f t="shared" si="4"/>
        <v>2015</v>
      </c>
      <c r="N94" s="4" t="s">
        <v>38</v>
      </c>
      <c r="O94" s="4" t="s">
        <v>1130</v>
      </c>
      <c r="P94" s="4">
        <v>140.63999999999999</v>
      </c>
      <c r="Q94" s="4">
        <v>131</v>
      </c>
      <c r="R94" s="4"/>
      <c r="S94" s="4" t="s">
        <v>32</v>
      </c>
      <c r="T94" s="4" t="s">
        <v>71</v>
      </c>
      <c r="U94" s="4" t="s">
        <v>1128</v>
      </c>
      <c r="V94" s="4"/>
      <c r="W94" s="4" t="s">
        <v>763</v>
      </c>
      <c r="X94" s="4" t="s">
        <v>718</v>
      </c>
      <c r="Y94" s="4" t="s">
        <v>33</v>
      </c>
      <c r="Z94" s="4"/>
      <c r="AA94" s="4"/>
      <c r="AB94" s="4"/>
      <c r="AC94" s="4"/>
      <c r="AD94">
        <f t="shared" si="5"/>
        <v>37</v>
      </c>
      <c r="AE94" s="122">
        <f t="shared" si="6"/>
        <v>3.0833333333333335</v>
      </c>
      <c r="AF94">
        <f t="shared" si="7"/>
        <v>2015</v>
      </c>
    </row>
    <row r="95" spans="1:32" x14ac:dyDescent="0.2">
      <c r="A95" s="4">
        <v>49609</v>
      </c>
      <c r="B95" s="4">
        <v>85741</v>
      </c>
      <c r="C95" s="4" t="s">
        <v>1131</v>
      </c>
      <c r="D95" s="4" t="s">
        <v>1132</v>
      </c>
      <c r="E95" s="5">
        <v>39234</v>
      </c>
      <c r="F95" s="29">
        <v>2007</v>
      </c>
      <c r="G95" s="4" t="s">
        <v>20</v>
      </c>
      <c r="H95" s="4"/>
      <c r="I95" s="4"/>
      <c r="J95" s="4"/>
      <c r="K95" s="4" t="s">
        <v>1133</v>
      </c>
      <c r="L95" s="5">
        <v>40147</v>
      </c>
      <c r="M95" s="29">
        <f t="shared" si="4"/>
        <v>2009</v>
      </c>
      <c r="N95" s="4" t="s">
        <v>23</v>
      </c>
      <c r="O95" s="4"/>
      <c r="P95" s="4"/>
      <c r="Q95" s="4"/>
      <c r="R95" s="4"/>
      <c r="S95" s="4" t="s">
        <v>60</v>
      </c>
      <c r="T95" s="4" t="s">
        <v>1134</v>
      </c>
      <c r="U95" s="4" t="s">
        <v>1135</v>
      </c>
      <c r="V95" s="4"/>
      <c r="W95" s="4" t="s">
        <v>834</v>
      </c>
      <c r="X95" s="4" t="s">
        <v>718</v>
      </c>
      <c r="Y95" s="4" t="s">
        <v>26</v>
      </c>
      <c r="Z95" s="4"/>
      <c r="AA95" s="4"/>
      <c r="AB95" s="4"/>
      <c r="AC95" s="4"/>
      <c r="AD95">
        <f t="shared" si="5"/>
        <v>29</v>
      </c>
      <c r="AE95" s="122">
        <f t="shared" si="6"/>
        <v>2.4166666666666665</v>
      </c>
      <c r="AF95">
        <f t="shared" si="7"/>
        <v>2009</v>
      </c>
    </row>
    <row r="96" spans="1:32" x14ac:dyDescent="0.2">
      <c r="A96" s="4">
        <v>49609</v>
      </c>
      <c r="B96" s="4">
        <v>85741</v>
      </c>
      <c r="C96" s="4" t="s">
        <v>1131</v>
      </c>
      <c r="D96" s="4" t="s">
        <v>1132</v>
      </c>
      <c r="E96" s="5">
        <v>39234</v>
      </c>
      <c r="F96" s="29">
        <v>2007</v>
      </c>
      <c r="G96" s="4" t="s">
        <v>20</v>
      </c>
      <c r="H96" s="4"/>
      <c r="I96" s="4"/>
      <c r="J96" s="4"/>
      <c r="K96" s="4" t="s">
        <v>1133</v>
      </c>
      <c r="L96" s="5">
        <v>41730</v>
      </c>
      <c r="M96" s="29">
        <f t="shared" si="4"/>
        <v>2014</v>
      </c>
      <c r="N96" s="4" t="s">
        <v>46</v>
      </c>
      <c r="O96" s="4"/>
      <c r="P96" s="4"/>
      <c r="Q96" s="4"/>
      <c r="R96" s="4"/>
      <c r="S96" s="4" t="s">
        <v>60</v>
      </c>
      <c r="T96" s="4" t="s">
        <v>1134</v>
      </c>
      <c r="U96" s="4" t="s">
        <v>1135</v>
      </c>
      <c r="V96" s="4"/>
      <c r="W96" s="4" t="s">
        <v>834</v>
      </c>
      <c r="X96" s="4" t="s">
        <v>718</v>
      </c>
      <c r="Y96" s="4" t="s">
        <v>33</v>
      </c>
      <c r="Z96" s="4"/>
      <c r="AA96" s="4"/>
      <c r="AB96" s="4"/>
      <c r="AC96" s="4"/>
      <c r="AD96">
        <f t="shared" si="5"/>
        <v>82</v>
      </c>
      <c r="AE96" s="122">
        <f t="shared" si="6"/>
        <v>6.833333333333333</v>
      </c>
      <c r="AF96">
        <f t="shared" si="7"/>
        <v>2014</v>
      </c>
    </row>
    <row r="97" spans="1:32" x14ac:dyDescent="0.2">
      <c r="A97" s="4">
        <v>48061</v>
      </c>
      <c r="B97" s="4">
        <v>167336</v>
      </c>
      <c r="C97" s="4" t="s">
        <v>1136</v>
      </c>
      <c r="D97" s="4" t="s">
        <v>1137</v>
      </c>
      <c r="E97" s="5">
        <v>40367</v>
      </c>
      <c r="F97" s="29">
        <v>2010</v>
      </c>
      <c r="G97" s="4" t="s">
        <v>20</v>
      </c>
      <c r="H97" s="4" t="s">
        <v>1138</v>
      </c>
      <c r="I97" s="4">
        <v>2.95</v>
      </c>
      <c r="J97" s="4">
        <v>2.34</v>
      </c>
      <c r="K97" s="4" t="s">
        <v>952</v>
      </c>
      <c r="L97" s="5">
        <v>40794</v>
      </c>
      <c r="M97" s="29">
        <f t="shared" si="4"/>
        <v>2011</v>
      </c>
      <c r="N97" s="4" t="s">
        <v>46</v>
      </c>
      <c r="O97" s="4" t="s">
        <v>1139</v>
      </c>
      <c r="P97" s="4">
        <v>4.4400000000000004</v>
      </c>
      <c r="Q97" s="4">
        <v>3.26</v>
      </c>
      <c r="R97" s="4"/>
      <c r="S97" s="4" t="s">
        <v>32</v>
      </c>
      <c r="T97" s="4" t="s">
        <v>71</v>
      </c>
      <c r="U97" s="4" t="s">
        <v>71</v>
      </c>
      <c r="V97" s="4"/>
      <c r="W97" s="4" t="s">
        <v>763</v>
      </c>
      <c r="X97" s="4" t="s">
        <v>718</v>
      </c>
      <c r="Y97" s="4" t="s">
        <v>33</v>
      </c>
      <c r="Z97" s="4">
        <v>1.43</v>
      </c>
      <c r="AA97" s="4">
        <v>41.43</v>
      </c>
      <c r="AB97" s="4"/>
      <c r="AC97" s="4"/>
      <c r="AD97">
        <f t="shared" si="5"/>
        <v>14</v>
      </c>
      <c r="AE97" s="122">
        <f t="shared" si="6"/>
        <v>1.1666666666666667</v>
      </c>
      <c r="AF97">
        <f t="shared" si="7"/>
        <v>2011</v>
      </c>
    </row>
    <row r="98" spans="1:32" x14ac:dyDescent="0.2">
      <c r="A98" s="4">
        <v>3389</v>
      </c>
      <c r="B98" s="4">
        <v>32077</v>
      </c>
      <c r="C98" s="4" t="s">
        <v>1140</v>
      </c>
      <c r="D98" s="4" t="s">
        <v>1141</v>
      </c>
      <c r="E98" s="5">
        <v>38838</v>
      </c>
      <c r="F98" s="29">
        <v>2006</v>
      </c>
      <c r="G98" s="4" t="s">
        <v>28</v>
      </c>
      <c r="H98" s="4" t="s">
        <v>1142</v>
      </c>
      <c r="I98" s="4">
        <v>38.17</v>
      </c>
      <c r="J98" s="4">
        <v>31.44</v>
      </c>
      <c r="K98" s="4" t="s">
        <v>832</v>
      </c>
      <c r="L98" s="5">
        <v>39364</v>
      </c>
      <c r="M98" s="29">
        <f t="shared" si="4"/>
        <v>2007</v>
      </c>
      <c r="N98" s="4" t="s">
        <v>23</v>
      </c>
      <c r="O98" s="4" t="s">
        <v>1143</v>
      </c>
      <c r="P98" s="4">
        <v>704.73</v>
      </c>
      <c r="Q98" s="4">
        <v>495.63</v>
      </c>
      <c r="R98" s="4"/>
      <c r="S98" s="4" t="s">
        <v>54</v>
      </c>
      <c r="T98" s="4" t="s">
        <v>81</v>
      </c>
      <c r="U98" s="4" t="s">
        <v>1144</v>
      </c>
      <c r="V98" s="4"/>
      <c r="W98" s="4" t="s">
        <v>763</v>
      </c>
      <c r="X98" s="4" t="s">
        <v>718</v>
      </c>
      <c r="Y98" s="4" t="s">
        <v>26</v>
      </c>
      <c r="Z98" s="4"/>
      <c r="AA98" s="4"/>
      <c r="AB98" s="4" t="s">
        <v>979</v>
      </c>
      <c r="AC98" s="4"/>
      <c r="AD98">
        <f t="shared" si="5"/>
        <v>17</v>
      </c>
      <c r="AE98" s="122">
        <f t="shared" si="6"/>
        <v>1.4166666666666667</v>
      </c>
      <c r="AF98">
        <f t="shared" si="7"/>
        <v>2007</v>
      </c>
    </row>
    <row r="99" spans="1:32" x14ac:dyDescent="0.2">
      <c r="A99" s="4">
        <v>3389</v>
      </c>
      <c r="B99" s="4">
        <v>32077</v>
      </c>
      <c r="C99" s="4" t="s">
        <v>1140</v>
      </c>
      <c r="D99" s="4" t="s">
        <v>1141</v>
      </c>
      <c r="E99" s="5">
        <v>38838</v>
      </c>
      <c r="F99" s="29">
        <v>2006</v>
      </c>
      <c r="G99" s="4" t="s">
        <v>28</v>
      </c>
      <c r="H99" s="4" t="s">
        <v>1142</v>
      </c>
      <c r="I99" s="4">
        <v>38.17</v>
      </c>
      <c r="J99" s="4">
        <v>31.44</v>
      </c>
      <c r="K99" s="4" t="s">
        <v>832</v>
      </c>
      <c r="L99" s="5">
        <v>39574</v>
      </c>
      <c r="M99" s="29">
        <f t="shared" si="4"/>
        <v>2008</v>
      </c>
      <c r="N99" s="4" t="s">
        <v>38</v>
      </c>
      <c r="O99" s="4"/>
      <c r="P99" s="4"/>
      <c r="Q99" s="4"/>
      <c r="R99" s="4"/>
      <c r="S99" s="4" t="s">
        <v>54</v>
      </c>
      <c r="T99" s="4" t="s">
        <v>81</v>
      </c>
      <c r="U99" s="4" t="s">
        <v>1144</v>
      </c>
      <c r="V99" s="4"/>
      <c r="W99" s="4" t="s">
        <v>763</v>
      </c>
      <c r="X99" s="4" t="s">
        <v>718</v>
      </c>
      <c r="Y99" s="4" t="s">
        <v>26</v>
      </c>
      <c r="Z99" s="4"/>
      <c r="AA99" s="4"/>
      <c r="AB99" s="4" t="s">
        <v>979</v>
      </c>
      <c r="AC99" s="4"/>
      <c r="AD99">
        <f t="shared" si="5"/>
        <v>24</v>
      </c>
      <c r="AE99" s="122">
        <f t="shared" si="6"/>
        <v>2</v>
      </c>
      <c r="AF99">
        <f t="shared" si="7"/>
        <v>2008</v>
      </c>
    </row>
    <row r="100" spans="1:32" x14ac:dyDescent="0.2">
      <c r="A100" s="4">
        <v>3389</v>
      </c>
      <c r="B100" s="4">
        <v>32077</v>
      </c>
      <c r="C100" s="4" t="s">
        <v>1140</v>
      </c>
      <c r="D100" s="4" t="s">
        <v>1141</v>
      </c>
      <c r="E100" s="5">
        <v>38838</v>
      </c>
      <c r="F100" s="29">
        <v>2006</v>
      </c>
      <c r="G100" s="4" t="s">
        <v>28</v>
      </c>
      <c r="H100" s="4" t="s">
        <v>1142</v>
      </c>
      <c r="I100" s="4">
        <v>38.17</v>
      </c>
      <c r="J100" s="4">
        <v>31.44</v>
      </c>
      <c r="K100" s="4" t="s">
        <v>832</v>
      </c>
      <c r="L100" s="5">
        <v>39905</v>
      </c>
      <c r="M100" s="29">
        <f t="shared" si="4"/>
        <v>2009</v>
      </c>
      <c r="N100" s="4" t="s">
        <v>38</v>
      </c>
      <c r="O100" s="4" t="s">
        <v>1145</v>
      </c>
      <c r="P100" s="4">
        <v>73.28</v>
      </c>
      <c r="Q100" s="4">
        <v>55.07</v>
      </c>
      <c r="R100" s="4"/>
      <c r="S100" s="4" t="s">
        <v>54</v>
      </c>
      <c r="T100" s="4" t="s">
        <v>81</v>
      </c>
      <c r="U100" s="4" t="s">
        <v>1144</v>
      </c>
      <c r="V100" s="4"/>
      <c r="W100" s="4" t="s">
        <v>763</v>
      </c>
      <c r="X100" s="4" t="s">
        <v>718</v>
      </c>
      <c r="Y100" s="4" t="s">
        <v>33</v>
      </c>
      <c r="Z100" s="4"/>
      <c r="AA100" s="4"/>
      <c r="AB100" s="4" t="s">
        <v>979</v>
      </c>
      <c r="AC100" s="4"/>
      <c r="AD100">
        <f t="shared" si="5"/>
        <v>35</v>
      </c>
      <c r="AE100" s="122">
        <f t="shared" si="6"/>
        <v>2.9166666666666665</v>
      </c>
      <c r="AF100">
        <f t="shared" si="7"/>
        <v>2009</v>
      </c>
    </row>
    <row r="101" spans="1:32" x14ac:dyDescent="0.2">
      <c r="A101" s="4">
        <v>51204</v>
      </c>
      <c r="B101" s="4">
        <v>180204</v>
      </c>
      <c r="C101" s="4" t="s">
        <v>1146</v>
      </c>
      <c r="D101" s="4" t="s">
        <v>1147</v>
      </c>
      <c r="E101" s="5">
        <v>39234</v>
      </c>
      <c r="F101" s="29">
        <v>2007</v>
      </c>
      <c r="G101" s="4" t="s">
        <v>20</v>
      </c>
      <c r="H101" s="4"/>
      <c r="I101" s="4"/>
      <c r="J101" s="4"/>
      <c r="K101" s="4" t="s">
        <v>1051</v>
      </c>
      <c r="L101" s="5">
        <v>40725</v>
      </c>
      <c r="M101" s="29">
        <f t="shared" si="4"/>
        <v>2011</v>
      </c>
      <c r="N101" s="4" t="s">
        <v>23</v>
      </c>
      <c r="O101" s="4"/>
      <c r="P101" s="4"/>
      <c r="Q101" s="4"/>
      <c r="R101" s="4"/>
      <c r="S101" s="4" t="s">
        <v>98</v>
      </c>
      <c r="T101" s="4" t="s">
        <v>129</v>
      </c>
      <c r="U101" s="4" t="s">
        <v>1148</v>
      </c>
      <c r="V101" s="4"/>
      <c r="W101" s="4" t="s">
        <v>834</v>
      </c>
      <c r="X101" s="4" t="s">
        <v>718</v>
      </c>
      <c r="Y101" s="4" t="s">
        <v>33</v>
      </c>
      <c r="Z101" s="4"/>
      <c r="AA101" s="4"/>
      <c r="AB101" s="4"/>
      <c r="AC101" s="4"/>
      <c r="AD101">
        <f t="shared" si="5"/>
        <v>49</v>
      </c>
      <c r="AE101" s="122">
        <f t="shared" si="6"/>
        <v>4.083333333333333</v>
      </c>
      <c r="AF101">
        <f t="shared" si="7"/>
        <v>2011</v>
      </c>
    </row>
    <row r="102" spans="1:32" x14ac:dyDescent="0.2">
      <c r="A102" s="4">
        <v>45781</v>
      </c>
      <c r="B102" s="4">
        <v>158365</v>
      </c>
      <c r="C102" s="4" t="s">
        <v>1149</v>
      </c>
      <c r="D102" s="4" t="s">
        <v>1150</v>
      </c>
      <c r="E102" s="5">
        <v>40210</v>
      </c>
      <c r="F102" s="29">
        <v>2010</v>
      </c>
      <c r="G102" s="4" t="s">
        <v>20</v>
      </c>
      <c r="H102" s="4" t="s">
        <v>891</v>
      </c>
      <c r="I102" s="4">
        <v>40</v>
      </c>
      <c r="J102" s="4">
        <v>28.36</v>
      </c>
      <c r="K102" s="4" t="s">
        <v>1151</v>
      </c>
      <c r="L102" s="5">
        <v>40886</v>
      </c>
      <c r="M102" s="29">
        <f t="shared" si="4"/>
        <v>2011</v>
      </c>
      <c r="N102" s="4" t="s">
        <v>23</v>
      </c>
      <c r="O102" s="4" t="s">
        <v>1152</v>
      </c>
      <c r="P102" s="4">
        <v>69.37</v>
      </c>
      <c r="Q102" s="4">
        <v>51.85</v>
      </c>
      <c r="R102" s="4"/>
      <c r="S102" s="4" t="s">
        <v>175</v>
      </c>
      <c r="T102" s="4" t="s">
        <v>176</v>
      </c>
      <c r="U102" s="4" t="s">
        <v>176</v>
      </c>
      <c r="V102" s="4"/>
      <c r="W102" s="4" t="s">
        <v>763</v>
      </c>
      <c r="X102" s="4" t="s">
        <v>718</v>
      </c>
      <c r="Y102" s="4" t="s">
        <v>26</v>
      </c>
      <c r="Z102" s="4"/>
      <c r="AA102" s="4"/>
      <c r="AB102" s="4"/>
      <c r="AC102" s="4"/>
      <c r="AD102">
        <f t="shared" si="5"/>
        <v>22</v>
      </c>
      <c r="AE102" s="122">
        <f t="shared" si="6"/>
        <v>1.8333333333333333</v>
      </c>
      <c r="AF102">
        <f t="shared" si="7"/>
        <v>2011</v>
      </c>
    </row>
    <row r="103" spans="1:32" x14ac:dyDescent="0.2">
      <c r="A103" s="4">
        <v>12988</v>
      </c>
      <c r="B103" s="4">
        <v>45468</v>
      </c>
      <c r="C103" s="4" t="s">
        <v>1153</v>
      </c>
      <c r="D103" s="4" t="s">
        <v>1154</v>
      </c>
      <c r="E103" s="5">
        <v>40358</v>
      </c>
      <c r="F103" s="29">
        <v>2010</v>
      </c>
      <c r="G103" s="4" t="s">
        <v>43</v>
      </c>
      <c r="H103" s="4" t="s">
        <v>1155</v>
      </c>
      <c r="I103" s="4">
        <v>191</v>
      </c>
      <c r="J103" s="4">
        <v>151.83000000000001</v>
      </c>
      <c r="K103" s="4" t="s">
        <v>199</v>
      </c>
      <c r="L103" s="5">
        <v>42156</v>
      </c>
      <c r="M103" s="29">
        <f t="shared" si="4"/>
        <v>2015</v>
      </c>
      <c r="N103" s="4" t="s">
        <v>38</v>
      </c>
      <c r="O103" s="4"/>
      <c r="P103" s="4"/>
      <c r="Q103" s="4"/>
      <c r="R103" s="4"/>
      <c r="S103" s="4" t="s">
        <v>167</v>
      </c>
      <c r="T103" s="4" t="s">
        <v>168</v>
      </c>
      <c r="U103" s="4" t="s">
        <v>1156</v>
      </c>
      <c r="V103" s="4"/>
      <c r="W103" s="4" t="s">
        <v>834</v>
      </c>
      <c r="X103" s="4" t="s">
        <v>718</v>
      </c>
      <c r="Y103" s="4" t="s">
        <v>26</v>
      </c>
      <c r="Z103" s="4"/>
      <c r="AA103" s="4"/>
      <c r="AB103" s="4" t="s">
        <v>1157</v>
      </c>
      <c r="AC103" s="4"/>
      <c r="AD103">
        <f t="shared" si="5"/>
        <v>60</v>
      </c>
      <c r="AE103" s="122">
        <f t="shared" si="6"/>
        <v>5</v>
      </c>
      <c r="AF103">
        <f t="shared" si="7"/>
        <v>2015</v>
      </c>
    </row>
    <row r="104" spans="1:32" x14ac:dyDescent="0.2">
      <c r="A104" s="4">
        <v>12988</v>
      </c>
      <c r="B104" s="4">
        <v>45468</v>
      </c>
      <c r="C104" s="4" t="s">
        <v>1153</v>
      </c>
      <c r="D104" s="4" t="s">
        <v>1154</v>
      </c>
      <c r="E104" s="5">
        <v>40358</v>
      </c>
      <c r="F104" s="29">
        <v>2010</v>
      </c>
      <c r="G104" s="4" t="s">
        <v>43</v>
      </c>
      <c r="H104" s="4" t="s">
        <v>1155</v>
      </c>
      <c r="I104" s="4">
        <v>191</v>
      </c>
      <c r="J104" s="4">
        <v>151.83000000000001</v>
      </c>
      <c r="K104" s="4" t="s">
        <v>199</v>
      </c>
      <c r="L104" s="5">
        <v>42522</v>
      </c>
      <c r="M104" s="29">
        <f t="shared" si="4"/>
        <v>2016</v>
      </c>
      <c r="N104" s="4" t="s">
        <v>46</v>
      </c>
      <c r="O104" s="4"/>
      <c r="P104" s="4"/>
      <c r="Q104" s="4"/>
      <c r="R104" s="4"/>
      <c r="S104" s="4" t="s">
        <v>167</v>
      </c>
      <c r="T104" s="4" t="s">
        <v>168</v>
      </c>
      <c r="U104" s="4" t="s">
        <v>1156</v>
      </c>
      <c r="V104" s="4"/>
      <c r="W104" s="4" t="s">
        <v>834</v>
      </c>
      <c r="X104" s="4" t="s">
        <v>718</v>
      </c>
      <c r="Y104" s="4" t="s">
        <v>33</v>
      </c>
      <c r="Z104" s="4"/>
      <c r="AA104" s="4"/>
      <c r="AB104" s="4" t="s">
        <v>1157</v>
      </c>
      <c r="AC104" s="4"/>
      <c r="AD104">
        <f t="shared" si="5"/>
        <v>72</v>
      </c>
      <c r="AE104" s="122">
        <f t="shared" si="6"/>
        <v>6</v>
      </c>
      <c r="AF104">
        <f t="shared" si="7"/>
        <v>2016</v>
      </c>
    </row>
    <row r="105" spans="1:32" x14ac:dyDescent="0.2">
      <c r="A105" s="4">
        <v>24432</v>
      </c>
      <c r="B105" s="4">
        <v>63091</v>
      </c>
      <c r="C105" s="4" t="s">
        <v>1158</v>
      </c>
      <c r="D105" s="4"/>
      <c r="E105" s="5">
        <v>39609</v>
      </c>
      <c r="F105" s="29">
        <v>2008</v>
      </c>
      <c r="G105" s="4" t="s">
        <v>20</v>
      </c>
      <c r="H105" s="4" t="s">
        <v>1159</v>
      </c>
      <c r="I105" s="4">
        <v>100</v>
      </c>
      <c r="J105" s="4">
        <v>63.5</v>
      </c>
      <c r="K105" s="4" t="s">
        <v>1160</v>
      </c>
      <c r="L105" s="5">
        <v>40688</v>
      </c>
      <c r="M105" s="29">
        <f t="shared" si="4"/>
        <v>2011</v>
      </c>
      <c r="N105" s="4" t="s">
        <v>23</v>
      </c>
      <c r="O105" s="4" t="s">
        <v>1161</v>
      </c>
      <c r="P105" s="4">
        <v>141.58000000000001</v>
      </c>
      <c r="Q105" s="4">
        <v>98.71</v>
      </c>
      <c r="R105" s="4"/>
      <c r="S105" s="4" t="s">
        <v>24</v>
      </c>
      <c r="T105" s="4" t="s">
        <v>47</v>
      </c>
      <c r="U105" s="4" t="s">
        <v>1162</v>
      </c>
      <c r="V105" s="4"/>
      <c r="W105" s="4" t="s">
        <v>763</v>
      </c>
      <c r="X105" s="4" t="s">
        <v>718</v>
      </c>
      <c r="Y105" s="4" t="s">
        <v>26</v>
      </c>
      <c r="Z105" s="4"/>
      <c r="AA105" s="4"/>
      <c r="AB105" s="4" t="s">
        <v>1163</v>
      </c>
      <c r="AC105" s="4"/>
      <c r="AD105">
        <f t="shared" si="5"/>
        <v>35</v>
      </c>
      <c r="AE105" s="122">
        <f t="shared" si="6"/>
        <v>2.9166666666666665</v>
      </c>
      <c r="AF105">
        <f t="shared" si="7"/>
        <v>2011</v>
      </c>
    </row>
    <row r="106" spans="1:32" x14ac:dyDescent="0.2">
      <c r="A106" s="4">
        <v>3888</v>
      </c>
      <c r="B106" s="4">
        <v>32807</v>
      </c>
      <c r="C106" s="4" t="s">
        <v>1164</v>
      </c>
      <c r="D106" s="4" t="s">
        <v>1165</v>
      </c>
      <c r="E106" s="5">
        <v>39448</v>
      </c>
      <c r="F106" s="29">
        <v>2008</v>
      </c>
      <c r="G106" s="4" t="s">
        <v>20</v>
      </c>
      <c r="H106" s="4" t="s">
        <v>1166</v>
      </c>
      <c r="I106" s="4">
        <v>85</v>
      </c>
      <c r="J106" s="4">
        <v>58.21</v>
      </c>
      <c r="K106" s="4" t="s">
        <v>1167</v>
      </c>
      <c r="L106" s="5">
        <v>40141</v>
      </c>
      <c r="M106" s="29">
        <f t="shared" si="4"/>
        <v>2009</v>
      </c>
      <c r="N106" s="4" t="s">
        <v>23</v>
      </c>
      <c r="O106" s="4" t="s">
        <v>1168</v>
      </c>
      <c r="P106" s="4">
        <v>199.95</v>
      </c>
      <c r="Q106" s="4">
        <v>133.43</v>
      </c>
      <c r="R106" s="4"/>
      <c r="S106" s="4" t="s">
        <v>175</v>
      </c>
      <c r="T106" s="4" t="s">
        <v>1169</v>
      </c>
      <c r="U106" s="4" t="s">
        <v>1169</v>
      </c>
      <c r="V106" s="4"/>
      <c r="W106" s="4" t="s">
        <v>834</v>
      </c>
      <c r="X106" s="4" t="s">
        <v>718</v>
      </c>
      <c r="Y106" s="4" t="s">
        <v>26</v>
      </c>
      <c r="Z106" s="4"/>
      <c r="AA106" s="4"/>
      <c r="AB106" s="4"/>
      <c r="AC106" s="4"/>
      <c r="AD106">
        <f t="shared" si="5"/>
        <v>22</v>
      </c>
      <c r="AE106" s="122">
        <f t="shared" si="6"/>
        <v>1.8333333333333333</v>
      </c>
      <c r="AF106">
        <f t="shared" si="7"/>
        <v>2009</v>
      </c>
    </row>
    <row r="107" spans="1:32" x14ac:dyDescent="0.2">
      <c r="A107" s="4">
        <v>13428</v>
      </c>
      <c r="B107" s="4">
        <v>46054</v>
      </c>
      <c r="C107" s="4" t="s">
        <v>1170</v>
      </c>
      <c r="D107" s="4" t="s">
        <v>1171</v>
      </c>
      <c r="E107" s="5">
        <v>38869</v>
      </c>
      <c r="F107" s="29">
        <v>2006</v>
      </c>
      <c r="G107" s="4" t="s">
        <v>28</v>
      </c>
      <c r="H107" s="4" t="s">
        <v>1172</v>
      </c>
      <c r="I107" s="4">
        <v>375.27</v>
      </c>
      <c r="J107" s="4">
        <v>293.66000000000003</v>
      </c>
      <c r="K107" s="4" t="s">
        <v>1173</v>
      </c>
      <c r="L107" s="5">
        <v>41974</v>
      </c>
      <c r="M107" s="29">
        <f t="shared" si="4"/>
        <v>2014</v>
      </c>
      <c r="N107" s="4" t="s">
        <v>31</v>
      </c>
      <c r="O107" s="4" t="s">
        <v>1174</v>
      </c>
      <c r="P107" s="4">
        <v>696.63</v>
      </c>
      <c r="Q107" s="4">
        <v>559.19000000000005</v>
      </c>
      <c r="R107" s="4" t="s">
        <v>1175</v>
      </c>
      <c r="S107" s="4" t="s">
        <v>24</v>
      </c>
      <c r="T107" s="4" t="s">
        <v>92</v>
      </c>
      <c r="U107" s="4" t="s">
        <v>1176</v>
      </c>
      <c r="V107" s="4"/>
      <c r="W107" s="4" t="s">
        <v>763</v>
      </c>
      <c r="X107" s="4" t="s">
        <v>718</v>
      </c>
      <c r="Y107" s="4" t="s">
        <v>33</v>
      </c>
      <c r="Z107" s="4"/>
      <c r="AA107" s="4"/>
      <c r="AB107" s="4"/>
      <c r="AC107" s="4"/>
      <c r="AD107">
        <f t="shared" si="5"/>
        <v>102</v>
      </c>
      <c r="AE107" s="122">
        <f t="shared" si="6"/>
        <v>8.5</v>
      </c>
      <c r="AF107">
        <f t="shared" si="7"/>
        <v>2014</v>
      </c>
    </row>
    <row r="108" spans="1:32" x14ac:dyDescent="0.2">
      <c r="A108" s="4">
        <v>41650</v>
      </c>
      <c r="B108" s="4">
        <v>46054</v>
      </c>
      <c r="C108" s="4" t="s">
        <v>1170</v>
      </c>
      <c r="D108" s="4" t="s">
        <v>1171</v>
      </c>
      <c r="E108" s="5">
        <v>40543</v>
      </c>
      <c r="F108" s="29">
        <v>2010</v>
      </c>
      <c r="G108" s="4" t="s">
        <v>20</v>
      </c>
      <c r="H108" s="4" t="s">
        <v>1177</v>
      </c>
      <c r="I108" s="4">
        <v>362.83</v>
      </c>
      <c r="J108" s="4">
        <v>278.69</v>
      </c>
      <c r="K108" s="4" t="s">
        <v>1178</v>
      </c>
      <c r="L108" s="5">
        <v>41599</v>
      </c>
      <c r="M108" s="29">
        <f t="shared" si="4"/>
        <v>2013</v>
      </c>
      <c r="N108" s="4" t="s">
        <v>145</v>
      </c>
      <c r="O108" s="4" t="s">
        <v>1179</v>
      </c>
      <c r="P108" s="4">
        <v>133.35</v>
      </c>
      <c r="Q108" s="4">
        <v>99.65</v>
      </c>
      <c r="R108" s="4"/>
      <c r="S108" s="4" t="s">
        <v>24</v>
      </c>
      <c r="T108" s="4" t="s">
        <v>92</v>
      </c>
      <c r="U108" s="4" t="s">
        <v>1176</v>
      </c>
      <c r="V108" s="4"/>
      <c r="W108" s="4" t="s">
        <v>763</v>
      </c>
      <c r="X108" s="4" t="s">
        <v>718</v>
      </c>
      <c r="Y108" s="4" t="s">
        <v>26</v>
      </c>
      <c r="Z108" s="4"/>
      <c r="AA108" s="4"/>
      <c r="AB108" s="4"/>
      <c r="AC108" s="4"/>
      <c r="AD108">
        <f t="shared" si="5"/>
        <v>35</v>
      </c>
      <c r="AE108" s="122">
        <f t="shared" si="6"/>
        <v>2.9166666666666665</v>
      </c>
      <c r="AF108">
        <f t="shared" si="7"/>
        <v>2013</v>
      </c>
    </row>
    <row r="109" spans="1:32" x14ac:dyDescent="0.2">
      <c r="A109" s="4">
        <v>41650</v>
      </c>
      <c r="B109" s="4">
        <v>46054</v>
      </c>
      <c r="C109" s="4" t="s">
        <v>1170</v>
      </c>
      <c r="D109" s="4" t="s">
        <v>1171</v>
      </c>
      <c r="E109" s="5">
        <v>40543</v>
      </c>
      <c r="F109" s="29">
        <v>2010</v>
      </c>
      <c r="G109" s="4" t="s">
        <v>20</v>
      </c>
      <c r="H109" s="4" t="s">
        <v>1177</v>
      </c>
      <c r="I109" s="4">
        <v>362.83</v>
      </c>
      <c r="J109" s="4">
        <v>278.69</v>
      </c>
      <c r="K109" s="4" t="s">
        <v>1178</v>
      </c>
      <c r="L109" s="5">
        <v>41599</v>
      </c>
      <c r="M109" s="29">
        <f t="shared" si="4"/>
        <v>2013</v>
      </c>
      <c r="N109" s="4" t="s">
        <v>31</v>
      </c>
      <c r="O109" s="4" t="s">
        <v>1180</v>
      </c>
      <c r="P109" s="4">
        <v>196.93</v>
      </c>
      <c r="Q109" s="4">
        <v>147.16999999999999</v>
      </c>
      <c r="R109" s="4"/>
      <c r="S109" s="4" t="s">
        <v>24</v>
      </c>
      <c r="T109" s="4" t="s">
        <v>92</v>
      </c>
      <c r="U109" s="4" t="s">
        <v>1176</v>
      </c>
      <c r="V109" s="4"/>
      <c r="W109" s="4" t="s">
        <v>763</v>
      </c>
      <c r="X109" s="4" t="s">
        <v>718</v>
      </c>
      <c r="Y109" s="4" t="s">
        <v>26</v>
      </c>
      <c r="Z109" s="4"/>
      <c r="AA109" s="4"/>
      <c r="AB109" s="4"/>
      <c r="AC109" s="4"/>
      <c r="AD109">
        <f t="shared" si="5"/>
        <v>35</v>
      </c>
      <c r="AE109" s="122">
        <f t="shared" si="6"/>
        <v>2.9166666666666665</v>
      </c>
      <c r="AF109">
        <f t="shared" si="7"/>
        <v>2013</v>
      </c>
    </row>
    <row r="110" spans="1:32" x14ac:dyDescent="0.2">
      <c r="A110" s="4">
        <v>41650</v>
      </c>
      <c r="B110" s="4">
        <v>46054</v>
      </c>
      <c r="C110" s="4" t="s">
        <v>1170</v>
      </c>
      <c r="D110" s="4" t="s">
        <v>1171</v>
      </c>
      <c r="E110" s="5">
        <v>40543</v>
      </c>
      <c r="F110" s="29">
        <v>2010</v>
      </c>
      <c r="G110" s="4" t="s">
        <v>20</v>
      </c>
      <c r="H110" s="4" t="s">
        <v>1177</v>
      </c>
      <c r="I110" s="4">
        <v>362.83</v>
      </c>
      <c r="J110" s="4">
        <v>278.69</v>
      </c>
      <c r="K110" s="4" t="s">
        <v>1178</v>
      </c>
      <c r="L110" s="5">
        <v>41821</v>
      </c>
      <c r="M110" s="29">
        <f t="shared" si="4"/>
        <v>2014</v>
      </c>
      <c r="N110" s="4" t="s">
        <v>145</v>
      </c>
      <c r="O110" s="4" t="s">
        <v>1181</v>
      </c>
      <c r="P110" s="4">
        <v>22.69</v>
      </c>
      <c r="Q110" s="4">
        <v>16.68</v>
      </c>
      <c r="R110" s="4"/>
      <c r="S110" s="4" t="s">
        <v>24</v>
      </c>
      <c r="T110" s="4" t="s">
        <v>92</v>
      </c>
      <c r="U110" s="4" t="s">
        <v>1176</v>
      </c>
      <c r="V110" s="4"/>
      <c r="W110" s="4" t="s">
        <v>763</v>
      </c>
      <c r="X110" s="4" t="s">
        <v>718</v>
      </c>
      <c r="Y110" s="4" t="s">
        <v>33</v>
      </c>
      <c r="Z110" s="4"/>
      <c r="AA110" s="4"/>
      <c r="AB110" s="4"/>
      <c r="AC110" s="4"/>
      <c r="AD110">
        <f t="shared" si="5"/>
        <v>43</v>
      </c>
      <c r="AE110" s="122">
        <f t="shared" si="6"/>
        <v>3.5833333333333335</v>
      </c>
      <c r="AF110">
        <f t="shared" si="7"/>
        <v>2014</v>
      </c>
    </row>
    <row r="111" spans="1:32" x14ac:dyDescent="0.2">
      <c r="A111" s="4">
        <v>39113</v>
      </c>
      <c r="B111" s="4">
        <v>133069</v>
      </c>
      <c r="C111" s="4" t="s">
        <v>1182</v>
      </c>
      <c r="D111" s="4" t="s">
        <v>1183</v>
      </c>
      <c r="E111" s="5">
        <v>40330</v>
      </c>
      <c r="F111" s="29">
        <v>2010</v>
      </c>
      <c r="G111" s="4" t="s">
        <v>28</v>
      </c>
      <c r="H111" s="4"/>
      <c r="I111" s="4"/>
      <c r="J111" s="4"/>
      <c r="K111" s="4" t="s">
        <v>221</v>
      </c>
      <c r="L111" s="5">
        <v>41857</v>
      </c>
      <c r="M111" s="29">
        <f t="shared" si="4"/>
        <v>2014</v>
      </c>
      <c r="N111" s="4" t="s">
        <v>23</v>
      </c>
      <c r="O111" s="4" t="s">
        <v>1184</v>
      </c>
      <c r="P111" s="4">
        <v>123.99</v>
      </c>
      <c r="Q111" s="4">
        <v>92.58</v>
      </c>
      <c r="R111" s="4"/>
      <c r="S111" s="4" t="s">
        <v>24</v>
      </c>
      <c r="T111" s="4" t="s">
        <v>92</v>
      </c>
      <c r="U111" s="4" t="s">
        <v>906</v>
      </c>
      <c r="V111" s="4"/>
      <c r="W111" s="4" t="s">
        <v>763</v>
      </c>
      <c r="X111" s="4" t="s">
        <v>718</v>
      </c>
      <c r="Y111" s="4" t="s">
        <v>26</v>
      </c>
      <c r="Z111" s="4"/>
      <c r="AA111" s="4"/>
      <c r="AB111" s="4"/>
      <c r="AC111" s="4"/>
      <c r="AD111">
        <f t="shared" si="5"/>
        <v>50</v>
      </c>
      <c r="AE111" s="122">
        <f t="shared" si="6"/>
        <v>4.166666666666667</v>
      </c>
      <c r="AF111">
        <f t="shared" si="7"/>
        <v>2014</v>
      </c>
    </row>
    <row r="112" spans="1:32" x14ac:dyDescent="0.2">
      <c r="A112" s="4">
        <v>39113</v>
      </c>
      <c r="B112" s="4">
        <v>133069</v>
      </c>
      <c r="C112" s="4" t="s">
        <v>1182</v>
      </c>
      <c r="D112" s="4" t="s">
        <v>1183</v>
      </c>
      <c r="E112" s="5">
        <v>40330</v>
      </c>
      <c r="F112" s="29">
        <v>2010</v>
      </c>
      <c r="G112" s="4" t="s">
        <v>28</v>
      </c>
      <c r="H112" s="4"/>
      <c r="I112" s="4"/>
      <c r="J112" s="4"/>
      <c r="K112" s="4" t="s">
        <v>221</v>
      </c>
      <c r="L112" s="5">
        <v>42132</v>
      </c>
      <c r="M112" s="29">
        <f t="shared" si="4"/>
        <v>2015</v>
      </c>
      <c r="N112" s="4" t="s">
        <v>38</v>
      </c>
      <c r="O112" s="4" t="s">
        <v>940</v>
      </c>
      <c r="P112" s="4">
        <v>200</v>
      </c>
      <c r="Q112" s="4">
        <v>176.7</v>
      </c>
      <c r="R112" s="4" t="s">
        <v>1185</v>
      </c>
      <c r="S112" s="4" t="s">
        <v>24</v>
      </c>
      <c r="T112" s="4" t="s">
        <v>92</v>
      </c>
      <c r="U112" s="4" t="s">
        <v>906</v>
      </c>
      <c r="V112" s="4"/>
      <c r="W112" s="4" t="s">
        <v>763</v>
      </c>
      <c r="X112" s="4" t="s">
        <v>718</v>
      </c>
      <c r="Y112" s="4" t="s">
        <v>26</v>
      </c>
      <c r="Z112" s="4"/>
      <c r="AA112" s="4"/>
      <c r="AB112" s="4"/>
      <c r="AC112" s="4"/>
      <c r="AD112">
        <f t="shared" si="5"/>
        <v>59</v>
      </c>
      <c r="AE112" s="122">
        <f t="shared" si="6"/>
        <v>4.916666666666667</v>
      </c>
      <c r="AF112">
        <f t="shared" si="7"/>
        <v>2015</v>
      </c>
    </row>
    <row r="113" spans="1:32" x14ac:dyDescent="0.2">
      <c r="A113" s="4">
        <v>39113</v>
      </c>
      <c r="B113" s="4">
        <v>133069</v>
      </c>
      <c r="C113" s="4" t="s">
        <v>1182</v>
      </c>
      <c r="D113" s="4" t="s">
        <v>1183</v>
      </c>
      <c r="E113" s="5">
        <v>40330</v>
      </c>
      <c r="F113" s="29">
        <v>2010</v>
      </c>
      <c r="G113" s="4" t="s">
        <v>28</v>
      </c>
      <c r="H113" s="4"/>
      <c r="I113" s="4"/>
      <c r="J113" s="4"/>
      <c r="K113" s="4" t="s">
        <v>221</v>
      </c>
      <c r="L113" s="5">
        <v>42555</v>
      </c>
      <c r="M113" s="29">
        <f t="shared" si="4"/>
        <v>2016</v>
      </c>
      <c r="N113" s="4" t="s">
        <v>38</v>
      </c>
      <c r="O113" s="4" t="s">
        <v>1186</v>
      </c>
      <c r="P113" s="4">
        <v>76.45</v>
      </c>
      <c r="Q113" s="4">
        <v>70.36</v>
      </c>
      <c r="R113" s="4"/>
      <c r="S113" s="4" t="s">
        <v>24</v>
      </c>
      <c r="T113" s="4" t="s">
        <v>92</v>
      </c>
      <c r="U113" s="4" t="s">
        <v>906</v>
      </c>
      <c r="V113" s="4"/>
      <c r="W113" s="4" t="s">
        <v>763</v>
      </c>
      <c r="X113" s="4" t="s">
        <v>718</v>
      </c>
      <c r="Y113" s="4" t="s">
        <v>26</v>
      </c>
      <c r="Z113" s="4"/>
      <c r="AA113" s="4"/>
      <c r="AB113" s="4"/>
      <c r="AC113" s="4"/>
      <c r="AD113">
        <f t="shared" si="5"/>
        <v>73</v>
      </c>
      <c r="AE113" s="122">
        <f t="shared" si="6"/>
        <v>6.083333333333333</v>
      </c>
      <c r="AF113">
        <f t="shared" si="7"/>
        <v>2016</v>
      </c>
    </row>
    <row r="114" spans="1:32" x14ac:dyDescent="0.2">
      <c r="A114" s="4">
        <v>39113</v>
      </c>
      <c r="B114" s="4">
        <v>133069</v>
      </c>
      <c r="C114" s="4" t="s">
        <v>1182</v>
      </c>
      <c r="D114" s="4" t="s">
        <v>1183</v>
      </c>
      <c r="E114" s="5">
        <v>40330</v>
      </c>
      <c r="F114" s="29">
        <v>2010</v>
      </c>
      <c r="G114" s="4" t="s">
        <v>28</v>
      </c>
      <c r="H114" s="4"/>
      <c r="I114" s="4"/>
      <c r="J114" s="4"/>
      <c r="K114" s="4" t="s">
        <v>221</v>
      </c>
      <c r="L114" s="5">
        <v>42872</v>
      </c>
      <c r="M114" s="29">
        <f t="shared" si="4"/>
        <v>2017</v>
      </c>
      <c r="N114" s="4" t="s">
        <v>38</v>
      </c>
      <c r="O114" s="4" t="s">
        <v>1187</v>
      </c>
      <c r="P114" s="4">
        <v>50.75</v>
      </c>
      <c r="Q114" s="4">
        <v>45.62</v>
      </c>
      <c r="R114" s="4"/>
      <c r="S114" s="4" t="s">
        <v>24</v>
      </c>
      <c r="T114" s="4" t="s">
        <v>92</v>
      </c>
      <c r="U114" s="4" t="s">
        <v>906</v>
      </c>
      <c r="V114" s="4"/>
      <c r="W114" s="4" t="s">
        <v>763</v>
      </c>
      <c r="X114" s="4" t="s">
        <v>718</v>
      </c>
      <c r="Y114" s="4" t="s">
        <v>33</v>
      </c>
      <c r="Z114" s="4"/>
      <c r="AA114" s="4"/>
      <c r="AB114" s="4"/>
      <c r="AC114" s="4"/>
      <c r="AD114">
        <f t="shared" si="5"/>
        <v>83</v>
      </c>
      <c r="AE114" s="122">
        <f t="shared" si="6"/>
        <v>6.916666666666667</v>
      </c>
      <c r="AF114">
        <f t="shared" si="7"/>
        <v>2017</v>
      </c>
    </row>
    <row r="115" spans="1:32" x14ac:dyDescent="0.2">
      <c r="A115" s="4">
        <v>7033</v>
      </c>
      <c r="B115" s="4">
        <v>37636</v>
      </c>
      <c r="C115" s="4" t="s">
        <v>1188</v>
      </c>
      <c r="D115" s="4" t="s">
        <v>1189</v>
      </c>
      <c r="E115" s="5">
        <v>37773</v>
      </c>
      <c r="F115" s="29">
        <v>2003</v>
      </c>
      <c r="G115" s="4" t="s">
        <v>20</v>
      </c>
      <c r="H115" s="4" t="s">
        <v>1190</v>
      </c>
      <c r="I115" s="4">
        <v>26</v>
      </c>
      <c r="J115" s="4">
        <v>22.6</v>
      </c>
      <c r="K115" s="4" t="s">
        <v>1191</v>
      </c>
      <c r="L115" s="5">
        <v>39250</v>
      </c>
      <c r="M115" s="29">
        <f t="shared" si="4"/>
        <v>2007</v>
      </c>
      <c r="N115" s="4" t="s">
        <v>38</v>
      </c>
      <c r="O115" s="4" t="s">
        <v>1192</v>
      </c>
      <c r="P115" s="4">
        <v>31.5</v>
      </c>
      <c r="Q115" s="4">
        <v>23.3</v>
      </c>
      <c r="R115" s="4"/>
      <c r="S115" s="4" t="s">
        <v>103</v>
      </c>
      <c r="T115" s="4" t="s">
        <v>343</v>
      </c>
      <c r="U115" s="4" t="s">
        <v>1193</v>
      </c>
      <c r="V115" s="4"/>
      <c r="W115" s="4" t="s">
        <v>763</v>
      </c>
      <c r="X115" s="4" t="s">
        <v>718</v>
      </c>
      <c r="Y115" s="4" t="s">
        <v>26</v>
      </c>
      <c r="Z115" s="4"/>
      <c r="AA115" s="4"/>
      <c r="AB115" s="4"/>
      <c r="AC115" s="4"/>
      <c r="AD115">
        <f t="shared" si="5"/>
        <v>48</v>
      </c>
      <c r="AE115" s="122">
        <f t="shared" si="6"/>
        <v>4</v>
      </c>
      <c r="AF115">
        <f t="shared" si="7"/>
        <v>2007</v>
      </c>
    </row>
    <row r="116" spans="1:32" x14ac:dyDescent="0.2">
      <c r="A116" s="4">
        <v>40210</v>
      </c>
      <c r="B116" s="4">
        <v>137782</v>
      </c>
      <c r="C116" s="4" t="s">
        <v>1194</v>
      </c>
      <c r="D116" s="4" t="s">
        <v>1195</v>
      </c>
      <c r="E116" s="5">
        <v>40039</v>
      </c>
      <c r="F116" s="29">
        <v>2009</v>
      </c>
      <c r="G116" s="4" t="s">
        <v>20</v>
      </c>
      <c r="H116" s="4" t="s">
        <v>1196</v>
      </c>
      <c r="I116" s="4">
        <v>17</v>
      </c>
      <c r="J116" s="4">
        <v>11.93</v>
      </c>
      <c r="K116" s="4" t="s">
        <v>885</v>
      </c>
      <c r="L116" s="5">
        <v>40129</v>
      </c>
      <c r="M116" s="29">
        <f t="shared" si="4"/>
        <v>2009</v>
      </c>
      <c r="N116" s="4" t="s">
        <v>23</v>
      </c>
      <c r="O116" s="4" t="s">
        <v>1197</v>
      </c>
      <c r="P116" s="4">
        <v>122.55</v>
      </c>
      <c r="Q116" s="4">
        <v>81.78</v>
      </c>
      <c r="R116" s="4"/>
      <c r="S116" s="4" t="s">
        <v>24</v>
      </c>
      <c r="T116" s="4" t="s">
        <v>25</v>
      </c>
      <c r="U116" s="4" t="s">
        <v>1198</v>
      </c>
      <c r="V116" s="4"/>
      <c r="W116" s="4" t="s">
        <v>834</v>
      </c>
      <c r="X116" s="4" t="s">
        <v>718</v>
      </c>
      <c r="Y116" s="4" t="s">
        <v>26</v>
      </c>
      <c r="Z116" s="4"/>
      <c r="AA116" s="4"/>
      <c r="AB116" s="4"/>
      <c r="AC116" s="4"/>
      <c r="AD116">
        <f t="shared" si="5"/>
        <v>3</v>
      </c>
      <c r="AE116" s="122">
        <f t="shared" si="6"/>
        <v>0.25</v>
      </c>
      <c r="AF116">
        <f t="shared" si="7"/>
        <v>2009</v>
      </c>
    </row>
    <row r="117" spans="1:32" x14ac:dyDescent="0.2">
      <c r="A117" s="4">
        <v>7136</v>
      </c>
      <c r="B117" s="4">
        <v>37784</v>
      </c>
      <c r="C117" s="4" t="s">
        <v>1199</v>
      </c>
      <c r="D117" s="4" t="s">
        <v>1200</v>
      </c>
      <c r="E117" s="5">
        <v>38718</v>
      </c>
      <c r="F117" s="29">
        <v>2006</v>
      </c>
      <c r="G117" s="4" t="s">
        <v>28</v>
      </c>
      <c r="H117" s="4" t="s">
        <v>1201</v>
      </c>
      <c r="I117" s="4">
        <v>7.5</v>
      </c>
      <c r="J117" s="4">
        <v>6.33</v>
      </c>
      <c r="K117" s="4" t="s">
        <v>1202</v>
      </c>
      <c r="L117" s="5">
        <v>39267</v>
      </c>
      <c r="M117" s="29">
        <f t="shared" si="4"/>
        <v>2007</v>
      </c>
      <c r="N117" s="4" t="s">
        <v>23</v>
      </c>
      <c r="O117" s="4" t="s">
        <v>1203</v>
      </c>
      <c r="P117" s="4">
        <v>272</v>
      </c>
      <c r="Q117" s="4">
        <v>201.18</v>
      </c>
      <c r="R117" s="4"/>
      <c r="S117" s="4" t="s">
        <v>24</v>
      </c>
      <c r="T117" s="4" t="s">
        <v>47</v>
      </c>
      <c r="U117" s="4" t="s">
        <v>1085</v>
      </c>
      <c r="V117" s="4"/>
      <c r="W117" s="4" t="s">
        <v>763</v>
      </c>
      <c r="X117" s="4" t="s">
        <v>718</v>
      </c>
      <c r="Y117" s="4" t="s">
        <v>33</v>
      </c>
      <c r="Z117" s="4"/>
      <c r="AA117" s="4"/>
      <c r="AB117" s="4"/>
      <c r="AC117" s="4"/>
      <c r="AD117">
        <f t="shared" si="5"/>
        <v>18</v>
      </c>
      <c r="AE117" s="122">
        <f t="shared" si="6"/>
        <v>1.5</v>
      </c>
      <c r="AF117">
        <f t="shared" si="7"/>
        <v>2007</v>
      </c>
    </row>
    <row r="118" spans="1:32" x14ac:dyDescent="0.2">
      <c r="A118" s="4">
        <v>42652</v>
      </c>
      <c r="B118" s="4">
        <v>37784</v>
      </c>
      <c r="C118" s="4" t="s">
        <v>1199</v>
      </c>
      <c r="D118" s="4" t="s">
        <v>1200</v>
      </c>
      <c r="E118" s="5">
        <v>37104</v>
      </c>
      <c r="F118" s="29">
        <v>2001</v>
      </c>
      <c r="G118" s="4" t="s">
        <v>20</v>
      </c>
      <c r="H118" s="4" t="s">
        <v>1204</v>
      </c>
      <c r="I118" s="4">
        <v>1.1000000000000001</v>
      </c>
      <c r="J118" s="4">
        <v>1.3</v>
      </c>
      <c r="K118" s="4" t="s">
        <v>1205</v>
      </c>
      <c r="L118" s="5">
        <v>39267</v>
      </c>
      <c r="M118" s="29">
        <f t="shared" si="4"/>
        <v>2007</v>
      </c>
      <c r="N118" s="4" t="s">
        <v>23</v>
      </c>
      <c r="O118" s="4" t="s">
        <v>1206</v>
      </c>
      <c r="P118" s="4">
        <v>271.67</v>
      </c>
      <c r="Q118" s="4">
        <v>200.94</v>
      </c>
      <c r="R118" s="4"/>
      <c r="S118" s="4" t="s">
        <v>24</v>
      </c>
      <c r="T118" s="4" t="s">
        <v>47</v>
      </c>
      <c r="U118" s="4" t="s">
        <v>1085</v>
      </c>
      <c r="V118" s="4"/>
      <c r="W118" s="4" t="s">
        <v>763</v>
      </c>
      <c r="X118" s="4" t="s">
        <v>718</v>
      </c>
      <c r="Y118" s="4" t="s">
        <v>26</v>
      </c>
      <c r="Z118" s="4"/>
      <c r="AA118" s="4"/>
      <c r="AB118" s="4"/>
      <c r="AC118" s="4"/>
      <c r="AD118">
        <f t="shared" si="5"/>
        <v>71</v>
      </c>
      <c r="AE118" s="122">
        <f t="shared" si="6"/>
        <v>5.916666666666667</v>
      </c>
      <c r="AF118">
        <f t="shared" si="7"/>
        <v>2007</v>
      </c>
    </row>
    <row r="119" spans="1:32" x14ac:dyDescent="0.2">
      <c r="A119" s="4">
        <v>43331</v>
      </c>
      <c r="B119" s="4">
        <v>131756</v>
      </c>
      <c r="C119" s="4" t="s">
        <v>1207</v>
      </c>
      <c r="D119" s="4" t="s">
        <v>1208</v>
      </c>
      <c r="E119" s="5">
        <v>41817</v>
      </c>
      <c r="F119" s="29">
        <v>2014</v>
      </c>
      <c r="G119" s="4" t="s">
        <v>28</v>
      </c>
      <c r="H119" s="4" t="s">
        <v>1209</v>
      </c>
      <c r="I119" s="4">
        <v>2364.09</v>
      </c>
      <c r="J119" s="4">
        <v>1746.59</v>
      </c>
      <c r="K119" s="4" t="s">
        <v>1210</v>
      </c>
      <c r="L119" s="5">
        <v>42300</v>
      </c>
      <c r="M119" s="29">
        <f t="shared" si="4"/>
        <v>2015</v>
      </c>
      <c r="N119" s="4" t="s">
        <v>23</v>
      </c>
      <c r="O119" s="4"/>
      <c r="P119" s="4"/>
      <c r="Q119" s="4"/>
      <c r="R119" s="4"/>
      <c r="S119" s="4" t="s">
        <v>32</v>
      </c>
      <c r="T119" s="4" t="s">
        <v>71</v>
      </c>
      <c r="U119" s="4" t="s">
        <v>264</v>
      </c>
      <c r="V119" s="4"/>
      <c r="W119" s="4" t="s">
        <v>763</v>
      </c>
      <c r="X119" s="4" t="s">
        <v>718</v>
      </c>
      <c r="Y119" s="4" t="s">
        <v>26</v>
      </c>
      <c r="Z119" s="4"/>
      <c r="AA119" s="4"/>
      <c r="AB119" s="4"/>
      <c r="AC119" s="4"/>
      <c r="AD119">
        <f t="shared" si="5"/>
        <v>16</v>
      </c>
      <c r="AE119" s="122">
        <f t="shared" si="6"/>
        <v>1.3333333333333333</v>
      </c>
      <c r="AF119">
        <f t="shared" si="7"/>
        <v>2015</v>
      </c>
    </row>
    <row r="120" spans="1:32" x14ac:dyDescent="0.2">
      <c r="A120" s="4">
        <v>38501</v>
      </c>
      <c r="B120" s="4">
        <v>130927</v>
      </c>
      <c r="C120" s="4" t="s">
        <v>1211</v>
      </c>
      <c r="D120" s="4" t="s">
        <v>1212</v>
      </c>
      <c r="E120" s="5">
        <v>41653</v>
      </c>
      <c r="F120" s="29">
        <v>2014</v>
      </c>
      <c r="G120" s="4" t="s">
        <v>782</v>
      </c>
      <c r="H120" s="4" t="s">
        <v>1213</v>
      </c>
      <c r="I120" s="4">
        <v>190</v>
      </c>
      <c r="J120" s="4">
        <v>139</v>
      </c>
      <c r="K120" s="4" t="s">
        <v>1214</v>
      </c>
      <c r="L120" s="5">
        <v>42271</v>
      </c>
      <c r="M120" s="29">
        <f t="shared" si="4"/>
        <v>2015</v>
      </c>
      <c r="N120" s="4" t="s">
        <v>31</v>
      </c>
      <c r="O120" s="4" t="s">
        <v>1215</v>
      </c>
      <c r="P120" s="4">
        <v>492.6</v>
      </c>
      <c r="Q120" s="4">
        <v>439.3</v>
      </c>
      <c r="R120" s="4" t="s">
        <v>1216</v>
      </c>
      <c r="S120" s="4" t="s">
        <v>281</v>
      </c>
      <c r="T120" s="4" t="s">
        <v>313</v>
      </c>
      <c r="U120" s="4" t="s">
        <v>1217</v>
      </c>
      <c r="V120" s="4"/>
      <c r="W120" s="4" t="s">
        <v>763</v>
      </c>
      <c r="X120" s="4" t="s">
        <v>718</v>
      </c>
      <c r="Y120" s="4" t="s">
        <v>33</v>
      </c>
      <c r="Z120" s="4"/>
      <c r="AA120" s="4"/>
      <c r="AB120" s="4"/>
      <c r="AC120" s="4"/>
      <c r="AD120">
        <f t="shared" si="5"/>
        <v>20</v>
      </c>
      <c r="AE120" s="122">
        <f t="shared" si="6"/>
        <v>1.6666666666666667</v>
      </c>
      <c r="AF120">
        <f t="shared" si="7"/>
        <v>2015</v>
      </c>
    </row>
    <row r="121" spans="1:32" x14ac:dyDescent="0.2">
      <c r="A121" s="4">
        <v>19467</v>
      </c>
      <c r="B121" s="4">
        <v>54286</v>
      </c>
      <c r="C121" s="4" t="s">
        <v>1218</v>
      </c>
      <c r="D121" s="4" t="s">
        <v>1219</v>
      </c>
      <c r="E121" s="5">
        <v>40514</v>
      </c>
      <c r="F121" s="29">
        <v>2010</v>
      </c>
      <c r="G121" s="4" t="s">
        <v>28</v>
      </c>
      <c r="H121" s="4" t="s">
        <v>1220</v>
      </c>
      <c r="I121" s="4">
        <v>1000</v>
      </c>
      <c r="J121" s="4">
        <v>754.1</v>
      </c>
      <c r="K121" s="4" t="s">
        <v>1221</v>
      </c>
      <c r="L121" s="5">
        <v>42314</v>
      </c>
      <c r="M121" s="29">
        <f t="shared" si="4"/>
        <v>2015</v>
      </c>
      <c r="N121" s="4" t="s">
        <v>23</v>
      </c>
      <c r="O121" s="4"/>
      <c r="P121" s="4"/>
      <c r="Q121" s="4"/>
      <c r="R121" s="4"/>
      <c r="S121" s="4" t="s">
        <v>32</v>
      </c>
      <c r="T121" s="4" t="s">
        <v>71</v>
      </c>
      <c r="U121" s="4" t="s">
        <v>189</v>
      </c>
      <c r="V121" s="4"/>
      <c r="W121" s="4" t="s">
        <v>763</v>
      </c>
      <c r="X121" s="4" t="s">
        <v>718</v>
      </c>
      <c r="Y121" s="4" t="s">
        <v>26</v>
      </c>
      <c r="Z121" s="4"/>
      <c r="AA121" s="4"/>
      <c r="AB121" s="4" t="s">
        <v>1222</v>
      </c>
      <c r="AC121" s="4"/>
      <c r="AD121">
        <f t="shared" si="5"/>
        <v>59</v>
      </c>
      <c r="AE121" s="122">
        <f t="shared" si="6"/>
        <v>4.916666666666667</v>
      </c>
      <c r="AF121">
        <f t="shared" si="7"/>
        <v>2015</v>
      </c>
    </row>
    <row r="122" spans="1:32" x14ac:dyDescent="0.2">
      <c r="A122" s="4">
        <v>14508</v>
      </c>
      <c r="B122" s="4">
        <v>47426</v>
      </c>
      <c r="C122" s="4" t="s">
        <v>1223</v>
      </c>
      <c r="D122" s="4" t="s">
        <v>1224</v>
      </c>
      <c r="E122" s="5">
        <v>39022</v>
      </c>
      <c r="F122" s="29">
        <v>2006</v>
      </c>
      <c r="G122" s="4" t="s">
        <v>20</v>
      </c>
      <c r="H122" s="4" t="s">
        <v>1225</v>
      </c>
      <c r="I122" s="4">
        <v>14</v>
      </c>
      <c r="J122" s="4">
        <v>11.03</v>
      </c>
      <c r="K122" s="4" t="s">
        <v>1226</v>
      </c>
      <c r="L122" s="5">
        <v>40374</v>
      </c>
      <c r="M122" s="29">
        <f t="shared" si="4"/>
        <v>2010</v>
      </c>
      <c r="N122" s="4" t="s">
        <v>23</v>
      </c>
      <c r="O122" s="4" t="s">
        <v>1227</v>
      </c>
      <c r="P122" s="4">
        <v>799.3</v>
      </c>
      <c r="Q122" s="4">
        <v>635.36</v>
      </c>
      <c r="R122" s="4"/>
      <c r="S122" s="4" t="s">
        <v>103</v>
      </c>
      <c r="T122" s="4" t="s">
        <v>647</v>
      </c>
      <c r="U122" s="4" t="s">
        <v>1228</v>
      </c>
      <c r="V122" s="4"/>
      <c r="W122" s="4" t="s">
        <v>763</v>
      </c>
      <c r="X122" s="4" t="s">
        <v>718</v>
      </c>
      <c r="Y122" s="4" t="s">
        <v>33</v>
      </c>
      <c r="Z122" s="4"/>
      <c r="AA122" s="4">
        <v>50</v>
      </c>
      <c r="AB122" s="4"/>
      <c r="AC122" s="4"/>
      <c r="AD122">
        <f t="shared" si="5"/>
        <v>44</v>
      </c>
      <c r="AE122" s="122">
        <f t="shared" si="6"/>
        <v>3.6666666666666665</v>
      </c>
      <c r="AF122">
        <f t="shared" si="7"/>
        <v>2010</v>
      </c>
    </row>
    <row r="123" spans="1:32" x14ac:dyDescent="0.2">
      <c r="A123" s="4">
        <v>41780</v>
      </c>
      <c r="B123" s="4">
        <v>142714</v>
      </c>
      <c r="C123" s="4" t="s">
        <v>1229</v>
      </c>
      <c r="D123" s="4" t="s">
        <v>1230</v>
      </c>
      <c r="E123" s="5">
        <v>40164</v>
      </c>
      <c r="F123" s="29">
        <v>2009</v>
      </c>
      <c r="G123" s="4" t="s">
        <v>43</v>
      </c>
      <c r="H123" s="4"/>
      <c r="I123" s="4"/>
      <c r="J123" s="4"/>
      <c r="K123" s="4" t="s">
        <v>1008</v>
      </c>
      <c r="L123" s="5">
        <v>40686</v>
      </c>
      <c r="M123" s="29">
        <f t="shared" si="4"/>
        <v>2011</v>
      </c>
      <c r="N123" s="4" t="s">
        <v>38</v>
      </c>
      <c r="O123" s="4" t="s">
        <v>1231</v>
      </c>
      <c r="P123" s="4">
        <v>14.97</v>
      </c>
      <c r="Q123" s="4">
        <v>10.44</v>
      </c>
      <c r="R123" s="4"/>
      <c r="S123" s="4" t="s">
        <v>60</v>
      </c>
      <c r="T123" s="4" t="s">
        <v>108</v>
      </c>
      <c r="U123" s="4" t="s">
        <v>1232</v>
      </c>
      <c r="V123" s="4"/>
      <c r="W123" s="4" t="s">
        <v>763</v>
      </c>
      <c r="X123" s="4" t="s">
        <v>718</v>
      </c>
      <c r="Y123" s="4" t="s">
        <v>33</v>
      </c>
      <c r="Z123" s="4"/>
      <c r="AA123" s="4"/>
      <c r="AB123" s="4"/>
      <c r="AC123" s="4"/>
      <c r="AD123">
        <f t="shared" si="5"/>
        <v>17</v>
      </c>
      <c r="AE123" s="122">
        <f t="shared" si="6"/>
        <v>1.4166666666666667</v>
      </c>
      <c r="AF123">
        <f t="shared" si="7"/>
        <v>2011</v>
      </c>
    </row>
    <row r="124" spans="1:32" x14ac:dyDescent="0.2">
      <c r="A124" s="4">
        <v>4488</v>
      </c>
      <c r="B124" s="4">
        <v>33829</v>
      </c>
      <c r="C124" s="4" t="s">
        <v>1233</v>
      </c>
      <c r="D124" s="4" t="s">
        <v>1234</v>
      </c>
      <c r="E124" s="5">
        <v>40138</v>
      </c>
      <c r="F124" s="29">
        <v>2009</v>
      </c>
      <c r="G124" s="4" t="s">
        <v>43</v>
      </c>
      <c r="H124" s="4" t="s">
        <v>1235</v>
      </c>
      <c r="I124" s="4">
        <v>730</v>
      </c>
      <c r="J124" s="4">
        <v>487.13</v>
      </c>
      <c r="K124" s="4" t="s">
        <v>1236</v>
      </c>
      <c r="L124" s="5">
        <v>41348</v>
      </c>
      <c r="M124" s="29">
        <f t="shared" si="4"/>
        <v>2013</v>
      </c>
      <c r="N124" s="4" t="s">
        <v>38</v>
      </c>
      <c r="O124" s="4" t="s">
        <v>1237</v>
      </c>
      <c r="P124" s="4">
        <v>165.63</v>
      </c>
      <c r="Q124" s="4">
        <v>127.35</v>
      </c>
      <c r="R124" s="4"/>
      <c r="S124" s="4" t="s">
        <v>281</v>
      </c>
      <c r="T124" s="4" t="s">
        <v>313</v>
      </c>
      <c r="U124" s="4" t="s">
        <v>314</v>
      </c>
      <c r="V124" s="4"/>
      <c r="W124" s="4" t="s">
        <v>763</v>
      </c>
      <c r="X124" s="4" t="s">
        <v>718</v>
      </c>
      <c r="Y124" s="4" t="s">
        <v>26</v>
      </c>
      <c r="Z124" s="4"/>
      <c r="AA124" s="4"/>
      <c r="AB124" s="4"/>
      <c r="AC124" s="4"/>
      <c r="AD124">
        <f t="shared" si="5"/>
        <v>40</v>
      </c>
      <c r="AE124" s="122">
        <f t="shared" si="6"/>
        <v>3.3333333333333335</v>
      </c>
      <c r="AF124">
        <f t="shared" si="7"/>
        <v>2013</v>
      </c>
    </row>
    <row r="125" spans="1:32" x14ac:dyDescent="0.2">
      <c r="A125" s="4">
        <v>37591</v>
      </c>
      <c r="B125" s="4">
        <v>31620</v>
      </c>
      <c r="C125" s="4" t="s">
        <v>1238</v>
      </c>
      <c r="D125" s="4" t="s">
        <v>1239</v>
      </c>
      <c r="E125" s="5">
        <v>37524</v>
      </c>
      <c r="F125" s="29">
        <v>2002</v>
      </c>
      <c r="G125" s="4" t="s">
        <v>28</v>
      </c>
      <c r="H125" s="4" t="s">
        <v>1190</v>
      </c>
      <c r="I125" s="4">
        <v>26</v>
      </c>
      <c r="J125" s="4">
        <v>26.32</v>
      </c>
      <c r="K125" s="4" t="s">
        <v>1240</v>
      </c>
      <c r="L125" s="5">
        <v>41078</v>
      </c>
      <c r="M125" s="29">
        <f t="shared" si="4"/>
        <v>2012</v>
      </c>
      <c r="N125" s="4" t="s">
        <v>31</v>
      </c>
      <c r="O125" s="4" t="s">
        <v>1241</v>
      </c>
      <c r="P125" s="4">
        <v>287.69</v>
      </c>
      <c r="Q125" s="4">
        <v>228.68</v>
      </c>
      <c r="R125" s="4" t="s">
        <v>1242</v>
      </c>
      <c r="S125" s="4" t="s">
        <v>167</v>
      </c>
      <c r="T125" s="4" t="s">
        <v>168</v>
      </c>
      <c r="U125" s="4" t="s">
        <v>640</v>
      </c>
      <c r="V125" s="4"/>
      <c r="W125" s="4" t="s">
        <v>834</v>
      </c>
      <c r="X125" s="4" t="s">
        <v>718</v>
      </c>
      <c r="Y125" s="4" t="s">
        <v>33</v>
      </c>
      <c r="Z125" s="4"/>
      <c r="AA125" s="4"/>
      <c r="AB125" s="4" t="s">
        <v>1243</v>
      </c>
      <c r="AC125" s="4" t="s">
        <v>1243</v>
      </c>
      <c r="AD125">
        <f t="shared" si="5"/>
        <v>117</v>
      </c>
      <c r="AE125" s="122">
        <f t="shared" si="6"/>
        <v>9.75</v>
      </c>
      <c r="AF125">
        <f t="shared" si="7"/>
        <v>2012</v>
      </c>
    </row>
    <row r="126" spans="1:32" x14ac:dyDescent="0.2">
      <c r="A126" s="4">
        <v>3713</v>
      </c>
      <c r="B126" s="4">
        <v>32565</v>
      </c>
      <c r="C126" s="4" t="s">
        <v>1244</v>
      </c>
      <c r="D126" s="4" t="s">
        <v>1245</v>
      </c>
      <c r="E126" s="5">
        <v>38777</v>
      </c>
      <c r="F126" s="29">
        <v>2006</v>
      </c>
      <c r="G126" s="4" t="s">
        <v>20</v>
      </c>
      <c r="H126" s="4" t="s">
        <v>1246</v>
      </c>
      <c r="I126" s="4">
        <v>23</v>
      </c>
      <c r="J126" s="4">
        <v>18.95</v>
      </c>
      <c r="K126" s="4" t="s">
        <v>1247</v>
      </c>
      <c r="L126" s="5">
        <v>41250</v>
      </c>
      <c r="M126" s="29">
        <f t="shared" si="4"/>
        <v>2012</v>
      </c>
      <c r="N126" s="4" t="s">
        <v>38</v>
      </c>
      <c r="O126" s="4" t="s">
        <v>1248</v>
      </c>
      <c r="P126" s="4">
        <v>45</v>
      </c>
      <c r="Q126" s="4">
        <v>34.71</v>
      </c>
      <c r="R126" s="4"/>
      <c r="S126" s="4" t="s">
        <v>167</v>
      </c>
      <c r="T126" s="4" t="s">
        <v>168</v>
      </c>
      <c r="U126" s="4" t="s">
        <v>1249</v>
      </c>
      <c r="V126" s="4"/>
      <c r="W126" s="4" t="s">
        <v>763</v>
      </c>
      <c r="X126" s="4" t="s">
        <v>718</v>
      </c>
      <c r="Y126" s="4" t="s">
        <v>26</v>
      </c>
      <c r="Z126" s="4"/>
      <c r="AA126" s="4"/>
      <c r="AB126" s="4" t="s">
        <v>1250</v>
      </c>
      <c r="AC126" s="4" t="s">
        <v>1250</v>
      </c>
      <c r="AD126">
        <f t="shared" si="5"/>
        <v>81</v>
      </c>
      <c r="AE126" s="122">
        <f t="shared" si="6"/>
        <v>6.75</v>
      </c>
      <c r="AF126">
        <f t="shared" si="7"/>
        <v>2012</v>
      </c>
    </row>
    <row r="127" spans="1:32" x14ac:dyDescent="0.2">
      <c r="A127" s="4">
        <v>3713</v>
      </c>
      <c r="B127" s="4">
        <v>32565</v>
      </c>
      <c r="C127" s="4" t="s">
        <v>1244</v>
      </c>
      <c r="D127" s="4" t="s">
        <v>1245</v>
      </c>
      <c r="E127" s="5">
        <v>38777</v>
      </c>
      <c r="F127" s="29">
        <v>2006</v>
      </c>
      <c r="G127" s="4" t="s">
        <v>20</v>
      </c>
      <c r="H127" s="4" t="s">
        <v>1246</v>
      </c>
      <c r="I127" s="4">
        <v>23</v>
      </c>
      <c r="J127" s="4">
        <v>18.95</v>
      </c>
      <c r="K127" s="4" t="s">
        <v>1247</v>
      </c>
      <c r="L127" s="5">
        <v>41338</v>
      </c>
      <c r="M127" s="29">
        <f t="shared" si="4"/>
        <v>2013</v>
      </c>
      <c r="N127" s="4" t="s">
        <v>31</v>
      </c>
      <c r="O127" s="4" t="s">
        <v>1251</v>
      </c>
      <c r="P127" s="4">
        <v>84.49</v>
      </c>
      <c r="Q127" s="4">
        <v>64.97</v>
      </c>
      <c r="R127" s="4" t="s">
        <v>1252</v>
      </c>
      <c r="S127" s="4" t="s">
        <v>167</v>
      </c>
      <c r="T127" s="4" t="s">
        <v>168</v>
      </c>
      <c r="U127" s="4" t="s">
        <v>1249</v>
      </c>
      <c r="V127" s="4"/>
      <c r="W127" s="4" t="s">
        <v>763</v>
      </c>
      <c r="X127" s="4" t="s">
        <v>718</v>
      </c>
      <c r="Y127" s="4" t="s">
        <v>26</v>
      </c>
      <c r="Z127" s="4"/>
      <c r="AA127" s="4"/>
      <c r="AB127" s="4" t="s">
        <v>1250</v>
      </c>
      <c r="AC127" s="4" t="s">
        <v>1250</v>
      </c>
      <c r="AD127">
        <f t="shared" si="5"/>
        <v>84</v>
      </c>
      <c r="AE127" s="122">
        <f t="shared" si="6"/>
        <v>7</v>
      </c>
      <c r="AF127">
        <f t="shared" si="7"/>
        <v>2013</v>
      </c>
    </row>
    <row r="128" spans="1:32" x14ac:dyDescent="0.2">
      <c r="A128" s="4">
        <v>39873</v>
      </c>
      <c r="B128" s="4">
        <v>32565</v>
      </c>
      <c r="C128" s="4" t="s">
        <v>1244</v>
      </c>
      <c r="D128" s="4" t="s">
        <v>1245</v>
      </c>
      <c r="E128" s="5">
        <v>38055</v>
      </c>
      <c r="F128" s="29">
        <v>2004</v>
      </c>
      <c r="G128" s="4" t="s">
        <v>28</v>
      </c>
      <c r="H128" s="4" t="s">
        <v>1253</v>
      </c>
      <c r="I128" s="4">
        <v>5.37</v>
      </c>
      <c r="J128" s="4">
        <v>4.37</v>
      </c>
      <c r="K128" s="4" t="s">
        <v>1031</v>
      </c>
      <c r="L128" s="5">
        <v>40282</v>
      </c>
      <c r="M128" s="29">
        <f t="shared" si="4"/>
        <v>2010</v>
      </c>
      <c r="N128" s="4" t="s">
        <v>23</v>
      </c>
      <c r="O128" s="4" t="s">
        <v>1254</v>
      </c>
      <c r="P128" s="4">
        <v>196.71</v>
      </c>
      <c r="Q128" s="4">
        <v>146.74</v>
      </c>
      <c r="R128" s="4"/>
      <c r="S128" s="4" t="s">
        <v>167</v>
      </c>
      <c r="T128" s="4" t="s">
        <v>168</v>
      </c>
      <c r="U128" s="4" t="s">
        <v>1249</v>
      </c>
      <c r="V128" s="4"/>
      <c r="W128" s="4" t="s">
        <v>763</v>
      </c>
      <c r="X128" s="4" t="s">
        <v>718</v>
      </c>
      <c r="Y128" s="4" t="s">
        <v>26</v>
      </c>
      <c r="Z128" s="4"/>
      <c r="AA128" s="4"/>
      <c r="AB128" s="4"/>
      <c r="AC128" s="4"/>
      <c r="AD128">
        <f t="shared" si="5"/>
        <v>73</v>
      </c>
      <c r="AE128" s="122">
        <f t="shared" si="6"/>
        <v>6.083333333333333</v>
      </c>
      <c r="AF128">
        <f t="shared" si="7"/>
        <v>2010</v>
      </c>
    </row>
    <row r="129" spans="1:32" x14ac:dyDescent="0.2">
      <c r="A129" s="4">
        <v>39873</v>
      </c>
      <c r="B129" s="4">
        <v>32565</v>
      </c>
      <c r="C129" s="4" t="s">
        <v>1244</v>
      </c>
      <c r="D129" s="4" t="s">
        <v>1245</v>
      </c>
      <c r="E129" s="5">
        <v>38055</v>
      </c>
      <c r="F129" s="29">
        <v>2004</v>
      </c>
      <c r="G129" s="4" t="s">
        <v>28</v>
      </c>
      <c r="H129" s="4" t="s">
        <v>1253</v>
      </c>
      <c r="I129" s="4">
        <v>5.37</v>
      </c>
      <c r="J129" s="4">
        <v>4.37</v>
      </c>
      <c r="K129" s="4" t="s">
        <v>1031</v>
      </c>
      <c r="L129" s="5">
        <v>40675</v>
      </c>
      <c r="M129" s="29">
        <f t="shared" si="4"/>
        <v>2011</v>
      </c>
      <c r="N129" s="4" t="s">
        <v>38</v>
      </c>
      <c r="O129" s="4"/>
      <c r="P129" s="4"/>
      <c r="Q129" s="4"/>
      <c r="R129" s="4"/>
      <c r="S129" s="4" t="s">
        <v>167</v>
      </c>
      <c r="T129" s="4" t="s">
        <v>168</v>
      </c>
      <c r="U129" s="4" t="s">
        <v>1249</v>
      </c>
      <c r="V129" s="4"/>
      <c r="W129" s="4" t="s">
        <v>763</v>
      </c>
      <c r="X129" s="4" t="s">
        <v>718</v>
      </c>
      <c r="Y129" s="4" t="s">
        <v>26</v>
      </c>
      <c r="Z129" s="4"/>
      <c r="AA129" s="4"/>
      <c r="AB129" s="4"/>
      <c r="AC129" s="4"/>
      <c r="AD129">
        <f t="shared" si="5"/>
        <v>86</v>
      </c>
      <c r="AE129" s="122">
        <f t="shared" si="6"/>
        <v>7.166666666666667</v>
      </c>
      <c r="AF129">
        <f t="shared" si="7"/>
        <v>2011</v>
      </c>
    </row>
    <row r="130" spans="1:32" x14ac:dyDescent="0.2">
      <c r="A130" s="4">
        <v>51446</v>
      </c>
      <c r="B130" s="4">
        <v>181080</v>
      </c>
      <c r="C130" s="4" t="s">
        <v>1255</v>
      </c>
      <c r="D130" s="4" t="s">
        <v>1256</v>
      </c>
      <c r="E130" s="5">
        <v>42164</v>
      </c>
      <c r="F130" s="29">
        <v>2015</v>
      </c>
      <c r="G130" s="4" t="s">
        <v>782</v>
      </c>
      <c r="H130" s="4" t="s">
        <v>1257</v>
      </c>
      <c r="I130" s="4">
        <v>690</v>
      </c>
      <c r="J130" s="4">
        <v>612.1</v>
      </c>
      <c r="K130" s="4" t="s">
        <v>1258</v>
      </c>
      <c r="L130" s="5">
        <v>42341</v>
      </c>
      <c r="M130" s="29">
        <f t="shared" si="4"/>
        <v>2015</v>
      </c>
      <c r="N130" s="4" t="s">
        <v>31</v>
      </c>
      <c r="O130" s="4" t="s">
        <v>1259</v>
      </c>
      <c r="P130" s="4">
        <v>1017.49</v>
      </c>
      <c r="Q130" s="4">
        <v>952.27</v>
      </c>
      <c r="R130" s="4" t="s">
        <v>1260</v>
      </c>
      <c r="S130" s="4" t="s">
        <v>103</v>
      </c>
      <c r="T130" s="4" t="s">
        <v>1261</v>
      </c>
      <c r="U130" s="4" t="s">
        <v>1261</v>
      </c>
      <c r="V130" s="4"/>
      <c r="W130" s="4" t="s">
        <v>763</v>
      </c>
      <c r="X130" s="4" t="s">
        <v>718</v>
      </c>
      <c r="Y130" s="4" t="s">
        <v>33</v>
      </c>
      <c r="Z130" s="4"/>
      <c r="AA130" s="4"/>
      <c r="AB130" s="4"/>
      <c r="AC130" s="4"/>
      <c r="AD130">
        <f t="shared" si="5"/>
        <v>6</v>
      </c>
      <c r="AE130" s="122">
        <f t="shared" si="6"/>
        <v>0.5</v>
      </c>
      <c r="AF130">
        <f t="shared" si="7"/>
        <v>2015</v>
      </c>
    </row>
    <row r="131" spans="1:32" x14ac:dyDescent="0.2">
      <c r="A131" s="4">
        <v>33915</v>
      </c>
      <c r="B131" s="4">
        <v>95810</v>
      </c>
      <c r="C131" s="4" t="s">
        <v>1262</v>
      </c>
      <c r="D131" s="4" t="s">
        <v>1263</v>
      </c>
      <c r="E131" s="5">
        <v>39600</v>
      </c>
      <c r="F131" s="29">
        <v>2008</v>
      </c>
      <c r="G131" s="4" t="s">
        <v>28</v>
      </c>
      <c r="H131" s="4" t="s">
        <v>1264</v>
      </c>
      <c r="I131" s="4">
        <v>202</v>
      </c>
      <c r="J131" s="4">
        <v>128.27000000000001</v>
      </c>
      <c r="K131" s="4" t="s">
        <v>1265</v>
      </c>
      <c r="L131" s="5">
        <v>40504</v>
      </c>
      <c r="M131" s="29">
        <f t="shared" si="4"/>
        <v>2010</v>
      </c>
      <c r="N131" s="4" t="s">
        <v>23</v>
      </c>
      <c r="O131" s="4" t="s">
        <v>1266</v>
      </c>
      <c r="P131" s="4">
        <v>447.4</v>
      </c>
      <c r="Q131" s="4">
        <v>325.66000000000003</v>
      </c>
      <c r="R131" s="4"/>
      <c r="S131" s="4" t="s">
        <v>167</v>
      </c>
      <c r="T131" s="4" t="s">
        <v>168</v>
      </c>
      <c r="U131" s="4" t="s">
        <v>1267</v>
      </c>
      <c r="V131" s="4"/>
      <c r="W131" s="4" t="s">
        <v>763</v>
      </c>
      <c r="X131" s="4" t="s">
        <v>718</v>
      </c>
      <c r="Y131" s="4" t="s">
        <v>26</v>
      </c>
      <c r="Z131" s="4"/>
      <c r="AA131" s="4"/>
      <c r="AB131" s="4" t="s">
        <v>1268</v>
      </c>
      <c r="AC131" s="4"/>
      <c r="AD131">
        <f t="shared" si="5"/>
        <v>29</v>
      </c>
      <c r="AE131" s="122">
        <f t="shared" si="6"/>
        <v>2.4166666666666665</v>
      </c>
      <c r="AF131">
        <f t="shared" si="7"/>
        <v>2010</v>
      </c>
    </row>
    <row r="132" spans="1:32" x14ac:dyDescent="0.2">
      <c r="A132" s="4">
        <v>33915</v>
      </c>
      <c r="B132" s="4">
        <v>95810</v>
      </c>
      <c r="C132" s="4" t="s">
        <v>1262</v>
      </c>
      <c r="D132" s="4" t="s">
        <v>1263</v>
      </c>
      <c r="E132" s="5">
        <v>39600</v>
      </c>
      <c r="F132" s="29">
        <v>2008</v>
      </c>
      <c r="G132" s="4" t="s">
        <v>28</v>
      </c>
      <c r="H132" s="4" t="s">
        <v>1264</v>
      </c>
      <c r="I132" s="4">
        <v>202</v>
      </c>
      <c r="J132" s="4">
        <v>128.27000000000001</v>
      </c>
      <c r="K132" s="4" t="s">
        <v>1265</v>
      </c>
      <c r="L132" s="5">
        <v>41402</v>
      </c>
      <c r="M132" s="29">
        <f t="shared" ref="M132:M195" si="8">YEAR($L132)</f>
        <v>2013</v>
      </c>
      <c r="N132" s="4" t="s">
        <v>31</v>
      </c>
      <c r="O132" s="4" t="s">
        <v>1269</v>
      </c>
      <c r="P132" s="4">
        <v>409.7</v>
      </c>
      <c r="Q132" s="4">
        <v>315.51</v>
      </c>
      <c r="R132" s="4" t="s">
        <v>1238</v>
      </c>
      <c r="S132" s="4" t="s">
        <v>167</v>
      </c>
      <c r="T132" s="4" t="s">
        <v>168</v>
      </c>
      <c r="U132" s="4" t="s">
        <v>1267</v>
      </c>
      <c r="V132" s="4"/>
      <c r="W132" s="4" t="s">
        <v>763</v>
      </c>
      <c r="X132" s="4" t="s">
        <v>718</v>
      </c>
      <c r="Y132" s="4" t="s">
        <v>26</v>
      </c>
      <c r="Z132" s="4">
        <v>2.9</v>
      </c>
      <c r="AA132" s="4"/>
      <c r="AB132" s="4" t="s">
        <v>1268</v>
      </c>
      <c r="AC132" s="4"/>
      <c r="AD132">
        <f t="shared" ref="AD132:AD195" si="9">(YEAR($L132)-YEAR($E132))*12+(MONTH($L132)-MONTH($E132))</f>
        <v>59</v>
      </c>
      <c r="AE132" s="122">
        <f t="shared" ref="AE132:AE195" si="10">$AD132/12</f>
        <v>4.916666666666667</v>
      </c>
      <c r="AF132">
        <f t="shared" ref="AF132:AF195" si="11">YEAR($L132)</f>
        <v>2013</v>
      </c>
    </row>
    <row r="133" spans="1:32" x14ac:dyDescent="0.2">
      <c r="A133" s="4">
        <v>33915</v>
      </c>
      <c r="B133" s="4">
        <v>95810</v>
      </c>
      <c r="C133" s="4" t="s">
        <v>1262</v>
      </c>
      <c r="D133" s="4" t="s">
        <v>1263</v>
      </c>
      <c r="E133" s="5">
        <v>39600</v>
      </c>
      <c r="F133" s="29">
        <v>2008</v>
      </c>
      <c r="G133" s="4" t="s">
        <v>28</v>
      </c>
      <c r="H133" s="4" t="s">
        <v>1264</v>
      </c>
      <c r="I133" s="4">
        <v>202</v>
      </c>
      <c r="J133" s="4">
        <v>128.27000000000001</v>
      </c>
      <c r="K133" s="4" t="s">
        <v>1265</v>
      </c>
      <c r="L133" s="5">
        <v>41883</v>
      </c>
      <c r="M133" s="29">
        <f t="shared" si="8"/>
        <v>2014</v>
      </c>
      <c r="N133" s="4" t="s">
        <v>38</v>
      </c>
      <c r="O133" s="4" t="s">
        <v>1270</v>
      </c>
      <c r="P133" s="4">
        <v>80</v>
      </c>
      <c r="Q133" s="4">
        <v>61.9</v>
      </c>
      <c r="R133" s="4"/>
      <c r="S133" s="4" t="s">
        <v>167</v>
      </c>
      <c r="T133" s="4" t="s">
        <v>168</v>
      </c>
      <c r="U133" s="4" t="s">
        <v>1267</v>
      </c>
      <c r="V133" s="4"/>
      <c r="W133" s="4" t="s">
        <v>763</v>
      </c>
      <c r="X133" s="4" t="s">
        <v>718</v>
      </c>
      <c r="Y133" s="4" t="s">
        <v>33</v>
      </c>
      <c r="Z133" s="4"/>
      <c r="AA133" s="4"/>
      <c r="AB133" s="4" t="s">
        <v>1268</v>
      </c>
      <c r="AC133" s="4"/>
      <c r="AD133">
        <f t="shared" si="9"/>
        <v>75</v>
      </c>
      <c r="AE133" s="122">
        <f t="shared" si="10"/>
        <v>6.25</v>
      </c>
      <c r="AF133">
        <f t="shared" si="11"/>
        <v>2014</v>
      </c>
    </row>
    <row r="134" spans="1:32" x14ac:dyDescent="0.2">
      <c r="A134" s="4">
        <v>49269</v>
      </c>
      <c r="B134" s="4">
        <v>95810</v>
      </c>
      <c r="C134" s="4" t="s">
        <v>1262</v>
      </c>
      <c r="D134" s="4" t="s">
        <v>1263</v>
      </c>
      <c r="E134" s="5">
        <v>42200</v>
      </c>
      <c r="F134" s="29">
        <v>2015</v>
      </c>
      <c r="G134" s="4" t="s">
        <v>43</v>
      </c>
      <c r="H134" s="4" t="s">
        <v>1271</v>
      </c>
      <c r="I134" s="4">
        <v>245.13</v>
      </c>
      <c r="J134" s="4">
        <v>224.68</v>
      </c>
      <c r="K134" s="4" t="s">
        <v>1265</v>
      </c>
      <c r="L134" s="5">
        <v>42739</v>
      </c>
      <c r="M134" s="29">
        <f t="shared" si="8"/>
        <v>2017</v>
      </c>
      <c r="N134" s="4" t="s">
        <v>31</v>
      </c>
      <c r="O134" s="4" t="s">
        <v>1272</v>
      </c>
      <c r="P134" s="4">
        <v>241.42</v>
      </c>
      <c r="Q134" s="4">
        <v>229.14</v>
      </c>
      <c r="R134" s="4" t="s">
        <v>1238</v>
      </c>
      <c r="S134" s="4" t="s">
        <v>167</v>
      </c>
      <c r="T134" s="4" t="s">
        <v>168</v>
      </c>
      <c r="U134" s="4" t="s">
        <v>1267</v>
      </c>
      <c r="V134" s="4"/>
      <c r="W134" s="4" t="s">
        <v>763</v>
      </c>
      <c r="X134" s="4" t="s">
        <v>718</v>
      </c>
      <c r="Y134" s="4" t="s">
        <v>33</v>
      </c>
      <c r="Z134" s="4"/>
      <c r="AA134" s="4"/>
      <c r="AB134" s="4"/>
      <c r="AC134" s="4"/>
      <c r="AD134">
        <f t="shared" si="9"/>
        <v>18</v>
      </c>
      <c r="AE134" s="122">
        <f t="shared" si="10"/>
        <v>1.5</v>
      </c>
      <c r="AF134">
        <f t="shared" si="11"/>
        <v>2017</v>
      </c>
    </row>
    <row r="135" spans="1:32" x14ac:dyDescent="0.2">
      <c r="A135" s="4">
        <v>57554</v>
      </c>
      <c r="B135" s="4">
        <v>215253</v>
      </c>
      <c r="C135" s="4" t="s">
        <v>1273</v>
      </c>
      <c r="D135" s="4"/>
      <c r="E135" s="5">
        <v>41548</v>
      </c>
      <c r="F135" s="29">
        <v>2013</v>
      </c>
      <c r="G135" s="4" t="s">
        <v>28</v>
      </c>
      <c r="H135" s="4" t="s">
        <v>1159</v>
      </c>
      <c r="I135" s="4">
        <v>100</v>
      </c>
      <c r="J135" s="4">
        <v>73.88</v>
      </c>
      <c r="K135" s="4" t="s">
        <v>1274</v>
      </c>
      <c r="L135" s="5">
        <v>42565</v>
      </c>
      <c r="M135" s="29">
        <f t="shared" si="8"/>
        <v>2016</v>
      </c>
      <c r="N135" s="4" t="s">
        <v>31</v>
      </c>
      <c r="O135" s="4" t="s">
        <v>1275</v>
      </c>
      <c r="P135" s="4">
        <v>2700</v>
      </c>
      <c r="Q135" s="4">
        <v>2430.27</v>
      </c>
      <c r="R135" s="4" t="s">
        <v>1276</v>
      </c>
      <c r="S135" s="4" t="s">
        <v>103</v>
      </c>
      <c r="T135" s="4" t="s">
        <v>377</v>
      </c>
      <c r="U135" s="4" t="s">
        <v>1277</v>
      </c>
      <c r="V135" s="4"/>
      <c r="W135" s="4" t="s">
        <v>763</v>
      </c>
      <c r="X135" s="4" t="s">
        <v>718</v>
      </c>
      <c r="Y135" s="4" t="s">
        <v>26</v>
      </c>
      <c r="Z135" s="4"/>
      <c r="AA135" s="4"/>
      <c r="AB135" s="4" t="s">
        <v>1278</v>
      </c>
      <c r="AC135" s="4"/>
      <c r="AD135">
        <f t="shared" si="9"/>
        <v>33</v>
      </c>
      <c r="AE135" s="122">
        <f t="shared" si="10"/>
        <v>2.75</v>
      </c>
      <c r="AF135">
        <f t="shared" si="11"/>
        <v>2016</v>
      </c>
    </row>
    <row r="136" spans="1:32" x14ac:dyDescent="0.2">
      <c r="A136" s="4">
        <v>2211</v>
      </c>
      <c r="B136" s="4">
        <v>30260</v>
      </c>
      <c r="C136" s="4" t="s">
        <v>1279</v>
      </c>
      <c r="D136" s="4" t="s">
        <v>1280</v>
      </c>
      <c r="E136" s="5">
        <v>39273</v>
      </c>
      <c r="F136" s="29">
        <v>2007</v>
      </c>
      <c r="G136" s="4" t="s">
        <v>28</v>
      </c>
      <c r="H136" s="4" t="s">
        <v>1281</v>
      </c>
      <c r="I136" s="4">
        <v>600</v>
      </c>
      <c r="J136" s="4">
        <v>443.79</v>
      </c>
      <c r="K136" s="4" t="s">
        <v>64</v>
      </c>
      <c r="L136" s="5">
        <v>41791</v>
      </c>
      <c r="M136" s="29">
        <f t="shared" si="8"/>
        <v>2014</v>
      </c>
      <c r="N136" s="4" t="s">
        <v>46</v>
      </c>
      <c r="O136" s="4"/>
      <c r="P136" s="4"/>
      <c r="Q136" s="4"/>
      <c r="R136" s="4"/>
      <c r="S136" s="4" t="s">
        <v>175</v>
      </c>
      <c r="T136" s="4" t="s">
        <v>176</v>
      </c>
      <c r="U136" s="4" t="s">
        <v>1282</v>
      </c>
      <c r="V136" s="4"/>
      <c r="W136" s="4" t="s">
        <v>763</v>
      </c>
      <c r="X136" s="4" t="s">
        <v>718</v>
      </c>
      <c r="Y136" s="4" t="s">
        <v>26</v>
      </c>
      <c r="Z136" s="4"/>
      <c r="AA136" s="4"/>
      <c r="AB136" s="4" t="s">
        <v>1283</v>
      </c>
      <c r="AC136" s="4" t="s">
        <v>1284</v>
      </c>
      <c r="AD136">
        <f t="shared" si="9"/>
        <v>83</v>
      </c>
      <c r="AE136" s="122">
        <f t="shared" si="10"/>
        <v>6.916666666666667</v>
      </c>
      <c r="AF136">
        <f t="shared" si="11"/>
        <v>2014</v>
      </c>
    </row>
    <row r="137" spans="1:32" x14ac:dyDescent="0.2">
      <c r="A137" s="4">
        <v>8549</v>
      </c>
      <c r="B137" s="4">
        <v>39712</v>
      </c>
      <c r="C137" s="4" t="s">
        <v>1285</v>
      </c>
      <c r="D137" s="4" t="s">
        <v>1286</v>
      </c>
      <c r="E137" s="5">
        <v>39008</v>
      </c>
      <c r="F137" s="29">
        <v>2006</v>
      </c>
      <c r="G137" s="4" t="s">
        <v>28</v>
      </c>
      <c r="H137" s="4" t="s">
        <v>1287</v>
      </c>
      <c r="I137" s="4">
        <v>932</v>
      </c>
      <c r="J137" s="4">
        <v>734.61</v>
      </c>
      <c r="K137" s="4" t="s">
        <v>1288</v>
      </c>
      <c r="L137" s="5">
        <v>42216</v>
      </c>
      <c r="M137" s="29">
        <f t="shared" si="8"/>
        <v>2015</v>
      </c>
      <c r="N137" s="4" t="s">
        <v>70</v>
      </c>
      <c r="O137" s="4" t="s">
        <v>1289</v>
      </c>
      <c r="P137" s="4">
        <v>2300</v>
      </c>
      <c r="Q137" s="4">
        <v>2099.9</v>
      </c>
      <c r="R137" s="4" t="s">
        <v>1290</v>
      </c>
      <c r="S137" s="4" t="s">
        <v>98</v>
      </c>
      <c r="T137" s="4" t="s">
        <v>122</v>
      </c>
      <c r="U137" s="4" t="s">
        <v>486</v>
      </c>
      <c r="V137" s="4"/>
      <c r="W137" s="4" t="s">
        <v>815</v>
      </c>
      <c r="X137" s="4" t="s">
        <v>718</v>
      </c>
      <c r="Y137" s="4" t="s">
        <v>33</v>
      </c>
      <c r="Z137" s="4"/>
      <c r="AA137" s="4"/>
      <c r="AB137" s="4"/>
      <c r="AC137" s="4"/>
      <c r="AD137">
        <f t="shared" si="9"/>
        <v>105</v>
      </c>
      <c r="AE137" s="122">
        <f t="shared" si="10"/>
        <v>8.75</v>
      </c>
      <c r="AF137">
        <f t="shared" si="11"/>
        <v>2015</v>
      </c>
    </row>
    <row r="138" spans="1:32" x14ac:dyDescent="0.2">
      <c r="A138" s="4">
        <v>24938</v>
      </c>
      <c r="B138" s="4">
        <v>65112</v>
      </c>
      <c r="C138" s="4" t="s">
        <v>1291</v>
      </c>
      <c r="D138" s="4" t="s">
        <v>1292</v>
      </c>
      <c r="E138" s="5">
        <v>39722</v>
      </c>
      <c r="F138" s="29">
        <v>2008</v>
      </c>
      <c r="G138" s="4" t="s">
        <v>20</v>
      </c>
      <c r="H138" s="4" t="s">
        <v>1293</v>
      </c>
      <c r="I138" s="4">
        <v>18</v>
      </c>
      <c r="J138" s="4">
        <v>12.78</v>
      </c>
      <c r="K138" s="4" t="s">
        <v>885</v>
      </c>
      <c r="L138" s="5">
        <v>40886</v>
      </c>
      <c r="M138" s="29">
        <f t="shared" si="8"/>
        <v>2011</v>
      </c>
      <c r="N138" s="4" t="s">
        <v>23</v>
      </c>
      <c r="O138" s="4" t="s">
        <v>1294</v>
      </c>
      <c r="P138" s="4">
        <v>145.80000000000001</v>
      </c>
      <c r="Q138" s="4">
        <v>108.97</v>
      </c>
      <c r="R138" s="4"/>
      <c r="S138" s="4" t="s">
        <v>54</v>
      </c>
      <c r="T138" s="4" t="s">
        <v>81</v>
      </c>
      <c r="U138" s="4" t="s">
        <v>1295</v>
      </c>
      <c r="V138" s="4"/>
      <c r="W138" s="4" t="s">
        <v>763</v>
      </c>
      <c r="X138" s="4" t="s">
        <v>718</v>
      </c>
      <c r="Y138" s="4" t="s">
        <v>26</v>
      </c>
      <c r="Z138" s="4"/>
      <c r="AA138" s="4"/>
      <c r="AB138" s="4" t="s">
        <v>888</v>
      </c>
      <c r="AC138" s="4"/>
      <c r="AD138">
        <f t="shared" si="9"/>
        <v>38</v>
      </c>
      <c r="AE138" s="122">
        <f t="shared" si="10"/>
        <v>3.1666666666666665</v>
      </c>
      <c r="AF138">
        <f t="shared" si="11"/>
        <v>2011</v>
      </c>
    </row>
    <row r="139" spans="1:32" x14ac:dyDescent="0.2">
      <c r="A139" s="4">
        <v>27090</v>
      </c>
      <c r="B139" s="4">
        <v>65112</v>
      </c>
      <c r="C139" s="4" t="s">
        <v>1291</v>
      </c>
      <c r="D139" s="4" t="s">
        <v>1292</v>
      </c>
      <c r="E139" s="5">
        <v>40876</v>
      </c>
      <c r="F139" s="29">
        <v>2011</v>
      </c>
      <c r="G139" s="4" t="s">
        <v>20</v>
      </c>
      <c r="H139" s="4" t="s">
        <v>1296</v>
      </c>
      <c r="I139" s="4">
        <v>110</v>
      </c>
      <c r="J139" s="4">
        <v>82.21</v>
      </c>
      <c r="K139" s="4" t="s">
        <v>1297</v>
      </c>
      <c r="L139" s="5">
        <v>40886</v>
      </c>
      <c r="M139" s="29">
        <f t="shared" si="8"/>
        <v>2011</v>
      </c>
      <c r="N139" s="4" t="s">
        <v>23</v>
      </c>
      <c r="O139" s="4" t="s">
        <v>1298</v>
      </c>
      <c r="P139" s="4">
        <v>146</v>
      </c>
      <c r="Q139" s="4">
        <v>109.12</v>
      </c>
      <c r="R139" s="4"/>
      <c r="S139" s="4" t="s">
        <v>54</v>
      </c>
      <c r="T139" s="4" t="s">
        <v>81</v>
      </c>
      <c r="U139" s="4" t="s">
        <v>1295</v>
      </c>
      <c r="V139" s="4"/>
      <c r="W139" s="4" t="s">
        <v>763</v>
      </c>
      <c r="X139" s="4" t="s">
        <v>718</v>
      </c>
      <c r="Y139" s="4" t="s">
        <v>26</v>
      </c>
      <c r="Z139" s="4"/>
      <c r="AA139" s="4"/>
      <c r="AB139" s="4" t="s">
        <v>1299</v>
      </c>
      <c r="AC139" s="4"/>
      <c r="AD139">
        <f t="shared" si="9"/>
        <v>1</v>
      </c>
      <c r="AE139" s="122">
        <f t="shared" si="10"/>
        <v>8.3333333333333329E-2</v>
      </c>
      <c r="AF139">
        <f t="shared" si="11"/>
        <v>2011</v>
      </c>
    </row>
    <row r="140" spans="1:32" x14ac:dyDescent="0.2">
      <c r="A140" s="4">
        <v>3255</v>
      </c>
      <c r="B140" s="4">
        <v>31914</v>
      </c>
      <c r="C140" s="4" t="s">
        <v>1300</v>
      </c>
      <c r="D140" s="4" t="s">
        <v>1301</v>
      </c>
      <c r="E140" s="5">
        <v>38705</v>
      </c>
      <c r="F140" s="29">
        <v>2005</v>
      </c>
      <c r="G140" s="4" t="s">
        <v>28</v>
      </c>
      <c r="H140" s="4" t="s">
        <v>1302</v>
      </c>
      <c r="I140" s="4">
        <v>410</v>
      </c>
      <c r="J140" s="4">
        <v>346.22</v>
      </c>
      <c r="K140" s="4" t="s">
        <v>199</v>
      </c>
      <c r="L140" s="5">
        <v>39442</v>
      </c>
      <c r="M140" s="29">
        <f t="shared" si="8"/>
        <v>2007</v>
      </c>
      <c r="N140" s="4" t="s">
        <v>23</v>
      </c>
      <c r="O140" s="4" t="s">
        <v>1303</v>
      </c>
      <c r="P140" s="4">
        <v>4112.63</v>
      </c>
      <c r="Q140" s="4">
        <v>2816.29</v>
      </c>
      <c r="R140" s="4"/>
      <c r="S140" s="4" t="s">
        <v>32</v>
      </c>
      <c r="T140" s="4" t="s">
        <v>1304</v>
      </c>
      <c r="U140" s="4" t="s">
        <v>1305</v>
      </c>
      <c r="V140" s="4"/>
      <c r="W140" s="4" t="s">
        <v>763</v>
      </c>
      <c r="X140" s="4" t="s">
        <v>718</v>
      </c>
      <c r="Y140" s="4" t="s">
        <v>26</v>
      </c>
      <c r="Z140" s="4"/>
      <c r="AA140" s="4"/>
      <c r="AB140" s="4" t="s">
        <v>1306</v>
      </c>
      <c r="AC140" s="4"/>
      <c r="AD140">
        <f t="shared" si="9"/>
        <v>24</v>
      </c>
      <c r="AE140" s="122">
        <f t="shared" si="10"/>
        <v>2</v>
      </c>
      <c r="AF140">
        <f t="shared" si="11"/>
        <v>2007</v>
      </c>
    </row>
    <row r="141" spans="1:32" x14ac:dyDescent="0.2">
      <c r="A141" s="4">
        <v>3255</v>
      </c>
      <c r="B141" s="4">
        <v>31914</v>
      </c>
      <c r="C141" s="4" t="s">
        <v>1300</v>
      </c>
      <c r="D141" s="4" t="s">
        <v>1301</v>
      </c>
      <c r="E141" s="5">
        <v>38705</v>
      </c>
      <c r="F141" s="29">
        <v>2005</v>
      </c>
      <c r="G141" s="4" t="s">
        <v>28</v>
      </c>
      <c r="H141" s="4" t="s">
        <v>1302</v>
      </c>
      <c r="I141" s="4">
        <v>410</v>
      </c>
      <c r="J141" s="4">
        <v>346.22</v>
      </c>
      <c r="K141" s="4" t="s">
        <v>199</v>
      </c>
      <c r="L141" s="5">
        <v>40163</v>
      </c>
      <c r="M141" s="29">
        <f t="shared" si="8"/>
        <v>2009</v>
      </c>
      <c r="N141" s="4" t="s">
        <v>38</v>
      </c>
      <c r="O141" s="4" t="s">
        <v>1307</v>
      </c>
      <c r="P141" s="4">
        <v>3100</v>
      </c>
      <c r="Q141" s="4">
        <v>2068.63</v>
      </c>
      <c r="R141" s="4"/>
      <c r="S141" s="4" t="s">
        <v>32</v>
      </c>
      <c r="T141" s="4" t="s">
        <v>1304</v>
      </c>
      <c r="U141" s="4" t="s">
        <v>1305</v>
      </c>
      <c r="V141" s="4"/>
      <c r="W141" s="4" t="s">
        <v>763</v>
      </c>
      <c r="X141" s="4" t="s">
        <v>718</v>
      </c>
      <c r="Y141" s="4" t="s">
        <v>26</v>
      </c>
      <c r="Z141" s="4">
        <v>6</v>
      </c>
      <c r="AA141" s="4"/>
      <c r="AB141" s="4" t="s">
        <v>1306</v>
      </c>
      <c r="AC141" s="4"/>
      <c r="AD141">
        <f t="shared" si="9"/>
        <v>48</v>
      </c>
      <c r="AE141" s="122">
        <f t="shared" si="10"/>
        <v>4</v>
      </c>
      <c r="AF141">
        <f t="shared" si="11"/>
        <v>2009</v>
      </c>
    </row>
    <row r="142" spans="1:32" x14ac:dyDescent="0.2">
      <c r="A142" s="4">
        <v>3255</v>
      </c>
      <c r="B142" s="4">
        <v>31914</v>
      </c>
      <c r="C142" s="4" t="s">
        <v>1300</v>
      </c>
      <c r="D142" s="4" t="s">
        <v>1301</v>
      </c>
      <c r="E142" s="5">
        <v>38705</v>
      </c>
      <c r="F142" s="29">
        <v>2005</v>
      </c>
      <c r="G142" s="4" t="s">
        <v>28</v>
      </c>
      <c r="H142" s="4" t="s">
        <v>1302</v>
      </c>
      <c r="I142" s="4">
        <v>410</v>
      </c>
      <c r="J142" s="4">
        <v>346.22</v>
      </c>
      <c r="K142" s="4" t="s">
        <v>199</v>
      </c>
      <c r="L142" s="5">
        <v>40542</v>
      </c>
      <c r="M142" s="29">
        <f t="shared" si="8"/>
        <v>2010</v>
      </c>
      <c r="N142" s="4" t="s">
        <v>38</v>
      </c>
      <c r="O142" s="4" t="s">
        <v>1308</v>
      </c>
      <c r="P142" s="4">
        <v>860</v>
      </c>
      <c r="Q142" s="4">
        <v>660.57</v>
      </c>
      <c r="R142" s="4"/>
      <c r="S142" s="4" t="s">
        <v>32</v>
      </c>
      <c r="T142" s="4" t="s">
        <v>1304</v>
      </c>
      <c r="U142" s="4" t="s">
        <v>1305</v>
      </c>
      <c r="V142" s="4"/>
      <c r="W142" s="4" t="s">
        <v>763</v>
      </c>
      <c r="X142" s="4" t="s">
        <v>718</v>
      </c>
      <c r="Y142" s="4" t="s">
        <v>26</v>
      </c>
      <c r="Z142" s="4">
        <v>6</v>
      </c>
      <c r="AA142" s="4"/>
      <c r="AB142" s="4" t="s">
        <v>1306</v>
      </c>
      <c r="AC142" s="4"/>
      <c r="AD142">
        <f t="shared" si="9"/>
        <v>60</v>
      </c>
      <c r="AE142" s="122">
        <f t="shared" si="10"/>
        <v>5</v>
      </c>
      <c r="AF142">
        <f t="shared" si="11"/>
        <v>2010</v>
      </c>
    </row>
    <row r="143" spans="1:32" x14ac:dyDescent="0.2">
      <c r="A143" s="4">
        <v>3255</v>
      </c>
      <c r="B143" s="4">
        <v>31914</v>
      </c>
      <c r="C143" s="4" t="s">
        <v>1300</v>
      </c>
      <c r="D143" s="4" t="s">
        <v>1301</v>
      </c>
      <c r="E143" s="5">
        <v>38705</v>
      </c>
      <c r="F143" s="29">
        <v>2005</v>
      </c>
      <c r="G143" s="4" t="s">
        <v>28</v>
      </c>
      <c r="H143" s="4" t="s">
        <v>1302</v>
      </c>
      <c r="I143" s="4">
        <v>410</v>
      </c>
      <c r="J143" s="4">
        <v>346.22</v>
      </c>
      <c r="K143" s="4" t="s">
        <v>199</v>
      </c>
      <c r="L143" s="5">
        <v>40550</v>
      </c>
      <c r="M143" s="29">
        <f t="shared" si="8"/>
        <v>2011</v>
      </c>
      <c r="N143" s="4" t="s">
        <v>38</v>
      </c>
      <c r="O143" s="4" t="s">
        <v>1309</v>
      </c>
      <c r="P143" s="4">
        <v>1790</v>
      </c>
      <c r="Q143" s="4">
        <v>1374.9</v>
      </c>
      <c r="R143" s="4"/>
      <c r="S143" s="4" t="s">
        <v>32</v>
      </c>
      <c r="T143" s="4" t="s">
        <v>1304</v>
      </c>
      <c r="U143" s="4" t="s">
        <v>1305</v>
      </c>
      <c r="V143" s="4"/>
      <c r="W143" s="4" t="s">
        <v>763</v>
      </c>
      <c r="X143" s="4" t="s">
        <v>718</v>
      </c>
      <c r="Y143" s="4" t="s">
        <v>26</v>
      </c>
      <c r="Z143" s="4"/>
      <c r="AA143" s="4"/>
      <c r="AB143" s="4" t="s">
        <v>1306</v>
      </c>
      <c r="AC143" s="4"/>
      <c r="AD143">
        <f t="shared" si="9"/>
        <v>61</v>
      </c>
      <c r="AE143" s="122">
        <f t="shared" si="10"/>
        <v>5.083333333333333</v>
      </c>
      <c r="AF143">
        <f t="shared" si="11"/>
        <v>2011</v>
      </c>
    </row>
    <row r="144" spans="1:32" x14ac:dyDescent="0.2">
      <c r="A144" s="4">
        <v>3255</v>
      </c>
      <c r="B144" s="4">
        <v>31914</v>
      </c>
      <c r="C144" s="4" t="s">
        <v>1300</v>
      </c>
      <c r="D144" s="4" t="s">
        <v>1301</v>
      </c>
      <c r="E144" s="5">
        <v>38705</v>
      </c>
      <c r="F144" s="29">
        <v>2005</v>
      </c>
      <c r="G144" s="4" t="s">
        <v>28</v>
      </c>
      <c r="H144" s="4" t="s">
        <v>1302</v>
      </c>
      <c r="I144" s="4">
        <v>410</v>
      </c>
      <c r="J144" s="4">
        <v>346.22</v>
      </c>
      <c r="K144" s="4" t="s">
        <v>199</v>
      </c>
      <c r="L144" s="5">
        <v>40751</v>
      </c>
      <c r="M144" s="29">
        <f t="shared" si="8"/>
        <v>2011</v>
      </c>
      <c r="N144" s="4" t="s">
        <v>38</v>
      </c>
      <c r="O144" s="4" t="s">
        <v>1310</v>
      </c>
      <c r="P144" s="4">
        <v>988.76</v>
      </c>
      <c r="Q144" s="4">
        <v>700.14</v>
      </c>
      <c r="R144" s="4"/>
      <c r="S144" s="4" t="s">
        <v>32</v>
      </c>
      <c r="T144" s="4" t="s">
        <v>1304</v>
      </c>
      <c r="U144" s="4" t="s">
        <v>1305</v>
      </c>
      <c r="V144" s="4"/>
      <c r="W144" s="4" t="s">
        <v>763</v>
      </c>
      <c r="X144" s="4" t="s">
        <v>718</v>
      </c>
      <c r="Y144" s="4" t="s">
        <v>26</v>
      </c>
      <c r="Z144" s="4"/>
      <c r="AA144" s="4"/>
      <c r="AB144" s="4" t="s">
        <v>1306</v>
      </c>
      <c r="AC144" s="4"/>
      <c r="AD144">
        <f t="shared" si="9"/>
        <v>67</v>
      </c>
      <c r="AE144" s="122">
        <f t="shared" si="10"/>
        <v>5.583333333333333</v>
      </c>
      <c r="AF144">
        <f t="shared" si="11"/>
        <v>2011</v>
      </c>
    </row>
    <row r="145" spans="1:32" x14ac:dyDescent="0.2">
      <c r="A145" s="4">
        <v>3255</v>
      </c>
      <c r="B145" s="4">
        <v>31914</v>
      </c>
      <c r="C145" s="4" t="s">
        <v>1300</v>
      </c>
      <c r="D145" s="4" t="s">
        <v>1301</v>
      </c>
      <c r="E145" s="5">
        <v>38705</v>
      </c>
      <c r="F145" s="29">
        <v>2005</v>
      </c>
      <c r="G145" s="4" t="s">
        <v>28</v>
      </c>
      <c r="H145" s="4" t="s">
        <v>1302</v>
      </c>
      <c r="I145" s="4">
        <v>410</v>
      </c>
      <c r="J145" s="4">
        <v>346.22</v>
      </c>
      <c r="K145" s="4" t="s">
        <v>199</v>
      </c>
      <c r="L145" s="5">
        <v>40928</v>
      </c>
      <c r="M145" s="29">
        <f t="shared" si="8"/>
        <v>2012</v>
      </c>
      <c r="N145" s="4" t="s">
        <v>38</v>
      </c>
      <c r="O145" s="4" t="s">
        <v>1311</v>
      </c>
      <c r="P145" s="4">
        <v>56.39</v>
      </c>
      <c r="Q145" s="4">
        <v>44.29</v>
      </c>
      <c r="R145" s="4"/>
      <c r="S145" s="4" t="s">
        <v>32</v>
      </c>
      <c r="T145" s="4" t="s">
        <v>1304</v>
      </c>
      <c r="U145" s="4" t="s">
        <v>1305</v>
      </c>
      <c r="V145" s="4"/>
      <c r="W145" s="4" t="s">
        <v>763</v>
      </c>
      <c r="X145" s="4" t="s">
        <v>718</v>
      </c>
      <c r="Y145" s="4" t="s">
        <v>26</v>
      </c>
      <c r="Z145" s="4"/>
      <c r="AA145" s="4"/>
      <c r="AB145" s="4" t="s">
        <v>1306</v>
      </c>
      <c r="AC145" s="4"/>
      <c r="AD145">
        <f t="shared" si="9"/>
        <v>73</v>
      </c>
      <c r="AE145" s="122">
        <f t="shared" si="10"/>
        <v>6.083333333333333</v>
      </c>
      <c r="AF145">
        <f t="shared" si="11"/>
        <v>2012</v>
      </c>
    </row>
    <row r="146" spans="1:32" x14ac:dyDescent="0.2">
      <c r="A146" s="4">
        <v>3255</v>
      </c>
      <c r="B146" s="4">
        <v>31914</v>
      </c>
      <c r="C146" s="4" t="s">
        <v>1300</v>
      </c>
      <c r="D146" s="4" t="s">
        <v>1301</v>
      </c>
      <c r="E146" s="5">
        <v>38705</v>
      </c>
      <c r="F146" s="29">
        <v>2005</v>
      </c>
      <c r="G146" s="4" t="s">
        <v>28</v>
      </c>
      <c r="H146" s="4" t="s">
        <v>1302</v>
      </c>
      <c r="I146" s="4">
        <v>410</v>
      </c>
      <c r="J146" s="4">
        <v>346.22</v>
      </c>
      <c r="K146" s="4" t="s">
        <v>199</v>
      </c>
      <c r="L146" s="5">
        <v>41113</v>
      </c>
      <c r="M146" s="29">
        <f t="shared" si="8"/>
        <v>2012</v>
      </c>
      <c r="N146" s="4" t="s">
        <v>38</v>
      </c>
      <c r="O146" s="4" t="s">
        <v>1312</v>
      </c>
      <c r="P146" s="4">
        <v>738</v>
      </c>
      <c r="Q146" s="4">
        <v>602.05999999999995</v>
      </c>
      <c r="R146" s="4"/>
      <c r="S146" s="4" t="s">
        <v>32</v>
      </c>
      <c r="T146" s="4" t="s">
        <v>1304</v>
      </c>
      <c r="U146" s="4" t="s">
        <v>1305</v>
      </c>
      <c r="V146" s="4"/>
      <c r="W146" s="4" t="s">
        <v>763</v>
      </c>
      <c r="X146" s="4" t="s">
        <v>718</v>
      </c>
      <c r="Y146" s="4" t="s">
        <v>26</v>
      </c>
      <c r="Z146" s="4"/>
      <c r="AA146" s="4"/>
      <c r="AB146" s="4" t="s">
        <v>1306</v>
      </c>
      <c r="AC146" s="4"/>
      <c r="AD146">
        <f t="shared" si="9"/>
        <v>79</v>
      </c>
      <c r="AE146" s="122">
        <f t="shared" si="10"/>
        <v>6.583333333333333</v>
      </c>
      <c r="AF146">
        <f t="shared" si="11"/>
        <v>2012</v>
      </c>
    </row>
    <row r="147" spans="1:32" x14ac:dyDescent="0.2">
      <c r="A147" s="4">
        <v>3255</v>
      </c>
      <c r="B147" s="4">
        <v>31914</v>
      </c>
      <c r="C147" s="4" t="s">
        <v>1300</v>
      </c>
      <c r="D147" s="4" t="s">
        <v>1301</v>
      </c>
      <c r="E147" s="5">
        <v>38705</v>
      </c>
      <c r="F147" s="29">
        <v>2005</v>
      </c>
      <c r="G147" s="4" t="s">
        <v>28</v>
      </c>
      <c r="H147" s="4" t="s">
        <v>1302</v>
      </c>
      <c r="I147" s="4">
        <v>410</v>
      </c>
      <c r="J147" s="4">
        <v>346.22</v>
      </c>
      <c r="K147" s="4" t="s">
        <v>199</v>
      </c>
      <c r="L147" s="5">
        <v>41281</v>
      </c>
      <c r="M147" s="29">
        <f t="shared" si="8"/>
        <v>2013</v>
      </c>
      <c r="N147" s="4" t="s">
        <v>38</v>
      </c>
      <c r="O147" s="4" t="s">
        <v>1313</v>
      </c>
      <c r="P147" s="4">
        <v>792</v>
      </c>
      <c r="Q147" s="4">
        <v>593.67999999999995</v>
      </c>
      <c r="R147" s="4"/>
      <c r="S147" s="4" t="s">
        <v>32</v>
      </c>
      <c r="T147" s="4" t="s">
        <v>1304</v>
      </c>
      <c r="U147" s="4" t="s">
        <v>1305</v>
      </c>
      <c r="V147" s="4"/>
      <c r="W147" s="4" t="s">
        <v>763</v>
      </c>
      <c r="X147" s="4" t="s">
        <v>718</v>
      </c>
      <c r="Y147" s="4" t="s">
        <v>33</v>
      </c>
      <c r="Z147" s="4"/>
      <c r="AA147" s="4"/>
      <c r="AB147" s="4" t="s">
        <v>1306</v>
      </c>
      <c r="AC147" s="4"/>
      <c r="AD147">
        <f t="shared" si="9"/>
        <v>85</v>
      </c>
      <c r="AE147" s="122">
        <f t="shared" si="10"/>
        <v>7.083333333333333</v>
      </c>
      <c r="AF147">
        <f t="shared" si="11"/>
        <v>2013</v>
      </c>
    </row>
    <row r="148" spans="1:32" x14ac:dyDescent="0.2">
      <c r="A148" s="4">
        <v>13731</v>
      </c>
      <c r="B148" s="4">
        <v>46418</v>
      </c>
      <c r="C148" s="4" t="s">
        <v>1314</v>
      </c>
      <c r="D148" s="4" t="s">
        <v>1315</v>
      </c>
      <c r="E148" s="5">
        <v>39387</v>
      </c>
      <c r="F148" s="29">
        <v>2007</v>
      </c>
      <c r="G148" s="4" t="s">
        <v>28</v>
      </c>
      <c r="H148" s="4" t="s">
        <v>1316</v>
      </c>
      <c r="I148" s="4">
        <v>25</v>
      </c>
      <c r="J148" s="4">
        <v>17.579999999999998</v>
      </c>
      <c r="K148" s="4" t="s">
        <v>199</v>
      </c>
      <c r="L148" s="5">
        <v>40238</v>
      </c>
      <c r="M148" s="29">
        <f t="shared" si="8"/>
        <v>2010</v>
      </c>
      <c r="N148" s="4" t="s">
        <v>23</v>
      </c>
      <c r="O148" s="4"/>
      <c r="P148" s="4"/>
      <c r="Q148" s="4"/>
      <c r="R148" s="4"/>
      <c r="S148" s="4" t="s">
        <v>65</v>
      </c>
      <c r="T148" s="4" t="s">
        <v>684</v>
      </c>
      <c r="U148" s="4" t="s">
        <v>1317</v>
      </c>
      <c r="V148" s="4"/>
      <c r="W148" s="4" t="s">
        <v>763</v>
      </c>
      <c r="X148" s="4" t="s">
        <v>718</v>
      </c>
      <c r="Y148" s="4" t="s">
        <v>33</v>
      </c>
      <c r="Z148" s="4"/>
      <c r="AA148" s="4"/>
      <c r="AB148" s="4"/>
      <c r="AC148" s="4"/>
      <c r="AD148">
        <f t="shared" si="9"/>
        <v>28</v>
      </c>
      <c r="AE148" s="122">
        <f t="shared" si="10"/>
        <v>2.3333333333333335</v>
      </c>
      <c r="AF148">
        <f t="shared" si="11"/>
        <v>2010</v>
      </c>
    </row>
    <row r="149" spans="1:32" x14ac:dyDescent="0.2">
      <c r="A149" s="4">
        <v>3918</v>
      </c>
      <c r="B149" s="4">
        <v>32857</v>
      </c>
      <c r="C149" s="4" t="s">
        <v>1318</v>
      </c>
      <c r="D149" s="4" t="s">
        <v>1319</v>
      </c>
      <c r="E149" s="5">
        <v>39356</v>
      </c>
      <c r="F149" s="29">
        <v>2007</v>
      </c>
      <c r="G149" s="4" t="s">
        <v>28</v>
      </c>
      <c r="H149" s="4" t="s">
        <v>869</v>
      </c>
      <c r="I149" s="4">
        <v>150</v>
      </c>
      <c r="J149" s="4">
        <v>105.49</v>
      </c>
      <c r="K149" s="4" t="s">
        <v>1320</v>
      </c>
      <c r="L149" s="5">
        <v>39633</v>
      </c>
      <c r="M149" s="29">
        <f t="shared" si="8"/>
        <v>2008</v>
      </c>
      <c r="N149" s="4" t="s">
        <v>23</v>
      </c>
      <c r="O149" s="4" t="s">
        <v>1321</v>
      </c>
      <c r="P149" s="4">
        <v>234</v>
      </c>
      <c r="Q149" s="4">
        <v>148.59</v>
      </c>
      <c r="R149" s="4"/>
      <c r="S149" s="4" t="s">
        <v>175</v>
      </c>
      <c r="T149" s="4" t="s">
        <v>175</v>
      </c>
      <c r="U149" s="4" t="s">
        <v>410</v>
      </c>
      <c r="V149" s="4"/>
      <c r="W149" s="4" t="s">
        <v>763</v>
      </c>
      <c r="X149" s="4" t="s">
        <v>718</v>
      </c>
      <c r="Y149" s="4" t="s">
        <v>26</v>
      </c>
      <c r="Z149" s="4"/>
      <c r="AA149" s="4"/>
      <c r="AB149" s="4" t="s">
        <v>1163</v>
      </c>
      <c r="AC149" s="4"/>
      <c r="AD149">
        <f t="shared" si="9"/>
        <v>9</v>
      </c>
      <c r="AE149" s="122">
        <f t="shared" si="10"/>
        <v>0.75</v>
      </c>
      <c r="AF149">
        <f t="shared" si="11"/>
        <v>2008</v>
      </c>
    </row>
    <row r="150" spans="1:32" x14ac:dyDescent="0.2">
      <c r="A150" s="4">
        <v>3918</v>
      </c>
      <c r="B150" s="4">
        <v>32857</v>
      </c>
      <c r="C150" s="4" t="s">
        <v>1318</v>
      </c>
      <c r="D150" s="4" t="s">
        <v>1319</v>
      </c>
      <c r="E150" s="5">
        <v>39356</v>
      </c>
      <c r="F150" s="29">
        <v>2007</v>
      </c>
      <c r="G150" s="4" t="s">
        <v>28</v>
      </c>
      <c r="H150" s="4" t="s">
        <v>869</v>
      </c>
      <c r="I150" s="4">
        <v>150</v>
      </c>
      <c r="J150" s="4">
        <v>105.49</v>
      </c>
      <c r="K150" s="4" t="s">
        <v>1320</v>
      </c>
      <c r="L150" s="5">
        <v>39905</v>
      </c>
      <c r="M150" s="29">
        <f t="shared" si="8"/>
        <v>2009</v>
      </c>
      <c r="N150" s="4" t="s">
        <v>38</v>
      </c>
      <c r="O150" s="4" t="s">
        <v>1322</v>
      </c>
      <c r="P150" s="4">
        <v>129</v>
      </c>
      <c r="Q150" s="4">
        <v>96.94</v>
      </c>
      <c r="R150" s="4"/>
      <c r="S150" s="4" t="s">
        <v>175</v>
      </c>
      <c r="T150" s="4" t="s">
        <v>175</v>
      </c>
      <c r="U150" s="4" t="s">
        <v>410</v>
      </c>
      <c r="V150" s="4"/>
      <c r="W150" s="4" t="s">
        <v>763</v>
      </c>
      <c r="X150" s="4" t="s">
        <v>718</v>
      </c>
      <c r="Y150" s="4" t="s">
        <v>26</v>
      </c>
      <c r="Z150" s="4"/>
      <c r="AA150" s="4"/>
      <c r="AB150" s="4" t="s">
        <v>1163</v>
      </c>
      <c r="AC150" s="4"/>
      <c r="AD150">
        <f t="shared" si="9"/>
        <v>18</v>
      </c>
      <c r="AE150" s="122">
        <f t="shared" si="10"/>
        <v>1.5</v>
      </c>
      <c r="AF150">
        <f t="shared" si="11"/>
        <v>2009</v>
      </c>
    </row>
    <row r="151" spans="1:32" x14ac:dyDescent="0.2">
      <c r="A151" s="4">
        <v>3918</v>
      </c>
      <c r="B151" s="4">
        <v>32857</v>
      </c>
      <c r="C151" s="4" t="s">
        <v>1318</v>
      </c>
      <c r="D151" s="4" t="s">
        <v>1319</v>
      </c>
      <c r="E151" s="5">
        <v>39356</v>
      </c>
      <c r="F151" s="29">
        <v>2007</v>
      </c>
      <c r="G151" s="4" t="s">
        <v>28</v>
      </c>
      <c r="H151" s="4" t="s">
        <v>869</v>
      </c>
      <c r="I151" s="4">
        <v>150</v>
      </c>
      <c r="J151" s="4">
        <v>105.49</v>
      </c>
      <c r="K151" s="4" t="s">
        <v>1320</v>
      </c>
      <c r="L151" s="5">
        <v>39999</v>
      </c>
      <c r="M151" s="29">
        <f t="shared" si="8"/>
        <v>2009</v>
      </c>
      <c r="N151" s="4" t="s">
        <v>38</v>
      </c>
      <c r="O151" s="4" t="s">
        <v>1270</v>
      </c>
      <c r="P151" s="4">
        <v>80</v>
      </c>
      <c r="Q151" s="4">
        <v>57.25</v>
      </c>
      <c r="R151" s="4"/>
      <c r="S151" s="4" t="s">
        <v>175</v>
      </c>
      <c r="T151" s="4" t="s">
        <v>175</v>
      </c>
      <c r="U151" s="4" t="s">
        <v>410</v>
      </c>
      <c r="V151" s="4"/>
      <c r="W151" s="4" t="s">
        <v>763</v>
      </c>
      <c r="X151" s="4" t="s">
        <v>718</v>
      </c>
      <c r="Y151" s="4" t="s">
        <v>26</v>
      </c>
      <c r="Z151" s="4"/>
      <c r="AA151" s="4"/>
      <c r="AB151" s="4" t="s">
        <v>1163</v>
      </c>
      <c r="AC151" s="4"/>
      <c r="AD151">
        <f t="shared" si="9"/>
        <v>21</v>
      </c>
      <c r="AE151" s="122">
        <f t="shared" si="10"/>
        <v>1.75</v>
      </c>
      <c r="AF151">
        <f t="shared" si="11"/>
        <v>2009</v>
      </c>
    </row>
    <row r="152" spans="1:32" x14ac:dyDescent="0.2">
      <c r="A152" s="4">
        <v>3918</v>
      </c>
      <c r="B152" s="4">
        <v>32857</v>
      </c>
      <c r="C152" s="4" t="s">
        <v>1318</v>
      </c>
      <c r="D152" s="4" t="s">
        <v>1319</v>
      </c>
      <c r="E152" s="5">
        <v>39356</v>
      </c>
      <c r="F152" s="29">
        <v>2007</v>
      </c>
      <c r="G152" s="4" t="s">
        <v>28</v>
      </c>
      <c r="H152" s="4" t="s">
        <v>869</v>
      </c>
      <c r="I152" s="4">
        <v>150</v>
      </c>
      <c r="J152" s="4">
        <v>105.49</v>
      </c>
      <c r="K152" s="4" t="s">
        <v>1320</v>
      </c>
      <c r="L152" s="5">
        <v>40081</v>
      </c>
      <c r="M152" s="29">
        <f t="shared" si="8"/>
        <v>2009</v>
      </c>
      <c r="N152" s="4" t="s">
        <v>38</v>
      </c>
      <c r="O152" s="4" t="s">
        <v>1323</v>
      </c>
      <c r="P152" s="4">
        <v>170</v>
      </c>
      <c r="Q152" s="4">
        <v>116.65</v>
      </c>
      <c r="R152" s="4"/>
      <c r="S152" s="4" t="s">
        <v>175</v>
      </c>
      <c r="T152" s="4" t="s">
        <v>175</v>
      </c>
      <c r="U152" s="4" t="s">
        <v>410</v>
      </c>
      <c r="V152" s="4"/>
      <c r="W152" s="4" t="s">
        <v>763</v>
      </c>
      <c r="X152" s="4" t="s">
        <v>718</v>
      </c>
      <c r="Y152" s="4" t="s">
        <v>26</v>
      </c>
      <c r="Z152" s="4"/>
      <c r="AA152" s="4"/>
      <c r="AB152" s="4" t="s">
        <v>1163</v>
      </c>
      <c r="AC152" s="4"/>
      <c r="AD152">
        <f t="shared" si="9"/>
        <v>23</v>
      </c>
      <c r="AE152" s="122">
        <f t="shared" si="10"/>
        <v>1.9166666666666667</v>
      </c>
      <c r="AF152">
        <f t="shared" si="11"/>
        <v>2009</v>
      </c>
    </row>
    <row r="153" spans="1:32" x14ac:dyDescent="0.2">
      <c r="A153" s="4">
        <v>3918</v>
      </c>
      <c r="B153" s="4">
        <v>32857</v>
      </c>
      <c r="C153" s="4" t="s">
        <v>1318</v>
      </c>
      <c r="D153" s="4" t="s">
        <v>1319</v>
      </c>
      <c r="E153" s="5">
        <v>39356</v>
      </c>
      <c r="F153" s="29">
        <v>2007</v>
      </c>
      <c r="G153" s="4" t="s">
        <v>28</v>
      </c>
      <c r="H153" s="4" t="s">
        <v>869</v>
      </c>
      <c r="I153" s="4">
        <v>150</v>
      </c>
      <c r="J153" s="4">
        <v>105.49</v>
      </c>
      <c r="K153" s="4" t="s">
        <v>1320</v>
      </c>
      <c r="L153" s="5">
        <v>40634</v>
      </c>
      <c r="M153" s="29">
        <f t="shared" si="8"/>
        <v>2011</v>
      </c>
      <c r="N153" s="4" t="s">
        <v>38</v>
      </c>
      <c r="O153" s="4" t="s">
        <v>1324</v>
      </c>
      <c r="P153" s="4">
        <v>222</v>
      </c>
      <c r="Q153" s="4">
        <v>153.62</v>
      </c>
      <c r="R153" s="4"/>
      <c r="S153" s="4" t="s">
        <v>175</v>
      </c>
      <c r="T153" s="4" t="s">
        <v>175</v>
      </c>
      <c r="U153" s="4" t="s">
        <v>410</v>
      </c>
      <c r="V153" s="4"/>
      <c r="W153" s="4" t="s">
        <v>763</v>
      </c>
      <c r="X153" s="4" t="s">
        <v>718</v>
      </c>
      <c r="Y153" s="4" t="s">
        <v>26</v>
      </c>
      <c r="Z153" s="4">
        <v>4</v>
      </c>
      <c r="AA153" s="4"/>
      <c r="AB153" s="4" t="s">
        <v>1163</v>
      </c>
      <c r="AC153" s="4"/>
      <c r="AD153">
        <f t="shared" si="9"/>
        <v>42</v>
      </c>
      <c r="AE153" s="122">
        <f t="shared" si="10"/>
        <v>3.5</v>
      </c>
      <c r="AF153">
        <f t="shared" si="11"/>
        <v>2011</v>
      </c>
    </row>
    <row r="154" spans="1:32" x14ac:dyDescent="0.2">
      <c r="A154" s="4">
        <v>41907</v>
      </c>
      <c r="B154" s="4">
        <v>144589</v>
      </c>
      <c r="C154" s="4" t="s">
        <v>1325</v>
      </c>
      <c r="D154" s="4"/>
      <c r="E154" s="5">
        <v>41639</v>
      </c>
      <c r="F154" s="29">
        <v>2013</v>
      </c>
      <c r="G154" s="4" t="s">
        <v>20</v>
      </c>
      <c r="H154" s="4" t="s">
        <v>1326</v>
      </c>
      <c r="I154" s="4">
        <v>110.4</v>
      </c>
      <c r="J154" s="4">
        <v>80.77</v>
      </c>
      <c r="K154" s="4" t="s">
        <v>1327</v>
      </c>
      <c r="L154" s="5">
        <v>41835</v>
      </c>
      <c r="M154" s="29">
        <f t="shared" si="8"/>
        <v>2014</v>
      </c>
      <c r="N154" s="4" t="s">
        <v>23</v>
      </c>
      <c r="O154" s="4" t="s">
        <v>1328</v>
      </c>
      <c r="P154" s="4">
        <v>137.16</v>
      </c>
      <c r="Q154" s="4">
        <v>100.82</v>
      </c>
      <c r="R154" s="4"/>
      <c r="S154" s="4" t="s">
        <v>167</v>
      </c>
      <c r="T154" s="4" t="s">
        <v>168</v>
      </c>
      <c r="U154" s="4" t="s">
        <v>640</v>
      </c>
      <c r="V154" s="4"/>
      <c r="W154" s="4" t="s">
        <v>763</v>
      </c>
      <c r="X154" s="4" t="s">
        <v>718</v>
      </c>
      <c r="Y154" s="4" t="s">
        <v>26</v>
      </c>
      <c r="Z154" s="4"/>
      <c r="AA154" s="4"/>
      <c r="AB154" s="4"/>
      <c r="AC154" s="4"/>
      <c r="AD154">
        <f t="shared" si="9"/>
        <v>7</v>
      </c>
      <c r="AE154" s="122">
        <f t="shared" si="10"/>
        <v>0.58333333333333337</v>
      </c>
      <c r="AF154">
        <f t="shared" si="11"/>
        <v>2014</v>
      </c>
    </row>
    <row r="155" spans="1:32" x14ac:dyDescent="0.2">
      <c r="A155" s="4">
        <v>40366</v>
      </c>
      <c r="B155" s="4">
        <v>138216</v>
      </c>
      <c r="C155" s="4" t="s">
        <v>1329</v>
      </c>
      <c r="D155" s="4" t="s">
        <v>1330</v>
      </c>
      <c r="E155" s="5">
        <v>39960</v>
      </c>
      <c r="F155" s="29">
        <v>2009</v>
      </c>
      <c r="G155" s="4" t="s">
        <v>43</v>
      </c>
      <c r="H155" s="4" t="s">
        <v>1331</v>
      </c>
      <c r="I155" s="4">
        <v>4.55</v>
      </c>
      <c r="J155" s="4">
        <v>3.35</v>
      </c>
      <c r="K155" s="4" t="s">
        <v>409</v>
      </c>
      <c r="L155" s="5">
        <v>42822</v>
      </c>
      <c r="M155" s="29">
        <f t="shared" si="8"/>
        <v>2017</v>
      </c>
      <c r="N155" s="4" t="s">
        <v>31</v>
      </c>
      <c r="O155" s="4" t="s">
        <v>940</v>
      </c>
      <c r="P155" s="4">
        <v>200</v>
      </c>
      <c r="Q155" s="4">
        <v>187.29</v>
      </c>
      <c r="R155" s="4" t="s">
        <v>1332</v>
      </c>
      <c r="S155" s="4" t="s">
        <v>24</v>
      </c>
      <c r="T155" s="4" t="s">
        <v>92</v>
      </c>
      <c r="U155" s="4" t="s">
        <v>605</v>
      </c>
      <c r="V155" s="4"/>
      <c r="W155" s="4" t="s">
        <v>763</v>
      </c>
      <c r="X155" s="4" t="s">
        <v>718</v>
      </c>
      <c r="Y155" s="4" t="s">
        <v>26</v>
      </c>
      <c r="Z155" s="4"/>
      <c r="AA155" s="4"/>
      <c r="AB155" s="4"/>
      <c r="AC155" s="4"/>
      <c r="AD155">
        <f t="shared" si="9"/>
        <v>94</v>
      </c>
      <c r="AE155" s="122">
        <f t="shared" si="10"/>
        <v>7.833333333333333</v>
      </c>
      <c r="AF155">
        <f t="shared" si="11"/>
        <v>2017</v>
      </c>
    </row>
    <row r="156" spans="1:32" x14ac:dyDescent="0.2">
      <c r="A156" s="4">
        <v>48612</v>
      </c>
      <c r="B156" s="4">
        <v>169523</v>
      </c>
      <c r="C156" s="4" t="s">
        <v>1333</v>
      </c>
      <c r="D156" s="4" t="s">
        <v>1334</v>
      </c>
      <c r="E156" s="5">
        <v>39600</v>
      </c>
      <c r="F156" s="29">
        <v>2008</v>
      </c>
      <c r="G156" s="4" t="s">
        <v>20</v>
      </c>
      <c r="H156" s="4" t="s">
        <v>1335</v>
      </c>
      <c r="I156" s="4">
        <v>90</v>
      </c>
      <c r="J156" s="4">
        <v>57.15</v>
      </c>
      <c r="K156" s="4" t="s">
        <v>1336</v>
      </c>
      <c r="L156" s="5">
        <v>40094</v>
      </c>
      <c r="M156" s="29">
        <f t="shared" si="8"/>
        <v>2009</v>
      </c>
      <c r="N156" s="4" t="s">
        <v>23</v>
      </c>
      <c r="O156" s="4" t="s">
        <v>1337</v>
      </c>
      <c r="P156" s="4">
        <v>266</v>
      </c>
      <c r="Q156" s="4">
        <v>178.7</v>
      </c>
      <c r="R156" s="4"/>
      <c r="S156" s="4" t="s">
        <v>175</v>
      </c>
      <c r="T156" s="4" t="s">
        <v>936</v>
      </c>
      <c r="U156" s="4" t="s">
        <v>1338</v>
      </c>
      <c r="V156" s="4"/>
      <c r="W156" s="4" t="s">
        <v>834</v>
      </c>
      <c r="X156" s="4" t="s">
        <v>718</v>
      </c>
      <c r="Y156" s="4" t="s">
        <v>26</v>
      </c>
      <c r="Z156" s="4"/>
      <c r="AA156" s="4"/>
      <c r="AB156" s="4"/>
      <c r="AC156" s="4"/>
      <c r="AD156">
        <f t="shared" si="9"/>
        <v>16</v>
      </c>
      <c r="AE156" s="122">
        <f t="shared" si="10"/>
        <v>1.3333333333333333</v>
      </c>
      <c r="AF156">
        <f t="shared" si="11"/>
        <v>2009</v>
      </c>
    </row>
    <row r="157" spans="1:32" x14ac:dyDescent="0.2">
      <c r="A157" s="4">
        <v>44831</v>
      </c>
      <c r="B157" s="4">
        <v>155137</v>
      </c>
      <c r="C157" s="4" t="s">
        <v>1339</v>
      </c>
      <c r="D157" s="4" t="s">
        <v>1340</v>
      </c>
      <c r="E157" s="5">
        <v>40841</v>
      </c>
      <c r="F157" s="29">
        <v>2011</v>
      </c>
      <c r="G157" s="4" t="s">
        <v>20</v>
      </c>
      <c r="H157" s="4" t="s">
        <v>1341</v>
      </c>
      <c r="I157" s="4">
        <v>11.23</v>
      </c>
      <c r="J157" s="4">
        <v>8.19</v>
      </c>
      <c r="K157" s="4" t="s">
        <v>968</v>
      </c>
      <c r="L157" s="5">
        <v>41026</v>
      </c>
      <c r="M157" s="29">
        <f t="shared" si="8"/>
        <v>2012</v>
      </c>
      <c r="N157" s="4" t="s">
        <v>23</v>
      </c>
      <c r="O157" s="4" t="s">
        <v>1342</v>
      </c>
      <c r="P157" s="4">
        <v>16.61</v>
      </c>
      <c r="Q157" s="4">
        <v>12.64</v>
      </c>
      <c r="R157" s="4"/>
      <c r="S157" s="4" t="s">
        <v>175</v>
      </c>
      <c r="T157" s="4" t="s">
        <v>936</v>
      </c>
      <c r="U157" s="4" t="s">
        <v>1343</v>
      </c>
      <c r="V157" s="4"/>
      <c r="W157" s="4" t="s">
        <v>834</v>
      </c>
      <c r="X157" s="4" t="s">
        <v>718</v>
      </c>
      <c r="Y157" s="4" t="s">
        <v>26</v>
      </c>
      <c r="Z157" s="4"/>
      <c r="AA157" s="4"/>
      <c r="AB157" s="4"/>
      <c r="AC157" s="4"/>
      <c r="AD157">
        <f t="shared" si="9"/>
        <v>6</v>
      </c>
      <c r="AE157" s="122">
        <f t="shared" si="10"/>
        <v>0.5</v>
      </c>
      <c r="AF157">
        <f t="shared" si="11"/>
        <v>2012</v>
      </c>
    </row>
    <row r="158" spans="1:32" x14ac:dyDescent="0.2">
      <c r="A158" s="4">
        <v>3010</v>
      </c>
      <c r="B158" s="4">
        <v>31502</v>
      </c>
      <c r="C158" s="4" t="s">
        <v>1344</v>
      </c>
      <c r="D158" s="4" t="s">
        <v>1345</v>
      </c>
      <c r="E158" s="5">
        <v>39679</v>
      </c>
      <c r="F158" s="29">
        <v>2008</v>
      </c>
      <c r="G158" s="4" t="s">
        <v>20</v>
      </c>
      <c r="H158" s="4" t="s">
        <v>1159</v>
      </c>
      <c r="I158" s="4">
        <v>100</v>
      </c>
      <c r="J158" s="4">
        <v>71.02</v>
      </c>
      <c r="K158" s="4" t="s">
        <v>1346</v>
      </c>
      <c r="L158" s="5">
        <v>39934</v>
      </c>
      <c r="M158" s="29">
        <f t="shared" si="8"/>
        <v>2009</v>
      </c>
      <c r="N158" s="4" t="s">
        <v>23</v>
      </c>
      <c r="O158" s="4" t="s">
        <v>1347</v>
      </c>
      <c r="P158" s="4">
        <v>1264.45</v>
      </c>
      <c r="Q158" s="4">
        <v>930.64</v>
      </c>
      <c r="R158" s="4"/>
      <c r="S158" s="4" t="s">
        <v>24</v>
      </c>
      <c r="T158" s="4" t="s">
        <v>47</v>
      </c>
      <c r="U158" s="4" t="s">
        <v>1348</v>
      </c>
      <c r="V158" s="4"/>
      <c r="W158" s="4" t="s">
        <v>763</v>
      </c>
      <c r="X158" s="4" t="s">
        <v>718</v>
      </c>
      <c r="Y158" s="4" t="s">
        <v>26</v>
      </c>
      <c r="Z158" s="4"/>
      <c r="AA158" s="4"/>
      <c r="AB158" s="4" t="s">
        <v>1349</v>
      </c>
      <c r="AC158" s="4"/>
      <c r="AD158">
        <f t="shared" si="9"/>
        <v>9</v>
      </c>
      <c r="AE158" s="122">
        <f t="shared" si="10"/>
        <v>0.75</v>
      </c>
      <c r="AF158">
        <f t="shared" si="11"/>
        <v>2009</v>
      </c>
    </row>
    <row r="159" spans="1:32" x14ac:dyDescent="0.2">
      <c r="A159" s="4">
        <v>35946</v>
      </c>
      <c r="B159" s="4">
        <v>122489</v>
      </c>
      <c r="C159" s="4" t="s">
        <v>1350</v>
      </c>
      <c r="D159" s="4"/>
      <c r="E159" s="5">
        <v>41540</v>
      </c>
      <c r="F159" s="29">
        <v>2013</v>
      </c>
      <c r="G159" s="4" t="s">
        <v>20</v>
      </c>
      <c r="H159" s="4" t="s">
        <v>1351</v>
      </c>
      <c r="I159" s="4">
        <v>140</v>
      </c>
      <c r="J159" s="4">
        <v>105.22</v>
      </c>
      <c r="K159" s="4" t="s">
        <v>1352</v>
      </c>
      <c r="L159" s="5">
        <v>42200</v>
      </c>
      <c r="M159" s="29">
        <f t="shared" si="8"/>
        <v>2015</v>
      </c>
      <c r="N159" s="4" t="s">
        <v>31</v>
      </c>
      <c r="O159" s="4" t="s">
        <v>1271</v>
      </c>
      <c r="P159" s="4">
        <v>245.13</v>
      </c>
      <c r="Q159" s="4">
        <v>224.68</v>
      </c>
      <c r="R159" s="4" t="s">
        <v>1262</v>
      </c>
      <c r="S159" s="4" t="s">
        <v>167</v>
      </c>
      <c r="T159" s="4" t="s">
        <v>501</v>
      </c>
      <c r="U159" s="4" t="s">
        <v>1353</v>
      </c>
      <c r="V159" s="4"/>
      <c r="W159" s="4" t="s">
        <v>763</v>
      </c>
      <c r="X159" s="4" t="s">
        <v>718</v>
      </c>
      <c r="Y159" s="4" t="s">
        <v>33</v>
      </c>
      <c r="Z159" s="4"/>
      <c r="AA159" s="4"/>
      <c r="AB159" s="4" t="s">
        <v>1354</v>
      </c>
      <c r="AC159" s="4"/>
      <c r="AD159">
        <f t="shared" si="9"/>
        <v>22</v>
      </c>
      <c r="AE159" s="122">
        <f t="shared" si="10"/>
        <v>1.8333333333333333</v>
      </c>
      <c r="AF159">
        <f t="shared" si="11"/>
        <v>2015</v>
      </c>
    </row>
    <row r="160" spans="1:32" x14ac:dyDescent="0.2">
      <c r="A160" s="4">
        <v>24845</v>
      </c>
      <c r="B160" s="4">
        <v>64660</v>
      </c>
      <c r="C160" s="4" t="s">
        <v>1355</v>
      </c>
      <c r="D160" s="4" t="s">
        <v>1356</v>
      </c>
      <c r="E160" s="5">
        <v>40702</v>
      </c>
      <c r="F160" s="29">
        <v>2011</v>
      </c>
      <c r="G160" s="4" t="s">
        <v>43</v>
      </c>
      <c r="H160" s="4" t="s">
        <v>1357</v>
      </c>
      <c r="I160" s="4">
        <v>35.840000000000003</v>
      </c>
      <c r="J160" s="4">
        <v>24.82</v>
      </c>
      <c r="K160" s="4" t="s">
        <v>1358</v>
      </c>
      <c r="L160" s="5">
        <v>42117</v>
      </c>
      <c r="M160" s="29">
        <f t="shared" si="8"/>
        <v>2015</v>
      </c>
      <c r="N160" s="4" t="s">
        <v>38</v>
      </c>
      <c r="O160" s="4" t="s">
        <v>1359</v>
      </c>
      <c r="P160" s="4">
        <v>170.32</v>
      </c>
      <c r="Q160" s="4">
        <v>158.47999999999999</v>
      </c>
      <c r="R160" s="4"/>
      <c r="S160" s="4" t="s">
        <v>103</v>
      </c>
      <c r="T160" s="4" t="s">
        <v>377</v>
      </c>
      <c r="U160" s="4" t="s">
        <v>1360</v>
      </c>
      <c r="V160" s="4"/>
      <c r="W160" s="4" t="s">
        <v>763</v>
      </c>
      <c r="X160" s="4" t="s">
        <v>718</v>
      </c>
      <c r="Y160" s="4" t="s">
        <v>33</v>
      </c>
      <c r="Z160" s="4"/>
      <c r="AA160" s="4"/>
      <c r="AB160" s="4" t="s">
        <v>1361</v>
      </c>
      <c r="AC160" s="4" t="s">
        <v>1361</v>
      </c>
      <c r="AD160">
        <f t="shared" si="9"/>
        <v>46</v>
      </c>
      <c r="AE160" s="122">
        <f t="shared" si="10"/>
        <v>3.8333333333333335</v>
      </c>
      <c r="AF160">
        <f t="shared" si="11"/>
        <v>2015</v>
      </c>
    </row>
    <row r="161" spans="1:32" x14ac:dyDescent="0.2">
      <c r="A161" s="4">
        <v>48077</v>
      </c>
      <c r="B161" s="4">
        <v>167375</v>
      </c>
      <c r="C161" s="4" t="s">
        <v>1362</v>
      </c>
      <c r="D161" s="4" t="s">
        <v>1363</v>
      </c>
      <c r="E161" s="5">
        <v>40450</v>
      </c>
      <c r="F161" s="29">
        <v>2010</v>
      </c>
      <c r="G161" s="4" t="s">
        <v>20</v>
      </c>
      <c r="H161" s="4" t="s">
        <v>1364</v>
      </c>
      <c r="I161" s="4">
        <v>1.27</v>
      </c>
      <c r="J161" s="4">
        <v>0.91</v>
      </c>
      <c r="K161" s="4" t="s">
        <v>952</v>
      </c>
      <c r="L161" s="5">
        <v>40907</v>
      </c>
      <c r="M161" s="29">
        <f t="shared" si="8"/>
        <v>2011</v>
      </c>
      <c r="N161" s="4" t="s">
        <v>46</v>
      </c>
      <c r="O161" s="4" t="s">
        <v>1365</v>
      </c>
      <c r="P161" s="4">
        <v>0.02</v>
      </c>
      <c r="Q161" s="4">
        <v>0.02</v>
      </c>
      <c r="R161" s="4"/>
      <c r="S161" s="4" t="s">
        <v>24</v>
      </c>
      <c r="T161" s="4" t="s">
        <v>47</v>
      </c>
      <c r="U161" s="4" t="s">
        <v>1366</v>
      </c>
      <c r="V161" s="4"/>
      <c r="W161" s="4" t="s">
        <v>763</v>
      </c>
      <c r="X161" s="4" t="s">
        <v>718</v>
      </c>
      <c r="Y161" s="4" t="s">
        <v>26</v>
      </c>
      <c r="Z161" s="4"/>
      <c r="AA161" s="4"/>
      <c r="AB161" s="4"/>
      <c r="AC161" s="4"/>
      <c r="AD161">
        <f t="shared" si="9"/>
        <v>15</v>
      </c>
      <c r="AE161" s="122">
        <f t="shared" si="10"/>
        <v>1.25</v>
      </c>
      <c r="AF161">
        <f t="shared" si="11"/>
        <v>2011</v>
      </c>
    </row>
    <row r="162" spans="1:32" x14ac:dyDescent="0.2">
      <c r="A162" s="4">
        <v>48077</v>
      </c>
      <c r="B162" s="4">
        <v>167375</v>
      </c>
      <c r="C162" s="4" t="s">
        <v>1362</v>
      </c>
      <c r="D162" s="4" t="s">
        <v>1363</v>
      </c>
      <c r="E162" s="5">
        <v>40450</v>
      </c>
      <c r="F162" s="29">
        <v>2010</v>
      </c>
      <c r="G162" s="4" t="s">
        <v>20</v>
      </c>
      <c r="H162" s="4" t="s">
        <v>1364</v>
      </c>
      <c r="I162" s="4">
        <v>1.27</v>
      </c>
      <c r="J162" s="4">
        <v>0.91</v>
      </c>
      <c r="K162" s="4" t="s">
        <v>952</v>
      </c>
      <c r="L162" s="5">
        <v>41470</v>
      </c>
      <c r="M162" s="29">
        <f t="shared" si="8"/>
        <v>2013</v>
      </c>
      <c r="N162" s="4" t="s">
        <v>46</v>
      </c>
      <c r="O162" s="4" t="s">
        <v>1367</v>
      </c>
      <c r="P162" s="4">
        <v>0.05</v>
      </c>
      <c r="Q162" s="4">
        <v>0.04</v>
      </c>
      <c r="R162" s="4"/>
      <c r="S162" s="4" t="s">
        <v>24</v>
      </c>
      <c r="T162" s="4" t="s">
        <v>47</v>
      </c>
      <c r="U162" s="4" t="s">
        <v>1366</v>
      </c>
      <c r="V162" s="4"/>
      <c r="W162" s="4" t="s">
        <v>763</v>
      </c>
      <c r="X162" s="4" t="s">
        <v>718</v>
      </c>
      <c r="Y162" s="4" t="s">
        <v>26</v>
      </c>
      <c r="Z162" s="4"/>
      <c r="AA162" s="4"/>
      <c r="AB162" s="4"/>
      <c r="AC162" s="4"/>
      <c r="AD162">
        <f t="shared" si="9"/>
        <v>34</v>
      </c>
      <c r="AE162" s="122">
        <f t="shared" si="10"/>
        <v>2.8333333333333335</v>
      </c>
      <c r="AF162">
        <f t="shared" si="11"/>
        <v>2013</v>
      </c>
    </row>
    <row r="163" spans="1:32" x14ac:dyDescent="0.2">
      <c r="A163" s="4">
        <v>48077</v>
      </c>
      <c r="B163" s="4">
        <v>167375</v>
      </c>
      <c r="C163" s="4" t="s">
        <v>1362</v>
      </c>
      <c r="D163" s="4" t="s">
        <v>1363</v>
      </c>
      <c r="E163" s="5">
        <v>40450</v>
      </c>
      <c r="F163" s="29">
        <v>2010</v>
      </c>
      <c r="G163" s="4" t="s">
        <v>20</v>
      </c>
      <c r="H163" s="4" t="s">
        <v>1364</v>
      </c>
      <c r="I163" s="4">
        <v>1.27</v>
      </c>
      <c r="J163" s="4">
        <v>0.91</v>
      </c>
      <c r="K163" s="4" t="s">
        <v>952</v>
      </c>
      <c r="L163" s="5">
        <v>42106</v>
      </c>
      <c r="M163" s="29">
        <f t="shared" si="8"/>
        <v>2015</v>
      </c>
      <c r="N163" s="4" t="s">
        <v>31</v>
      </c>
      <c r="O163" s="4" t="s">
        <v>1368</v>
      </c>
      <c r="P163" s="4">
        <v>97.98</v>
      </c>
      <c r="Q163" s="4">
        <v>91.27</v>
      </c>
      <c r="R163" s="4" t="s">
        <v>1369</v>
      </c>
      <c r="S163" s="4" t="s">
        <v>24</v>
      </c>
      <c r="T163" s="4" t="s">
        <v>47</v>
      </c>
      <c r="U163" s="4" t="s">
        <v>1366</v>
      </c>
      <c r="V163" s="4"/>
      <c r="W163" s="4" t="s">
        <v>763</v>
      </c>
      <c r="X163" s="4" t="s">
        <v>718</v>
      </c>
      <c r="Y163" s="4" t="s">
        <v>33</v>
      </c>
      <c r="Z163" s="4"/>
      <c r="AA163" s="4"/>
      <c r="AB163" s="4"/>
      <c r="AC163" s="4"/>
      <c r="AD163">
        <f t="shared" si="9"/>
        <v>55</v>
      </c>
      <c r="AE163" s="122">
        <f t="shared" si="10"/>
        <v>4.583333333333333</v>
      </c>
      <c r="AF163">
        <f t="shared" si="11"/>
        <v>2015</v>
      </c>
    </row>
    <row r="164" spans="1:32" x14ac:dyDescent="0.2">
      <c r="A164" s="4">
        <v>47840</v>
      </c>
      <c r="B164" s="4">
        <v>166625</v>
      </c>
      <c r="C164" s="4" t="s">
        <v>1370</v>
      </c>
      <c r="D164" s="4" t="s">
        <v>1371</v>
      </c>
      <c r="E164" s="5">
        <v>39569</v>
      </c>
      <c r="F164" s="29">
        <v>2008</v>
      </c>
      <c r="G164" s="4" t="s">
        <v>20</v>
      </c>
      <c r="H164" s="4"/>
      <c r="I164" s="4"/>
      <c r="J164" s="4"/>
      <c r="K164" s="4" t="s">
        <v>1056</v>
      </c>
      <c r="L164" s="5">
        <v>40664</v>
      </c>
      <c r="M164" s="29">
        <f t="shared" si="8"/>
        <v>2011</v>
      </c>
      <c r="N164" s="4" t="s">
        <v>46</v>
      </c>
      <c r="O164" s="4"/>
      <c r="P164" s="4"/>
      <c r="Q164" s="4"/>
      <c r="R164" s="4"/>
      <c r="S164" s="4" t="s">
        <v>175</v>
      </c>
      <c r="T164" s="4" t="s">
        <v>176</v>
      </c>
      <c r="U164" s="4" t="s">
        <v>176</v>
      </c>
      <c r="V164" s="4"/>
      <c r="W164" s="4" t="s">
        <v>763</v>
      </c>
      <c r="X164" s="4" t="s">
        <v>718</v>
      </c>
      <c r="Y164" s="4" t="s">
        <v>33</v>
      </c>
      <c r="Z164" s="4"/>
      <c r="AA164" s="4"/>
      <c r="AB164" s="4"/>
      <c r="AC164" s="4"/>
      <c r="AD164">
        <f t="shared" si="9"/>
        <v>36</v>
      </c>
      <c r="AE164" s="122">
        <f t="shared" si="10"/>
        <v>3</v>
      </c>
      <c r="AF164">
        <f t="shared" si="11"/>
        <v>2011</v>
      </c>
    </row>
    <row r="165" spans="1:32" x14ac:dyDescent="0.2">
      <c r="A165" s="4">
        <v>6892</v>
      </c>
      <c r="B165" s="4">
        <v>37442</v>
      </c>
      <c r="C165" s="4" t="s">
        <v>1372</v>
      </c>
      <c r="D165" s="4" t="s">
        <v>1373</v>
      </c>
      <c r="E165" s="5">
        <v>38813</v>
      </c>
      <c r="F165" s="29">
        <v>2006</v>
      </c>
      <c r="G165" s="4" t="s">
        <v>20</v>
      </c>
      <c r="H165" s="4" t="s">
        <v>1374</v>
      </c>
      <c r="I165" s="4">
        <v>65</v>
      </c>
      <c r="J165" s="4">
        <v>53.55</v>
      </c>
      <c r="K165" s="4" t="s">
        <v>199</v>
      </c>
      <c r="L165" s="5">
        <v>41030</v>
      </c>
      <c r="M165" s="29">
        <f t="shared" si="8"/>
        <v>2012</v>
      </c>
      <c r="N165" s="4" t="s">
        <v>31</v>
      </c>
      <c r="O165" s="4" t="s">
        <v>1375</v>
      </c>
      <c r="P165" s="4">
        <v>233.51</v>
      </c>
      <c r="Q165" s="4">
        <v>180.83</v>
      </c>
      <c r="R165" s="4" t="s">
        <v>1376</v>
      </c>
      <c r="S165" s="4" t="s">
        <v>24</v>
      </c>
      <c r="T165" s="4" t="s">
        <v>25</v>
      </c>
      <c r="U165" s="4" t="s">
        <v>1377</v>
      </c>
      <c r="V165" s="4"/>
      <c r="W165" s="4" t="s">
        <v>763</v>
      </c>
      <c r="X165" s="4" t="s">
        <v>718</v>
      </c>
      <c r="Y165" s="4" t="s">
        <v>33</v>
      </c>
      <c r="Z165" s="4">
        <v>4</v>
      </c>
      <c r="AA165" s="4"/>
      <c r="AB165" s="4" t="s">
        <v>1378</v>
      </c>
      <c r="AC165" s="4"/>
      <c r="AD165">
        <f t="shared" si="9"/>
        <v>73</v>
      </c>
      <c r="AE165" s="122">
        <f t="shared" si="10"/>
        <v>6.083333333333333</v>
      </c>
      <c r="AF165">
        <f t="shared" si="11"/>
        <v>2012</v>
      </c>
    </row>
    <row r="166" spans="1:32" x14ac:dyDescent="0.2">
      <c r="A166" s="4">
        <v>44073</v>
      </c>
      <c r="B166" s="4">
        <v>152371</v>
      </c>
      <c r="C166" s="4" t="s">
        <v>1379</v>
      </c>
      <c r="D166" s="4" t="s">
        <v>1380</v>
      </c>
      <c r="E166" s="5">
        <v>40970</v>
      </c>
      <c r="F166" s="29">
        <v>2012</v>
      </c>
      <c r="G166" s="4" t="s">
        <v>20</v>
      </c>
      <c r="H166" s="4"/>
      <c r="I166" s="4"/>
      <c r="J166" s="4"/>
      <c r="K166" s="4" t="s">
        <v>1381</v>
      </c>
      <c r="L166" s="5">
        <v>41800</v>
      </c>
      <c r="M166" s="29">
        <f t="shared" si="8"/>
        <v>2014</v>
      </c>
      <c r="N166" s="4" t="s">
        <v>31</v>
      </c>
      <c r="O166" s="4" t="s">
        <v>1382</v>
      </c>
      <c r="P166" s="4">
        <v>126.79</v>
      </c>
      <c r="Q166" s="4">
        <v>93.68</v>
      </c>
      <c r="R166" s="4" t="s">
        <v>1383</v>
      </c>
      <c r="S166" s="4" t="s">
        <v>98</v>
      </c>
      <c r="T166" s="4" t="s">
        <v>122</v>
      </c>
      <c r="U166" s="4" t="s">
        <v>1384</v>
      </c>
      <c r="V166" s="4"/>
      <c r="W166" s="4" t="s">
        <v>763</v>
      </c>
      <c r="X166" s="4" t="s">
        <v>718</v>
      </c>
      <c r="Y166" s="4" t="s">
        <v>33</v>
      </c>
      <c r="Z166" s="4"/>
      <c r="AA166" s="4"/>
      <c r="AB166" s="4"/>
      <c r="AC166" s="4"/>
      <c r="AD166">
        <f t="shared" si="9"/>
        <v>27</v>
      </c>
      <c r="AE166" s="122">
        <f t="shared" si="10"/>
        <v>2.25</v>
      </c>
      <c r="AF166">
        <f t="shared" si="11"/>
        <v>2014</v>
      </c>
    </row>
    <row r="167" spans="1:32" x14ac:dyDescent="0.2">
      <c r="A167" s="4">
        <v>46182</v>
      </c>
      <c r="B167" s="4">
        <v>90533</v>
      </c>
      <c r="C167" s="4" t="s">
        <v>1385</v>
      </c>
      <c r="D167" s="4" t="s">
        <v>1386</v>
      </c>
      <c r="E167" s="5">
        <v>39628</v>
      </c>
      <c r="F167" s="29">
        <v>2008</v>
      </c>
      <c r="G167" s="4" t="s">
        <v>20</v>
      </c>
      <c r="H167" s="4" t="s">
        <v>1387</v>
      </c>
      <c r="I167" s="4">
        <v>13.62</v>
      </c>
      <c r="J167" s="4">
        <v>8.65</v>
      </c>
      <c r="K167" s="4" t="s">
        <v>1388</v>
      </c>
      <c r="L167" s="5">
        <v>42185</v>
      </c>
      <c r="M167" s="29">
        <f t="shared" si="8"/>
        <v>2015</v>
      </c>
      <c r="N167" s="4" t="s">
        <v>31</v>
      </c>
      <c r="O167" s="4"/>
      <c r="P167" s="4"/>
      <c r="Q167" s="4"/>
      <c r="R167" s="4" t="s">
        <v>1389</v>
      </c>
      <c r="S167" s="4" t="s">
        <v>60</v>
      </c>
      <c r="T167" s="4" t="s">
        <v>60</v>
      </c>
      <c r="U167" s="4" t="s">
        <v>1390</v>
      </c>
      <c r="V167" s="4"/>
      <c r="W167" s="4" t="s">
        <v>763</v>
      </c>
      <c r="X167" s="4" t="s">
        <v>718</v>
      </c>
      <c r="Y167" s="4" t="s">
        <v>33</v>
      </c>
      <c r="Z167" s="4"/>
      <c r="AA167" s="4"/>
      <c r="AB167" s="4"/>
      <c r="AC167" s="4"/>
      <c r="AD167">
        <f t="shared" si="9"/>
        <v>84</v>
      </c>
      <c r="AE167" s="122">
        <f t="shared" si="10"/>
        <v>7</v>
      </c>
      <c r="AF167">
        <f t="shared" si="11"/>
        <v>2015</v>
      </c>
    </row>
    <row r="168" spans="1:32" x14ac:dyDescent="0.2">
      <c r="A168" s="4">
        <v>46183</v>
      </c>
      <c r="B168" s="4">
        <v>90533</v>
      </c>
      <c r="C168" s="4" t="s">
        <v>1385</v>
      </c>
      <c r="D168" s="4" t="s">
        <v>1386</v>
      </c>
      <c r="E168" s="5">
        <v>40095</v>
      </c>
      <c r="F168" s="29">
        <v>2009</v>
      </c>
      <c r="G168" s="4" t="s">
        <v>20</v>
      </c>
      <c r="H168" s="4" t="s">
        <v>1391</v>
      </c>
      <c r="I168" s="4">
        <v>14.63</v>
      </c>
      <c r="J168" s="4">
        <v>9.83</v>
      </c>
      <c r="K168" s="4" t="s">
        <v>1392</v>
      </c>
      <c r="L168" s="5">
        <v>42024</v>
      </c>
      <c r="M168" s="29">
        <f t="shared" si="8"/>
        <v>2015</v>
      </c>
      <c r="N168" s="4" t="s">
        <v>31</v>
      </c>
      <c r="O168" s="4"/>
      <c r="P168" s="4"/>
      <c r="Q168" s="4"/>
      <c r="R168" s="4" t="s">
        <v>1393</v>
      </c>
      <c r="S168" s="4" t="s">
        <v>60</v>
      </c>
      <c r="T168" s="4" t="s">
        <v>60</v>
      </c>
      <c r="U168" s="4" t="s">
        <v>1390</v>
      </c>
      <c r="V168" s="4"/>
      <c r="W168" s="4" t="s">
        <v>763</v>
      </c>
      <c r="X168" s="4" t="s">
        <v>718</v>
      </c>
      <c r="Y168" s="4" t="s">
        <v>26</v>
      </c>
      <c r="Z168" s="4"/>
      <c r="AA168" s="4"/>
      <c r="AB168" s="4"/>
      <c r="AC168" s="4"/>
      <c r="AD168">
        <f t="shared" si="9"/>
        <v>63</v>
      </c>
      <c r="AE168" s="122">
        <f t="shared" si="10"/>
        <v>5.25</v>
      </c>
      <c r="AF168">
        <f t="shared" si="11"/>
        <v>2015</v>
      </c>
    </row>
    <row r="169" spans="1:32" x14ac:dyDescent="0.2">
      <c r="A169" s="4">
        <v>46183</v>
      </c>
      <c r="B169" s="4">
        <v>90533</v>
      </c>
      <c r="C169" s="4" t="s">
        <v>1385</v>
      </c>
      <c r="D169" s="4" t="s">
        <v>1386</v>
      </c>
      <c r="E169" s="5">
        <v>40095</v>
      </c>
      <c r="F169" s="29">
        <v>2009</v>
      </c>
      <c r="G169" s="4" t="s">
        <v>20</v>
      </c>
      <c r="H169" s="4" t="s">
        <v>1391</v>
      </c>
      <c r="I169" s="4">
        <v>14.63</v>
      </c>
      <c r="J169" s="4">
        <v>9.83</v>
      </c>
      <c r="K169" s="4" t="s">
        <v>1392</v>
      </c>
      <c r="L169" s="5">
        <v>42438</v>
      </c>
      <c r="M169" s="29">
        <f t="shared" si="8"/>
        <v>2016</v>
      </c>
      <c r="N169" s="4" t="s">
        <v>31</v>
      </c>
      <c r="O169" s="4" t="s">
        <v>1394</v>
      </c>
      <c r="P169" s="4">
        <v>415</v>
      </c>
      <c r="Q169" s="4">
        <v>382.17</v>
      </c>
      <c r="R169" s="4" t="s">
        <v>1393</v>
      </c>
      <c r="S169" s="4" t="s">
        <v>60</v>
      </c>
      <c r="T169" s="4" t="s">
        <v>60</v>
      </c>
      <c r="U169" s="4" t="s">
        <v>1390</v>
      </c>
      <c r="V169" s="4"/>
      <c r="W169" s="4" t="s">
        <v>763</v>
      </c>
      <c r="X169" s="4" t="s">
        <v>718</v>
      </c>
      <c r="Y169" s="4" t="s">
        <v>33</v>
      </c>
      <c r="Z169" s="4"/>
      <c r="AA169" s="4"/>
      <c r="AB169" s="4"/>
      <c r="AC169" s="4"/>
      <c r="AD169">
        <f t="shared" si="9"/>
        <v>77</v>
      </c>
      <c r="AE169" s="122">
        <f t="shared" si="10"/>
        <v>6.416666666666667</v>
      </c>
      <c r="AF169">
        <f t="shared" si="11"/>
        <v>2016</v>
      </c>
    </row>
    <row r="170" spans="1:32" x14ac:dyDescent="0.2">
      <c r="A170" s="4">
        <v>45888</v>
      </c>
      <c r="B170" s="4">
        <v>60667</v>
      </c>
      <c r="C170" s="4" t="s">
        <v>1395</v>
      </c>
      <c r="D170" s="4" t="s">
        <v>1396</v>
      </c>
      <c r="E170" s="5">
        <v>38687</v>
      </c>
      <c r="F170" s="29">
        <v>2005</v>
      </c>
      <c r="G170" s="4" t="s">
        <v>28</v>
      </c>
      <c r="H170" s="4"/>
      <c r="I170" s="4"/>
      <c r="J170" s="4"/>
      <c r="K170" s="4" t="s">
        <v>1093</v>
      </c>
      <c r="L170" s="5">
        <v>42010</v>
      </c>
      <c r="M170" s="29">
        <f t="shared" si="8"/>
        <v>2015</v>
      </c>
      <c r="N170" s="4" t="s">
        <v>145</v>
      </c>
      <c r="O170" s="4" t="s">
        <v>1397</v>
      </c>
      <c r="P170" s="4">
        <v>54</v>
      </c>
      <c r="Q170" s="4">
        <v>45.84</v>
      </c>
      <c r="R170" s="4"/>
      <c r="S170" s="4" t="s">
        <v>32</v>
      </c>
      <c r="T170" s="4" t="s">
        <v>1304</v>
      </c>
      <c r="U170" s="4" t="s">
        <v>1304</v>
      </c>
      <c r="V170" s="4"/>
      <c r="W170" s="4" t="s">
        <v>763</v>
      </c>
      <c r="X170" s="4" t="s">
        <v>718</v>
      </c>
      <c r="Y170" s="4" t="s">
        <v>33</v>
      </c>
      <c r="Z170" s="4"/>
      <c r="AA170" s="4"/>
      <c r="AB170" s="4"/>
      <c r="AC170" s="4"/>
      <c r="AD170">
        <f t="shared" si="9"/>
        <v>109</v>
      </c>
      <c r="AE170" s="122">
        <f t="shared" si="10"/>
        <v>9.0833333333333339</v>
      </c>
      <c r="AF170">
        <f t="shared" si="11"/>
        <v>2015</v>
      </c>
    </row>
    <row r="171" spans="1:32" x14ac:dyDescent="0.2">
      <c r="A171" s="4">
        <v>51203</v>
      </c>
      <c r="B171" s="4">
        <v>180187</v>
      </c>
      <c r="C171" s="4" t="s">
        <v>1398</v>
      </c>
      <c r="D171" s="4" t="s">
        <v>1396</v>
      </c>
      <c r="E171" s="5">
        <v>38231</v>
      </c>
      <c r="F171" s="29">
        <v>2004</v>
      </c>
      <c r="G171" s="4" t="s">
        <v>20</v>
      </c>
      <c r="H171" s="4" t="s">
        <v>1399</v>
      </c>
      <c r="I171" s="4">
        <v>3.02</v>
      </c>
      <c r="J171" s="4">
        <v>2.4300000000000002</v>
      </c>
      <c r="K171" s="4" t="s">
        <v>1051</v>
      </c>
      <c r="L171" s="5">
        <v>39386</v>
      </c>
      <c r="M171" s="29">
        <f t="shared" si="8"/>
        <v>2007</v>
      </c>
      <c r="N171" s="4" t="s">
        <v>23</v>
      </c>
      <c r="O171" s="4" t="s">
        <v>1400</v>
      </c>
      <c r="P171" s="4">
        <v>188.2</v>
      </c>
      <c r="Q171" s="4">
        <v>132.36000000000001</v>
      </c>
      <c r="R171" s="4"/>
      <c r="S171" s="4" t="s">
        <v>32</v>
      </c>
      <c r="T171" s="4" t="s">
        <v>1304</v>
      </c>
      <c r="U171" s="4" t="s">
        <v>1304</v>
      </c>
      <c r="V171" s="4"/>
      <c r="W171" s="4" t="s">
        <v>763</v>
      </c>
      <c r="X171" s="4" t="s">
        <v>718</v>
      </c>
      <c r="Y171" s="4" t="s">
        <v>26</v>
      </c>
      <c r="Z171" s="4"/>
      <c r="AA171" s="4"/>
      <c r="AB171" s="4"/>
      <c r="AC171" s="4"/>
      <c r="AD171">
        <f t="shared" si="9"/>
        <v>37</v>
      </c>
      <c r="AE171" s="122">
        <f t="shared" si="10"/>
        <v>3.0833333333333335</v>
      </c>
      <c r="AF171">
        <f t="shared" si="11"/>
        <v>2007</v>
      </c>
    </row>
    <row r="172" spans="1:32" x14ac:dyDescent="0.2">
      <c r="A172" s="4">
        <v>10719</v>
      </c>
      <c r="B172" s="4">
        <v>42542</v>
      </c>
      <c r="C172" s="4" t="s">
        <v>1401</v>
      </c>
      <c r="D172" s="4" t="s">
        <v>1402</v>
      </c>
      <c r="E172" s="5">
        <v>39211</v>
      </c>
      <c r="F172" s="29">
        <v>2007</v>
      </c>
      <c r="G172" s="4" t="s">
        <v>28</v>
      </c>
      <c r="H172" s="4"/>
      <c r="I172" s="4"/>
      <c r="J172" s="4"/>
      <c r="K172" s="4" t="s">
        <v>1403</v>
      </c>
      <c r="L172" s="5">
        <v>41024</v>
      </c>
      <c r="M172" s="29">
        <f t="shared" si="8"/>
        <v>2012</v>
      </c>
      <c r="N172" s="4" t="s">
        <v>31</v>
      </c>
      <c r="O172" s="4"/>
      <c r="P172" s="4"/>
      <c r="Q172" s="4"/>
      <c r="R172" s="4" t="s">
        <v>1404</v>
      </c>
      <c r="S172" s="4" t="s">
        <v>24</v>
      </c>
      <c r="T172" s="4" t="s">
        <v>47</v>
      </c>
      <c r="U172" s="4" t="s">
        <v>1405</v>
      </c>
      <c r="V172" s="4"/>
      <c r="W172" s="4" t="s">
        <v>834</v>
      </c>
      <c r="X172" s="4" t="s">
        <v>718</v>
      </c>
      <c r="Y172" s="4" t="s">
        <v>26</v>
      </c>
      <c r="Z172" s="4"/>
      <c r="AA172" s="4"/>
      <c r="AB172" s="4" t="s">
        <v>1406</v>
      </c>
      <c r="AC172" s="4"/>
      <c r="AD172">
        <f t="shared" si="9"/>
        <v>59</v>
      </c>
      <c r="AE172" s="122">
        <f t="shared" si="10"/>
        <v>4.916666666666667</v>
      </c>
      <c r="AF172">
        <f t="shared" si="11"/>
        <v>2012</v>
      </c>
    </row>
    <row r="173" spans="1:32" x14ac:dyDescent="0.2">
      <c r="A173" s="4">
        <v>10719</v>
      </c>
      <c r="B173" s="4">
        <v>42542</v>
      </c>
      <c r="C173" s="4" t="s">
        <v>1401</v>
      </c>
      <c r="D173" s="4" t="s">
        <v>1402</v>
      </c>
      <c r="E173" s="5">
        <v>39211</v>
      </c>
      <c r="F173" s="29">
        <v>2007</v>
      </c>
      <c r="G173" s="4" t="s">
        <v>28</v>
      </c>
      <c r="H173" s="4"/>
      <c r="I173" s="4"/>
      <c r="J173" s="4"/>
      <c r="K173" s="4" t="s">
        <v>1403</v>
      </c>
      <c r="L173" s="5">
        <v>41855</v>
      </c>
      <c r="M173" s="29">
        <f t="shared" si="8"/>
        <v>2014</v>
      </c>
      <c r="N173" s="4" t="s">
        <v>31</v>
      </c>
      <c r="O173" s="4"/>
      <c r="P173" s="4"/>
      <c r="Q173" s="4"/>
      <c r="R173" s="4" t="s">
        <v>1407</v>
      </c>
      <c r="S173" s="4" t="s">
        <v>24</v>
      </c>
      <c r="T173" s="4" t="s">
        <v>47</v>
      </c>
      <c r="U173" s="4" t="s">
        <v>1405</v>
      </c>
      <c r="V173" s="4"/>
      <c r="W173" s="4" t="s">
        <v>834</v>
      </c>
      <c r="X173" s="4" t="s">
        <v>718</v>
      </c>
      <c r="Y173" s="4" t="s">
        <v>26</v>
      </c>
      <c r="Z173" s="4"/>
      <c r="AA173" s="4"/>
      <c r="AB173" s="4" t="s">
        <v>1406</v>
      </c>
      <c r="AC173" s="4"/>
      <c r="AD173">
        <f t="shared" si="9"/>
        <v>87</v>
      </c>
      <c r="AE173" s="122">
        <f t="shared" si="10"/>
        <v>7.25</v>
      </c>
      <c r="AF173">
        <f t="shared" si="11"/>
        <v>2014</v>
      </c>
    </row>
    <row r="174" spans="1:32" x14ac:dyDescent="0.2">
      <c r="A174" s="4">
        <v>41440</v>
      </c>
      <c r="B174" s="4">
        <v>142681</v>
      </c>
      <c r="C174" s="4" t="s">
        <v>1408</v>
      </c>
      <c r="D174" s="4" t="s">
        <v>1409</v>
      </c>
      <c r="E174" s="5">
        <v>41795</v>
      </c>
      <c r="F174" s="29">
        <v>2014</v>
      </c>
      <c r="G174" s="4" t="s">
        <v>28</v>
      </c>
      <c r="H174" s="4" t="s">
        <v>1410</v>
      </c>
      <c r="I174" s="4">
        <v>270</v>
      </c>
      <c r="J174" s="4">
        <v>199.48</v>
      </c>
      <c r="K174" s="4" t="s">
        <v>1411</v>
      </c>
      <c r="L174" s="5">
        <v>42248</v>
      </c>
      <c r="M174" s="29">
        <f t="shared" si="8"/>
        <v>2015</v>
      </c>
      <c r="N174" s="4" t="s">
        <v>31</v>
      </c>
      <c r="O174" s="4" t="s">
        <v>1412</v>
      </c>
      <c r="P174" s="4">
        <v>57.5</v>
      </c>
      <c r="Q174" s="4">
        <v>51.4</v>
      </c>
      <c r="R174" s="4" t="s">
        <v>1413</v>
      </c>
      <c r="S174" s="4" t="s">
        <v>167</v>
      </c>
      <c r="T174" s="4" t="s">
        <v>501</v>
      </c>
      <c r="U174" s="4" t="s">
        <v>1414</v>
      </c>
      <c r="V174" s="4"/>
      <c r="W174" s="4" t="s">
        <v>763</v>
      </c>
      <c r="X174" s="4" t="s">
        <v>718</v>
      </c>
      <c r="Y174" s="4" t="s">
        <v>26</v>
      </c>
      <c r="Z174" s="4"/>
      <c r="AA174" s="4"/>
      <c r="AB174" s="4" t="s">
        <v>1415</v>
      </c>
      <c r="AC174" s="4"/>
      <c r="AD174">
        <f t="shared" si="9"/>
        <v>15</v>
      </c>
      <c r="AE174" s="122">
        <f t="shared" si="10"/>
        <v>1.25</v>
      </c>
      <c r="AF174">
        <f t="shared" si="11"/>
        <v>2015</v>
      </c>
    </row>
    <row r="175" spans="1:32" x14ac:dyDescent="0.2">
      <c r="A175" s="4">
        <v>41440</v>
      </c>
      <c r="B175" s="4">
        <v>142681</v>
      </c>
      <c r="C175" s="4" t="s">
        <v>1408</v>
      </c>
      <c r="D175" s="4" t="s">
        <v>1409</v>
      </c>
      <c r="E175" s="5">
        <v>41795</v>
      </c>
      <c r="F175" s="29">
        <v>2014</v>
      </c>
      <c r="G175" s="4" t="s">
        <v>28</v>
      </c>
      <c r="H175" s="4" t="s">
        <v>1410</v>
      </c>
      <c r="I175" s="4">
        <v>270</v>
      </c>
      <c r="J175" s="4">
        <v>199.48</v>
      </c>
      <c r="K175" s="4" t="s">
        <v>1411</v>
      </c>
      <c r="L175" s="5">
        <v>42675</v>
      </c>
      <c r="M175" s="29">
        <f t="shared" si="8"/>
        <v>2016</v>
      </c>
      <c r="N175" s="4" t="s">
        <v>23</v>
      </c>
      <c r="O175" s="4" t="s">
        <v>1416</v>
      </c>
      <c r="P175" s="4">
        <v>251.44</v>
      </c>
      <c r="Q175" s="4">
        <v>226.55</v>
      </c>
      <c r="R175" s="4"/>
      <c r="S175" s="4" t="s">
        <v>167</v>
      </c>
      <c r="T175" s="4" t="s">
        <v>501</v>
      </c>
      <c r="U175" s="4" t="s">
        <v>1414</v>
      </c>
      <c r="V175" s="4"/>
      <c r="W175" s="4" t="s">
        <v>763</v>
      </c>
      <c r="X175" s="4" t="s">
        <v>718</v>
      </c>
      <c r="Y175" s="4" t="s">
        <v>26</v>
      </c>
      <c r="Z175" s="4"/>
      <c r="AA175" s="4"/>
      <c r="AB175" s="4" t="s">
        <v>1415</v>
      </c>
      <c r="AC175" s="4"/>
      <c r="AD175">
        <f t="shared" si="9"/>
        <v>29</v>
      </c>
      <c r="AE175" s="122">
        <f t="shared" si="10"/>
        <v>2.4166666666666665</v>
      </c>
      <c r="AF175">
        <f t="shared" si="11"/>
        <v>2016</v>
      </c>
    </row>
    <row r="176" spans="1:32" x14ac:dyDescent="0.2">
      <c r="A176" s="4">
        <v>48543</v>
      </c>
      <c r="B176" s="4">
        <v>169204</v>
      </c>
      <c r="C176" s="4" t="s">
        <v>1417</v>
      </c>
      <c r="D176" s="4" t="s">
        <v>1418</v>
      </c>
      <c r="E176" s="5">
        <v>41214</v>
      </c>
      <c r="F176" s="29">
        <v>2012</v>
      </c>
      <c r="G176" s="4" t="s">
        <v>20</v>
      </c>
      <c r="H176" s="4"/>
      <c r="I176" s="4"/>
      <c r="J176" s="4"/>
      <c r="K176" s="4" t="s">
        <v>1419</v>
      </c>
      <c r="L176" s="5">
        <v>41760</v>
      </c>
      <c r="M176" s="29">
        <f t="shared" si="8"/>
        <v>2014</v>
      </c>
      <c r="N176" s="4" t="s">
        <v>31</v>
      </c>
      <c r="O176" s="4"/>
      <c r="P176" s="4"/>
      <c r="Q176" s="4"/>
      <c r="R176" s="4" t="s">
        <v>1420</v>
      </c>
      <c r="S176" s="4" t="s">
        <v>98</v>
      </c>
      <c r="T176" s="4" t="s">
        <v>631</v>
      </c>
      <c r="U176" s="4" t="s">
        <v>1421</v>
      </c>
      <c r="V176" s="4"/>
      <c r="W176" s="4" t="s">
        <v>763</v>
      </c>
      <c r="X176" s="4" t="s">
        <v>718</v>
      </c>
      <c r="Y176" s="4" t="s">
        <v>33</v>
      </c>
      <c r="Z176" s="4"/>
      <c r="AA176" s="4"/>
      <c r="AB176" s="4"/>
      <c r="AC176" s="4"/>
      <c r="AD176">
        <f t="shared" si="9"/>
        <v>18</v>
      </c>
      <c r="AE176" s="122">
        <f t="shared" si="10"/>
        <v>1.5</v>
      </c>
      <c r="AF176">
        <f t="shared" si="11"/>
        <v>2014</v>
      </c>
    </row>
    <row r="177" spans="1:32" x14ac:dyDescent="0.2">
      <c r="A177" s="4">
        <v>24098</v>
      </c>
      <c r="B177" s="4">
        <v>61760</v>
      </c>
      <c r="C177" s="4" t="s">
        <v>1422</v>
      </c>
      <c r="D177" s="4" t="s">
        <v>1423</v>
      </c>
      <c r="E177" s="5">
        <v>40652</v>
      </c>
      <c r="F177" s="29">
        <v>2011</v>
      </c>
      <c r="G177" s="4" t="s">
        <v>43</v>
      </c>
      <c r="H177" s="4" t="s">
        <v>1424</v>
      </c>
      <c r="I177" s="4">
        <v>150.59</v>
      </c>
      <c r="J177" s="4">
        <v>104.21</v>
      </c>
      <c r="K177" s="4" t="s">
        <v>583</v>
      </c>
      <c r="L177" s="5">
        <v>40934</v>
      </c>
      <c r="M177" s="29">
        <f t="shared" si="8"/>
        <v>2012</v>
      </c>
      <c r="N177" s="4" t="s">
        <v>797</v>
      </c>
      <c r="O177" s="4" t="s">
        <v>1425</v>
      </c>
      <c r="P177" s="4">
        <v>77</v>
      </c>
      <c r="Q177" s="4">
        <v>60.48</v>
      </c>
      <c r="R177" s="4"/>
      <c r="S177" s="4" t="s">
        <v>281</v>
      </c>
      <c r="T177" s="4" t="s">
        <v>313</v>
      </c>
      <c r="U177" s="4" t="s">
        <v>1426</v>
      </c>
      <c r="V177" s="4"/>
      <c r="W177" s="4" t="s">
        <v>763</v>
      </c>
      <c r="X177" s="4" t="s">
        <v>718</v>
      </c>
      <c r="Y177" s="4" t="s">
        <v>26</v>
      </c>
      <c r="Z177" s="4"/>
      <c r="AA177" s="4"/>
      <c r="AB177" s="4" t="s">
        <v>1427</v>
      </c>
      <c r="AC177" s="4"/>
      <c r="AD177">
        <f t="shared" si="9"/>
        <v>9</v>
      </c>
      <c r="AE177" s="122">
        <f t="shared" si="10"/>
        <v>0.75</v>
      </c>
      <c r="AF177">
        <f t="shared" si="11"/>
        <v>2012</v>
      </c>
    </row>
    <row r="178" spans="1:32" x14ac:dyDescent="0.2">
      <c r="A178" s="4">
        <v>13733</v>
      </c>
      <c r="B178" s="4">
        <v>46423</v>
      </c>
      <c r="C178" s="4" t="s">
        <v>1428</v>
      </c>
      <c r="D178" s="4" t="s">
        <v>1429</v>
      </c>
      <c r="E178" s="5">
        <v>39387</v>
      </c>
      <c r="F178" s="29">
        <v>2007</v>
      </c>
      <c r="G178" s="4" t="s">
        <v>28</v>
      </c>
      <c r="H178" s="4"/>
      <c r="I178" s="4"/>
      <c r="J178" s="4"/>
      <c r="K178" s="4" t="s">
        <v>199</v>
      </c>
      <c r="L178" s="5">
        <v>40158</v>
      </c>
      <c r="M178" s="29">
        <f t="shared" si="8"/>
        <v>2009</v>
      </c>
      <c r="N178" s="4" t="s">
        <v>23</v>
      </c>
      <c r="O178" s="4" t="s">
        <v>1430</v>
      </c>
      <c r="P178" s="4">
        <v>132</v>
      </c>
      <c r="Q178" s="4">
        <v>88.08</v>
      </c>
      <c r="R178" s="4"/>
      <c r="S178" s="4" t="s">
        <v>60</v>
      </c>
      <c r="T178" s="4" t="s">
        <v>625</v>
      </c>
      <c r="U178" s="4" t="s">
        <v>1431</v>
      </c>
      <c r="V178" s="4"/>
      <c r="W178" s="4" t="s">
        <v>763</v>
      </c>
      <c r="X178" s="4" t="s">
        <v>718</v>
      </c>
      <c r="Y178" s="4" t="s">
        <v>26</v>
      </c>
      <c r="Z178" s="4"/>
      <c r="AA178" s="4"/>
      <c r="AB178" s="4"/>
      <c r="AC178" s="4"/>
      <c r="AD178">
        <f t="shared" si="9"/>
        <v>25</v>
      </c>
      <c r="AE178" s="122">
        <f t="shared" si="10"/>
        <v>2.0833333333333335</v>
      </c>
      <c r="AF178">
        <f t="shared" si="11"/>
        <v>2009</v>
      </c>
    </row>
    <row r="179" spans="1:32" x14ac:dyDescent="0.2">
      <c r="A179" s="4">
        <v>40557</v>
      </c>
      <c r="B179" s="4">
        <v>138798</v>
      </c>
      <c r="C179" s="4" t="s">
        <v>1432</v>
      </c>
      <c r="D179" s="4" t="s">
        <v>1433</v>
      </c>
      <c r="E179" s="5">
        <v>39328</v>
      </c>
      <c r="F179" s="29">
        <v>2007</v>
      </c>
      <c r="G179" s="4" t="s">
        <v>797</v>
      </c>
      <c r="H179" s="4" t="s">
        <v>1434</v>
      </c>
      <c r="I179" s="4">
        <v>900</v>
      </c>
      <c r="J179" s="4">
        <v>632.96</v>
      </c>
      <c r="K179" s="4" t="s">
        <v>1435</v>
      </c>
      <c r="L179" s="5">
        <v>41680</v>
      </c>
      <c r="M179" s="29">
        <f t="shared" si="8"/>
        <v>2014</v>
      </c>
      <c r="N179" s="4" t="s">
        <v>31</v>
      </c>
      <c r="O179" s="4" t="s">
        <v>1436</v>
      </c>
      <c r="P179" s="4">
        <v>760.32</v>
      </c>
      <c r="Q179" s="4">
        <v>556.70000000000005</v>
      </c>
      <c r="R179" s="4" t="s">
        <v>1437</v>
      </c>
      <c r="S179" s="4" t="s">
        <v>32</v>
      </c>
      <c r="T179" s="4" t="s">
        <v>71</v>
      </c>
      <c r="U179" s="4" t="s">
        <v>225</v>
      </c>
      <c r="V179" s="4"/>
      <c r="W179" s="4" t="s">
        <v>815</v>
      </c>
      <c r="X179" s="4" t="s">
        <v>718</v>
      </c>
      <c r="Y179" s="4" t="s">
        <v>33</v>
      </c>
      <c r="Z179" s="4"/>
      <c r="AA179" s="4"/>
      <c r="AB179" s="4"/>
      <c r="AC179" s="4"/>
      <c r="AD179">
        <f t="shared" si="9"/>
        <v>77</v>
      </c>
      <c r="AE179" s="122">
        <f t="shared" si="10"/>
        <v>6.416666666666667</v>
      </c>
      <c r="AF179">
        <f t="shared" si="11"/>
        <v>2014</v>
      </c>
    </row>
    <row r="180" spans="1:32" x14ac:dyDescent="0.2">
      <c r="A180" s="4">
        <v>24926</v>
      </c>
      <c r="B180" s="4">
        <v>65081</v>
      </c>
      <c r="C180" s="4" t="s">
        <v>1438</v>
      </c>
      <c r="D180" s="4"/>
      <c r="E180" s="5">
        <v>40526</v>
      </c>
      <c r="F180" s="29">
        <v>2010</v>
      </c>
      <c r="G180" s="4" t="s">
        <v>28</v>
      </c>
      <c r="H180" s="4"/>
      <c r="I180" s="4"/>
      <c r="J180" s="4"/>
      <c r="K180" s="4" t="s">
        <v>1439</v>
      </c>
      <c r="L180" s="5">
        <v>40547</v>
      </c>
      <c r="M180" s="29">
        <f t="shared" si="8"/>
        <v>2011</v>
      </c>
      <c r="N180" s="4" t="s">
        <v>128</v>
      </c>
      <c r="O180" s="4"/>
      <c r="P180" s="4"/>
      <c r="Q180" s="4"/>
      <c r="R180" s="4" t="s">
        <v>1440</v>
      </c>
      <c r="S180" s="4" t="s">
        <v>24</v>
      </c>
      <c r="T180" s="4" t="s">
        <v>76</v>
      </c>
      <c r="U180" s="4" t="s">
        <v>77</v>
      </c>
      <c r="V180" s="4"/>
      <c r="W180" s="4" t="s">
        <v>834</v>
      </c>
      <c r="X180" s="4" t="s">
        <v>718</v>
      </c>
      <c r="Y180" s="4" t="s">
        <v>26</v>
      </c>
      <c r="Z180" s="4"/>
      <c r="AA180" s="4"/>
      <c r="AB180" s="4"/>
      <c r="AC180" s="4"/>
      <c r="AD180">
        <f t="shared" si="9"/>
        <v>1</v>
      </c>
      <c r="AE180" s="122">
        <f t="shared" si="10"/>
        <v>8.3333333333333329E-2</v>
      </c>
      <c r="AF180">
        <f t="shared" si="11"/>
        <v>2011</v>
      </c>
    </row>
    <row r="181" spans="1:32" x14ac:dyDescent="0.2">
      <c r="A181" s="4">
        <v>39746</v>
      </c>
      <c r="B181" s="4">
        <v>135884</v>
      </c>
      <c r="C181" s="4" t="s">
        <v>1441</v>
      </c>
      <c r="D181" s="4"/>
      <c r="E181" s="5">
        <v>41609</v>
      </c>
      <c r="F181" s="29">
        <v>2013</v>
      </c>
      <c r="G181" s="4" t="s">
        <v>28</v>
      </c>
      <c r="H181" s="4"/>
      <c r="I181" s="4"/>
      <c r="J181" s="4"/>
      <c r="K181" s="4" t="s">
        <v>1442</v>
      </c>
      <c r="L181" s="5">
        <v>42754</v>
      </c>
      <c r="M181" s="29">
        <f t="shared" si="8"/>
        <v>2017</v>
      </c>
      <c r="N181" s="4" t="s">
        <v>31</v>
      </c>
      <c r="O181" s="4"/>
      <c r="P181" s="4"/>
      <c r="Q181" s="4"/>
      <c r="R181" s="4" t="s">
        <v>1443</v>
      </c>
      <c r="S181" s="4" t="s">
        <v>54</v>
      </c>
      <c r="T181" s="4" t="s">
        <v>269</v>
      </c>
      <c r="U181" s="4" t="s">
        <v>269</v>
      </c>
      <c r="V181" s="4"/>
      <c r="W181" s="4" t="s">
        <v>763</v>
      </c>
      <c r="X181" s="4" t="s">
        <v>718</v>
      </c>
      <c r="Y181" s="4" t="s">
        <v>33</v>
      </c>
      <c r="Z181" s="4"/>
      <c r="AA181" s="4"/>
      <c r="AB181" s="4" t="s">
        <v>1444</v>
      </c>
      <c r="AC181" s="4" t="s">
        <v>1445</v>
      </c>
      <c r="AD181">
        <f t="shared" si="9"/>
        <v>37</v>
      </c>
      <c r="AE181" s="122">
        <f t="shared" si="10"/>
        <v>3.0833333333333335</v>
      </c>
      <c r="AF181">
        <f t="shared" si="11"/>
        <v>2017</v>
      </c>
    </row>
    <row r="182" spans="1:32" x14ac:dyDescent="0.2">
      <c r="A182" s="4">
        <v>43920</v>
      </c>
      <c r="B182" s="4">
        <v>151877</v>
      </c>
      <c r="C182" s="4" t="s">
        <v>1446</v>
      </c>
      <c r="D182" s="4" t="s">
        <v>1447</v>
      </c>
      <c r="E182" s="5">
        <v>40038</v>
      </c>
      <c r="F182" s="29">
        <v>2009</v>
      </c>
      <c r="G182" s="4" t="s">
        <v>20</v>
      </c>
      <c r="H182" s="4" t="s">
        <v>1448</v>
      </c>
      <c r="I182" s="4">
        <v>11.69</v>
      </c>
      <c r="J182" s="4">
        <v>8.1999999999999993</v>
      </c>
      <c r="K182" s="4" t="s">
        <v>1151</v>
      </c>
      <c r="L182" s="5">
        <v>40466</v>
      </c>
      <c r="M182" s="29">
        <f t="shared" si="8"/>
        <v>2010</v>
      </c>
      <c r="N182" s="4" t="s">
        <v>23</v>
      </c>
      <c r="O182" s="4" t="s">
        <v>1449</v>
      </c>
      <c r="P182" s="4">
        <v>173.39</v>
      </c>
      <c r="Q182" s="4">
        <v>124.53</v>
      </c>
      <c r="R182" s="4"/>
      <c r="S182" s="4" t="s">
        <v>24</v>
      </c>
      <c r="T182" s="4" t="s">
        <v>47</v>
      </c>
      <c r="U182" s="4" t="s">
        <v>47</v>
      </c>
      <c r="V182" s="4"/>
      <c r="W182" s="4" t="s">
        <v>763</v>
      </c>
      <c r="X182" s="4" t="s">
        <v>718</v>
      </c>
      <c r="Y182" s="4" t="s">
        <v>26</v>
      </c>
      <c r="Z182" s="4"/>
      <c r="AA182" s="4"/>
      <c r="AB182" s="4"/>
      <c r="AC182" s="4"/>
      <c r="AD182">
        <f t="shared" si="9"/>
        <v>14</v>
      </c>
      <c r="AE182" s="122">
        <f t="shared" si="10"/>
        <v>1.1666666666666667</v>
      </c>
      <c r="AF182">
        <f t="shared" si="11"/>
        <v>2010</v>
      </c>
    </row>
    <row r="183" spans="1:32" x14ac:dyDescent="0.2">
      <c r="A183" s="4">
        <v>43920</v>
      </c>
      <c r="B183" s="4">
        <v>151877</v>
      </c>
      <c r="C183" s="4" t="s">
        <v>1446</v>
      </c>
      <c r="D183" s="4" t="s">
        <v>1447</v>
      </c>
      <c r="E183" s="5">
        <v>40038</v>
      </c>
      <c r="F183" s="29">
        <v>2009</v>
      </c>
      <c r="G183" s="4" t="s">
        <v>20</v>
      </c>
      <c r="H183" s="4" t="s">
        <v>1448</v>
      </c>
      <c r="I183" s="4">
        <v>11.69</v>
      </c>
      <c r="J183" s="4">
        <v>8.1999999999999993</v>
      </c>
      <c r="K183" s="4" t="s">
        <v>1151</v>
      </c>
      <c r="L183" s="5">
        <v>41080</v>
      </c>
      <c r="M183" s="29">
        <f t="shared" si="8"/>
        <v>2012</v>
      </c>
      <c r="N183" s="4" t="s">
        <v>38</v>
      </c>
      <c r="O183" s="4" t="s">
        <v>1450</v>
      </c>
      <c r="P183" s="4">
        <v>16.420000000000002</v>
      </c>
      <c r="Q183" s="4">
        <v>13.06</v>
      </c>
      <c r="R183" s="4"/>
      <c r="S183" s="4" t="s">
        <v>24</v>
      </c>
      <c r="T183" s="4" t="s">
        <v>47</v>
      </c>
      <c r="U183" s="4" t="s">
        <v>47</v>
      </c>
      <c r="V183" s="4"/>
      <c r="W183" s="4" t="s">
        <v>763</v>
      </c>
      <c r="X183" s="4" t="s">
        <v>718</v>
      </c>
      <c r="Y183" s="4" t="s">
        <v>26</v>
      </c>
      <c r="Z183" s="4"/>
      <c r="AA183" s="4"/>
      <c r="AB183" s="4"/>
      <c r="AC183" s="4"/>
      <c r="AD183">
        <f t="shared" si="9"/>
        <v>34</v>
      </c>
      <c r="AE183" s="122">
        <f t="shared" si="10"/>
        <v>2.8333333333333335</v>
      </c>
      <c r="AF183">
        <f t="shared" si="11"/>
        <v>2012</v>
      </c>
    </row>
    <row r="184" spans="1:32" x14ac:dyDescent="0.2">
      <c r="A184" s="4">
        <v>43920</v>
      </c>
      <c r="B184" s="4">
        <v>151877</v>
      </c>
      <c r="C184" s="4" t="s">
        <v>1446</v>
      </c>
      <c r="D184" s="4" t="s">
        <v>1447</v>
      </c>
      <c r="E184" s="5">
        <v>40038</v>
      </c>
      <c r="F184" s="29">
        <v>2009</v>
      </c>
      <c r="G184" s="4" t="s">
        <v>20</v>
      </c>
      <c r="H184" s="4" t="s">
        <v>1448</v>
      </c>
      <c r="I184" s="4">
        <v>11.69</v>
      </c>
      <c r="J184" s="4">
        <v>8.1999999999999993</v>
      </c>
      <c r="K184" s="4" t="s">
        <v>1151</v>
      </c>
      <c r="L184" s="5">
        <v>41353</v>
      </c>
      <c r="M184" s="29">
        <f t="shared" si="8"/>
        <v>2013</v>
      </c>
      <c r="N184" s="4" t="s">
        <v>38</v>
      </c>
      <c r="O184" s="4" t="s">
        <v>1451</v>
      </c>
      <c r="P184" s="4">
        <v>15.6</v>
      </c>
      <c r="Q184" s="4">
        <v>12</v>
      </c>
      <c r="R184" s="4"/>
      <c r="S184" s="4" t="s">
        <v>24</v>
      </c>
      <c r="T184" s="4" t="s">
        <v>47</v>
      </c>
      <c r="U184" s="4" t="s">
        <v>47</v>
      </c>
      <c r="V184" s="4"/>
      <c r="W184" s="4" t="s">
        <v>763</v>
      </c>
      <c r="X184" s="4" t="s">
        <v>718</v>
      </c>
      <c r="Y184" s="4" t="s">
        <v>26</v>
      </c>
      <c r="Z184" s="4"/>
      <c r="AA184" s="4"/>
      <c r="AB184" s="4"/>
      <c r="AC184" s="4"/>
      <c r="AD184">
        <f t="shared" si="9"/>
        <v>43</v>
      </c>
      <c r="AE184" s="122">
        <f t="shared" si="10"/>
        <v>3.5833333333333335</v>
      </c>
      <c r="AF184">
        <f t="shared" si="11"/>
        <v>2013</v>
      </c>
    </row>
    <row r="185" spans="1:32" x14ac:dyDescent="0.2">
      <c r="A185" s="4">
        <v>43920</v>
      </c>
      <c r="B185" s="4">
        <v>151877</v>
      </c>
      <c r="C185" s="4" t="s">
        <v>1446</v>
      </c>
      <c r="D185" s="4" t="s">
        <v>1447</v>
      </c>
      <c r="E185" s="5">
        <v>40038</v>
      </c>
      <c r="F185" s="29">
        <v>2009</v>
      </c>
      <c r="G185" s="4" t="s">
        <v>20</v>
      </c>
      <c r="H185" s="4" t="s">
        <v>1448</v>
      </c>
      <c r="I185" s="4">
        <v>11.69</v>
      </c>
      <c r="J185" s="4">
        <v>8.1999999999999993</v>
      </c>
      <c r="K185" s="4" t="s">
        <v>1151</v>
      </c>
      <c r="L185" s="5">
        <v>41431</v>
      </c>
      <c r="M185" s="29">
        <f t="shared" si="8"/>
        <v>2013</v>
      </c>
      <c r="N185" s="4" t="s">
        <v>38</v>
      </c>
      <c r="O185" s="4" t="s">
        <v>1450</v>
      </c>
      <c r="P185" s="4">
        <v>16.850000000000001</v>
      </c>
      <c r="Q185" s="4">
        <v>12.66</v>
      </c>
      <c r="R185" s="4"/>
      <c r="S185" s="4" t="s">
        <v>24</v>
      </c>
      <c r="T185" s="4" t="s">
        <v>47</v>
      </c>
      <c r="U185" s="4" t="s">
        <v>47</v>
      </c>
      <c r="V185" s="4"/>
      <c r="W185" s="4" t="s">
        <v>763</v>
      </c>
      <c r="X185" s="4" t="s">
        <v>718</v>
      </c>
      <c r="Y185" s="4" t="s">
        <v>26</v>
      </c>
      <c r="Z185" s="4"/>
      <c r="AA185" s="4"/>
      <c r="AB185" s="4"/>
      <c r="AC185" s="4"/>
      <c r="AD185">
        <f t="shared" si="9"/>
        <v>46</v>
      </c>
      <c r="AE185" s="122">
        <f t="shared" si="10"/>
        <v>3.8333333333333335</v>
      </c>
      <c r="AF185">
        <f t="shared" si="11"/>
        <v>2013</v>
      </c>
    </row>
    <row r="186" spans="1:32" x14ac:dyDescent="0.2">
      <c r="A186" s="4">
        <v>50246</v>
      </c>
      <c r="B186" s="4">
        <v>175889</v>
      </c>
      <c r="C186" s="4" t="s">
        <v>1452</v>
      </c>
      <c r="D186" s="4" t="s">
        <v>1453</v>
      </c>
      <c r="E186" s="5">
        <v>40066</v>
      </c>
      <c r="F186" s="29">
        <v>2009</v>
      </c>
      <c r="G186" s="4" t="s">
        <v>20</v>
      </c>
      <c r="H186" s="4" t="s">
        <v>1454</v>
      </c>
      <c r="I186" s="4">
        <v>12.87</v>
      </c>
      <c r="J186" s="4">
        <v>8.83</v>
      </c>
      <c r="K186" s="4" t="s">
        <v>1455</v>
      </c>
      <c r="L186" s="5">
        <v>40441</v>
      </c>
      <c r="M186" s="29">
        <f t="shared" si="8"/>
        <v>2010</v>
      </c>
      <c r="N186" s="4" t="s">
        <v>23</v>
      </c>
      <c r="O186" s="4" t="s">
        <v>1456</v>
      </c>
      <c r="P186" s="4">
        <v>121.86</v>
      </c>
      <c r="Q186" s="4">
        <v>94.95</v>
      </c>
      <c r="R186" s="4"/>
      <c r="S186" s="4" t="s">
        <v>281</v>
      </c>
      <c r="T186" s="4" t="s">
        <v>281</v>
      </c>
      <c r="U186" s="4" t="s">
        <v>1457</v>
      </c>
      <c r="V186" s="4"/>
      <c r="W186" s="4" t="s">
        <v>763</v>
      </c>
      <c r="X186" s="4" t="s">
        <v>718</v>
      </c>
      <c r="Y186" s="4" t="s">
        <v>26</v>
      </c>
      <c r="Z186" s="4"/>
      <c r="AA186" s="4"/>
      <c r="AB186" s="4"/>
      <c r="AC186" s="4"/>
      <c r="AD186">
        <f t="shared" si="9"/>
        <v>12</v>
      </c>
      <c r="AE186" s="122">
        <f t="shared" si="10"/>
        <v>1</v>
      </c>
      <c r="AF186">
        <f t="shared" si="11"/>
        <v>2010</v>
      </c>
    </row>
    <row r="187" spans="1:32" x14ac:dyDescent="0.2">
      <c r="A187" s="4">
        <v>48631</v>
      </c>
      <c r="B187" s="4">
        <v>169609</v>
      </c>
      <c r="C187" s="4" t="s">
        <v>1458</v>
      </c>
      <c r="D187" s="4" t="s">
        <v>1459</v>
      </c>
      <c r="E187" s="5">
        <v>40876</v>
      </c>
      <c r="F187" s="29">
        <v>2011</v>
      </c>
      <c r="G187" s="4" t="s">
        <v>20</v>
      </c>
      <c r="H187" s="4" t="s">
        <v>1460</v>
      </c>
      <c r="I187" s="4">
        <v>5.26</v>
      </c>
      <c r="J187" s="4">
        <v>3.93</v>
      </c>
      <c r="K187" s="4" t="s">
        <v>1461</v>
      </c>
      <c r="L187" s="5">
        <v>42118</v>
      </c>
      <c r="M187" s="29">
        <f t="shared" si="8"/>
        <v>2015</v>
      </c>
      <c r="N187" s="4" t="s">
        <v>23</v>
      </c>
      <c r="O187" s="4" t="s">
        <v>1462</v>
      </c>
      <c r="P187" s="4">
        <v>32.06</v>
      </c>
      <c r="Q187" s="4">
        <v>29.83</v>
      </c>
      <c r="R187" s="4"/>
      <c r="S187" s="4" t="s">
        <v>24</v>
      </c>
      <c r="T187" s="4" t="s">
        <v>47</v>
      </c>
      <c r="U187" s="4" t="s">
        <v>690</v>
      </c>
      <c r="V187" s="4"/>
      <c r="W187" s="4" t="s">
        <v>763</v>
      </c>
      <c r="X187" s="4" t="s">
        <v>718</v>
      </c>
      <c r="Y187" s="4" t="s">
        <v>26</v>
      </c>
      <c r="Z187" s="4"/>
      <c r="AA187" s="4"/>
      <c r="AB187" s="4"/>
      <c r="AC187" s="4"/>
      <c r="AD187">
        <f t="shared" si="9"/>
        <v>41</v>
      </c>
      <c r="AE187" s="122">
        <f t="shared" si="10"/>
        <v>3.4166666666666665</v>
      </c>
      <c r="AF187">
        <f t="shared" si="11"/>
        <v>2015</v>
      </c>
    </row>
    <row r="188" spans="1:32" x14ac:dyDescent="0.2">
      <c r="A188" s="4">
        <v>40554</v>
      </c>
      <c r="B188" s="4">
        <v>138791</v>
      </c>
      <c r="C188" s="4" t="s">
        <v>1463</v>
      </c>
      <c r="D188" s="4" t="s">
        <v>1464</v>
      </c>
      <c r="E188" s="5">
        <v>39377</v>
      </c>
      <c r="F188" s="29">
        <v>2007</v>
      </c>
      <c r="G188" s="4" t="s">
        <v>28</v>
      </c>
      <c r="H188" s="4" t="s">
        <v>1465</v>
      </c>
      <c r="I188" s="4">
        <v>68.599999999999994</v>
      </c>
      <c r="J188" s="4">
        <v>48.25</v>
      </c>
      <c r="K188" s="4" t="s">
        <v>1466</v>
      </c>
      <c r="L188" s="5">
        <v>41666</v>
      </c>
      <c r="M188" s="29">
        <f t="shared" si="8"/>
        <v>2014</v>
      </c>
      <c r="N188" s="4" t="s">
        <v>23</v>
      </c>
      <c r="O188" s="4" t="s">
        <v>1467</v>
      </c>
      <c r="P188" s="4">
        <v>102.21</v>
      </c>
      <c r="Q188" s="4">
        <v>74.78</v>
      </c>
      <c r="R188" s="4"/>
      <c r="S188" s="4" t="s">
        <v>103</v>
      </c>
      <c r="T188" s="4" t="s">
        <v>327</v>
      </c>
      <c r="U188" s="4" t="s">
        <v>327</v>
      </c>
      <c r="V188" s="4"/>
      <c r="W188" s="4" t="s">
        <v>763</v>
      </c>
      <c r="X188" s="4" t="s">
        <v>718</v>
      </c>
      <c r="Y188" s="4" t="s">
        <v>26</v>
      </c>
      <c r="Z188" s="4"/>
      <c r="AA188" s="4"/>
      <c r="AB188" s="4"/>
      <c r="AC188" s="4"/>
      <c r="AD188">
        <f t="shared" si="9"/>
        <v>75</v>
      </c>
      <c r="AE188" s="122">
        <f t="shared" si="10"/>
        <v>6.25</v>
      </c>
      <c r="AF188">
        <f t="shared" si="11"/>
        <v>2014</v>
      </c>
    </row>
    <row r="189" spans="1:32" x14ac:dyDescent="0.2">
      <c r="A189" s="4">
        <v>8211</v>
      </c>
      <c r="B189" s="4">
        <v>39212</v>
      </c>
      <c r="C189" s="4" t="s">
        <v>1468</v>
      </c>
      <c r="D189" s="4" t="s">
        <v>1469</v>
      </c>
      <c r="E189" s="5">
        <v>40255</v>
      </c>
      <c r="F189" s="29">
        <v>2010</v>
      </c>
      <c r="G189" s="4" t="s">
        <v>28</v>
      </c>
      <c r="H189" s="4" t="s">
        <v>1281</v>
      </c>
      <c r="I189" s="4">
        <v>600</v>
      </c>
      <c r="J189" s="4">
        <v>443.64</v>
      </c>
      <c r="K189" s="4" t="s">
        <v>1470</v>
      </c>
      <c r="L189" s="5">
        <v>40683</v>
      </c>
      <c r="M189" s="29">
        <f t="shared" si="8"/>
        <v>2011</v>
      </c>
      <c r="N189" s="4" t="s">
        <v>46</v>
      </c>
      <c r="O189" s="4" t="s">
        <v>1213</v>
      </c>
      <c r="P189" s="4">
        <v>190</v>
      </c>
      <c r="Q189" s="4">
        <v>132.47</v>
      </c>
      <c r="R189" s="4"/>
      <c r="S189" s="4" t="s">
        <v>167</v>
      </c>
      <c r="T189" s="4" t="s">
        <v>501</v>
      </c>
      <c r="U189" s="4" t="s">
        <v>501</v>
      </c>
      <c r="V189" s="4"/>
      <c r="W189" s="4" t="s">
        <v>763</v>
      </c>
      <c r="X189" s="4" t="s">
        <v>718</v>
      </c>
      <c r="Y189" s="4" t="s">
        <v>26</v>
      </c>
      <c r="Z189" s="4">
        <v>16.5</v>
      </c>
      <c r="AA189" s="4"/>
      <c r="AB189" s="4" t="s">
        <v>1471</v>
      </c>
      <c r="AC189" s="4"/>
      <c r="AD189">
        <f t="shared" si="9"/>
        <v>14</v>
      </c>
      <c r="AE189" s="122">
        <f t="shared" si="10"/>
        <v>1.1666666666666667</v>
      </c>
      <c r="AF189">
        <f t="shared" si="11"/>
        <v>2011</v>
      </c>
    </row>
    <row r="190" spans="1:32" x14ac:dyDescent="0.2">
      <c r="A190" s="4">
        <v>22444</v>
      </c>
      <c r="B190" s="4">
        <v>58617</v>
      </c>
      <c r="C190" s="4" t="s">
        <v>1472</v>
      </c>
      <c r="D190" s="4" t="s">
        <v>1473</v>
      </c>
      <c r="E190" s="5">
        <v>39235</v>
      </c>
      <c r="F190" s="29">
        <v>2007</v>
      </c>
      <c r="G190" s="4" t="s">
        <v>28</v>
      </c>
      <c r="H190" s="4" t="s">
        <v>1474</v>
      </c>
      <c r="I190" s="4">
        <v>47.2</v>
      </c>
      <c r="J190" s="4">
        <v>34.909999999999997</v>
      </c>
      <c r="K190" s="4" t="s">
        <v>1475</v>
      </c>
      <c r="L190" s="5">
        <v>39426</v>
      </c>
      <c r="M190" s="29">
        <f t="shared" si="8"/>
        <v>2007</v>
      </c>
      <c r="N190" s="4" t="s">
        <v>23</v>
      </c>
      <c r="O190" s="4" t="s">
        <v>1476</v>
      </c>
      <c r="P190" s="4">
        <v>143.62</v>
      </c>
      <c r="Q190" s="4">
        <v>98.35</v>
      </c>
      <c r="R190" s="4"/>
      <c r="S190" s="4" t="s">
        <v>175</v>
      </c>
      <c r="T190" s="4" t="s">
        <v>176</v>
      </c>
      <c r="U190" s="4" t="s">
        <v>1477</v>
      </c>
      <c r="V190" s="4"/>
      <c r="W190" s="4" t="s">
        <v>763</v>
      </c>
      <c r="X190" s="4" t="s">
        <v>718</v>
      </c>
      <c r="Y190" s="4" t="s">
        <v>26</v>
      </c>
      <c r="Z190" s="4"/>
      <c r="AA190" s="4"/>
      <c r="AB190" s="4" t="s">
        <v>794</v>
      </c>
      <c r="AC190" s="4"/>
      <c r="AD190">
        <f t="shared" si="9"/>
        <v>6</v>
      </c>
      <c r="AE190" s="122">
        <f t="shared" si="10"/>
        <v>0.5</v>
      </c>
      <c r="AF190">
        <f t="shared" si="11"/>
        <v>2007</v>
      </c>
    </row>
    <row r="191" spans="1:32" x14ac:dyDescent="0.2">
      <c r="A191" s="4">
        <v>22444</v>
      </c>
      <c r="B191" s="4">
        <v>58617</v>
      </c>
      <c r="C191" s="4" t="s">
        <v>1472</v>
      </c>
      <c r="D191" s="4" t="s">
        <v>1473</v>
      </c>
      <c r="E191" s="5">
        <v>39235</v>
      </c>
      <c r="F191" s="29">
        <v>2007</v>
      </c>
      <c r="G191" s="4" t="s">
        <v>28</v>
      </c>
      <c r="H191" s="4" t="s">
        <v>1474</v>
      </c>
      <c r="I191" s="4">
        <v>47.2</v>
      </c>
      <c r="J191" s="4">
        <v>34.909999999999997</v>
      </c>
      <c r="K191" s="4" t="s">
        <v>1475</v>
      </c>
      <c r="L191" s="5">
        <v>40142</v>
      </c>
      <c r="M191" s="29">
        <f t="shared" si="8"/>
        <v>2009</v>
      </c>
      <c r="N191" s="4" t="s">
        <v>38</v>
      </c>
      <c r="O191" s="4" t="s">
        <v>1478</v>
      </c>
      <c r="P191" s="4">
        <v>34.96</v>
      </c>
      <c r="Q191" s="4">
        <v>23.33</v>
      </c>
      <c r="R191" s="4"/>
      <c r="S191" s="4" t="s">
        <v>175</v>
      </c>
      <c r="T191" s="4" t="s">
        <v>176</v>
      </c>
      <c r="U191" s="4" t="s">
        <v>1477</v>
      </c>
      <c r="V191" s="4"/>
      <c r="W191" s="4" t="s">
        <v>763</v>
      </c>
      <c r="X191" s="4" t="s">
        <v>718</v>
      </c>
      <c r="Y191" s="4" t="s">
        <v>26</v>
      </c>
      <c r="Z191" s="4"/>
      <c r="AA191" s="4"/>
      <c r="AB191" s="4" t="s">
        <v>794</v>
      </c>
      <c r="AC191" s="4"/>
      <c r="AD191">
        <f t="shared" si="9"/>
        <v>29</v>
      </c>
      <c r="AE191" s="122">
        <f t="shared" si="10"/>
        <v>2.4166666666666665</v>
      </c>
      <c r="AF191">
        <f t="shared" si="11"/>
        <v>2009</v>
      </c>
    </row>
    <row r="192" spans="1:32" x14ac:dyDescent="0.2">
      <c r="A192" s="4">
        <v>47506</v>
      </c>
      <c r="B192" s="4">
        <v>165223</v>
      </c>
      <c r="C192" s="4" t="s">
        <v>1479</v>
      </c>
      <c r="D192" s="4" t="s">
        <v>1480</v>
      </c>
      <c r="E192" s="5">
        <v>41091</v>
      </c>
      <c r="F192" s="29">
        <v>2012</v>
      </c>
      <c r="G192" s="4" t="s">
        <v>20</v>
      </c>
      <c r="H192" s="4" t="s">
        <v>1481</v>
      </c>
      <c r="I192" s="4">
        <v>3.8</v>
      </c>
      <c r="J192" s="4">
        <v>3.1</v>
      </c>
      <c r="K192" s="4" t="s">
        <v>1482</v>
      </c>
      <c r="L192" s="5">
        <v>41565</v>
      </c>
      <c r="M192" s="29">
        <f t="shared" si="8"/>
        <v>2013</v>
      </c>
      <c r="N192" s="4" t="s">
        <v>31</v>
      </c>
      <c r="O192" s="4" t="s">
        <v>1483</v>
      </c>
      <c r="P192" s="4">
        <v>25.41</v>
      </c>
      <c r="Q192" s="4">
        <v>18.78</v>
      </c>
      <c r="R192" s="4" t="s">
        <v>1484</v>
      </c>
      <c r="S192" s="4" t="s">
        <v>103</v>
      </c>
      <c r="T192" s="4" t="s">
        <v>260</v>
      </c>
      <c r="U192" s="4" t="s">
        <v>1485</v>
      </c>
      <c r="V192" s="4"/>
      <c r="W192" s="4" t="s">
        <v>763</v>
      </c>
      <c r="X192" s="4" t="s">
        <v>718</v>
      </c>
      <c r="Y192" s="4" t="s">
        <v>33</v>
      </c>
      <c r="Z192" s="4"/>
      <c r="AA192" s="4"/>
      <c r="AB192" s="4"/>
      <c r="AC192" s="4"/>
      <c r="AD192">
        <f t="shared" si="9"/>
        <v>15</v>
      </c>
      <c r="AE192" s="122">
        <f t="shared" si="10"/>
        <v>1.25</v>
      </c>
      <c r="AF192">
        <f t="shared" si="11"/>
        <v>2013</v>
      </c>
    </row>
    <row r="193" spans="1:32" x14ac:dyDescent="0.2">
      <c r="A193" s="4">
        <v>47559</v>
      </c>
      <c r="B193" s="4">
        <v>165430</v>
      </c>
      <c r="C193" s="4" t="s">
        <v>1486</v>
      </c>
      <c r="D193" s="4" t="s">
        <v>1487</v>
      </c>
      <c r="E193" s="5">
        <v>38433</v>
      </c>
      <c r="F193" s="29">
        <v>2005</v>
      </c>
      <c r="G193" s="4" t="s">
        <v>28</v>
      </c>
      <c r="H193" s="4"/>
      <c r="I193" s="4"/>
      <c r="J193" s="4"/>
      <c r="K193" s="4" t="s">
        <v>1488</v>
      </c>
      <c r="L193" s="5">
        <v>40170</v>
      </c>
      <c r="M193" s="29">
        <f t="shared" si="8"/>
        <v>2009</v>
      </c>
      <c r="N193" s="4" t="s">
        <v>31</v>
      </c>
      <c r="O193" s="4"/>
      <c r="P193" s="4"/>
      <c r="Q193" s="4"/>
      <c r="R193" s="4" t="s">
        <v>1489</v>
      </c>
      <c r="S193" s="4" t="s">
        <v>24</v>
      </c>
      <c r="T193" s="4" t="s">
        <v>323</v>
      </c>
      <c r="U193" s="4" t="s">
        <v>1490</v>
      </c>
      <c r="V193" s="4"/>
      <c r="W193" s="4" t="s">
        <v>815</v>
      </c>
      <c r="X193" s="4" t="s">
        <v>718</v>
      </c>
      <c r="Y193" s="4" t="s">
        <v>33</v>
      </c>
      <c r="Z193" s="4"/>
      <c r="AA193" s="4"/>
      <c r="AB193" s="4"/>
      <c r="AC193" s="4"/>
      <c r="AD193">
        <f t="shared" si="9"/>
        <v>57</v>
      </c>
      <c r="AE193" s="122">
        <f t="shared" si="10"/>
        <v>4.75</v>
      </c>
      <c r="AF193">
        <f t="shared" si="11"/>
        <v>2009</v>
      </c>
    </row>
    <row r="194" spans="1:32" x14ac:dyDescent="0.2">
      <c r="A194" s="4">
        <v>53658</v>
      </c>
      <c r="B194" s="4">
        <v>189771</v>
      </c>
      <c r="C194" s="4" t="s">
        <v>1491</v>
      </c>
      <c r="D194" s="4" t="s">
        <v>1492</v>
      </c>
      <c r="E194" s="5">
        <v>39417</v>
      </c>
      <c r="F194" s="29">
        <v>2007</v>
      </c>
      <c r="G194" s="4" t="s">
        <v>20</v>
      </c>
      <c r="H194" s="4" t="s">
        <v>1493</v>
      </c>
      <c r="I194" s="4">
        <v>6</v>
      </c>
      <c r="J194" s="4">
        <v>4.1100000000000003</v>
      </c>
      <c r="K194" s="4" t="s">
        <v>199</v>
      </c>
      <c r="L194" s="5">
        <v>41061</v>
      </c>
      <c r="M194" s="29">
        <f t="shared" si="8"/>
        <v>2012</v>
      </c>
      <c r="N194" s="4" t="s">
        <v>829</v>
      </c>
      <c r="O194" s="4"/>
      <c r="P194" s="4"/>
      <c r="Q194" s="4"/>
      <c r="R194" s="4"/>
      <c r="S194" s="4" t="s">
        <v>281</v>
      </c>
      <c r="T194" s="4" t="s">
        <v>281</v>
      </c>
      <c r="U194" s="4" t="s">
        <v>1494</v>
      </c>
      <c r="V194" s="4"/>
      <c r="W194" s="4" t="s">
        <v>763</v>
      </c>
      <c r="X194" s="4" t="s">
        <v>718</v>
      </c>
      <c r="Y194" s="4" t="s">
        <v>33</v>
      </c>
      <c r="Z194" s="4"/>
      <c r="AA194" s="4"/>
      <c r="AB194" s="4"/>
      <c r="AC194" s="4"/>
      <c r="AD194">
        <f t="shared" si="9"/>
        <v>54</v>
      </c>
      <c r="AE194" s="122">
        <f t="shared" si="10"/>
        <v>4.5</v>
      </c>
      <c r="AF194">
        <f t="shared" si="11"/>
        <v>2012</v>
      </c>
    </row>
    <row r="195" spans="1:32" x14ac:dyDescent="0.2">
      <c r="A195" s="4">
        <v>16748</v>
      </c>
      <c r="B195" s="4">
        <v>50654</v>
      </c>
      <c r="C195" s="4" t="s">
        <v>1495</v>
      </c>
      <c r="D195" s="4" t="s">
        <v>1496</v>
      </c>
      <c r="E195" s="5">
        <v>38798</v>
      </c>
      <c r="F195" s="29">
        <v>2006</v>
      </c>
      <c r="G195" s="4" t="s">
        <v>28</v>
      </c>
      <c r="H195" s="4" t="s">
        <v>1497</v>
      </c>
      <c r="I195" s="4">
        <v>127</v>
      </c>
      <c r="J195" s="4">
        <v>104.62</v>
      </c>
      <c r="K195" s="4" t="s">
        <v>199</v>
      </c>
      <c r="L195" s="5">
        <v>42660</v>
      </c>
      <c r="M195" s="29">
        <f t="shared" si="8"/>
        <v>2016</v>
      </c>
      <c r="N195" s="4" t="s">
        <v>31</v>
      </c>
      <c r="O195" s="4" t="s">
        <v>1498</v>
      </c>
      <c r="P195" s="4">
        <v>351</v>
      </c>
      <c r="Q195" s="4">
        <v>318.39</v>
      </c>
      <c r="R195" s="4" t="s">
        <v>1499</v>
      </c>
      <c r="S195" s="4" t="s">
        <v>98</v>
      </c>
      <c r="T195" s="4" t="s">
        <v>122</v>
      </c>
      <c r="U195" s="4" t="s">
        <v>486</v>
      </c>
      <c r="V195" s="4"/>
      <c r="W195" s="4" t="s">
        <v>815</v>
      </c>
      <c r="X195" s="4" t="s">
        <v>718</v>
      </c>
      <c r="Y195" s="4" t="s">
        <v>33</v>
      </c>
      <c r="Z195" s="4"/>
      <c r="AA195" s="4"/>
      <c r="AB195" s="4" t="s">
        <v>1500</v>
      </c>
      <c r="AC195" s="4"/>
      <c r="AD195">
        <f t="shared" si="9"/>
        <v>127</v>
      </c>
      <c r="AE195" s="122">
        <f t="shared" si="10"/>
        <v>10.583333333333334</v>
      </c>
      <c r="AF195">
        <f t="shared" si="11"/>
        <v>2016</v>
      </c>
    </row>
    <row r="196" spans="1:32" x14ac:dyDescent="0.2">
      <c r="A196" s="4">
        <v>2659</v>
      </c>
      <c r="B196" s="4">
        <v>30976</v>
      </c>
      <c r="C196" s="4" t="s">
        <v>1501</v>
      </c>
      <c r="D196" s="4" t="s">
        <v>1502</v>
      </c>
      <c r="E196" s="5">
        <v>39897</v>
      </c>
      <c r="F196" s="29">
        <v>2009</v>
      </c>
      <c r="G196" s="4" t="s">
        <v>20</v>
      </c>
      <c r="H196" s="4" t="s">
        <v>1042</v>
      </c>
      <c r="I196" s="4">
        <v>20</v>
      </c>
      <c r="J196" s="4">
        <v>15.47</v>
      </c>
      <c r="K196" s="4" t="s">
        <v>199</v>
      </c>
      <c r="L196" s="5">
        <v>42116</v>
      </c>
      <c r="M196" s="29">
        <f t="shared" ref="M196:M259" si="12">YEAR($L196)</f>
        <v>2015</v>
      </c>
      <c r="N196" s="4" t="s">
        <v>23</v>
      </c>
      <c r="O196" s="4" t="s">
        <v>1503</v>
      </c>
      <c r="P196" s="4">
        <v>125.19</v>
      </c>
      <c r="Q196" s="4">
        <v>116.49</v>
      </c>
      <c r="R196" s="4"/>
      <c r="S196" s="4" t="s">
        <v>54</v>
      </c>
      <c r="T196" s="4" t="s">
        <v>81</v>
      </c>
      <c r="U196" s="4" t="s">
        <v>1504</v>
      </c>
      <c r="V196" s="4"/>
      <c r="W196" s="4" t="s">
        <v>763</v>
      </c>
      <c r="X196" s="4" t="s">
        <v>718</v>
      </c>
      <c r="Y196" s="4" t="s">
        <v>26</v>
      </c>
      <c r="Z196" s="4"/>
      <c r="AA196" s="4"/>
      <c r="AB196" s="4" t="s">
        <v>1505</v>
      </c>
      <c r="AC196" s="4"/>
      <c r="AD196">
        <f t="shared" ref="AD196:AD259" si="13">(YEAR($L196)-YEAR($E196))*12+(MONTH($L196)-MONTH($E196))</f>
        <v>73</v>
      </c>
      <c r="AE196" s="122">
        <f t="shared" ref="AE196:AE259" si="14">$AD196/12</f>
        <v>6.083333333333333</v>
      </c>
      <c r="AF196">
        <f t="shared" ref="AF196:AF259" si="15">YEAR($L196)</f>
        <v>2015</v>
      </c>
    </row>
    <row r="197" spans="1:32" x14ac:dyDescent="0.2">
      <c r="A197" s="4">
        <v>22455</v>
      </c>
      <c r="B197" s="4">
        <v>58629</v>
      </c>
      <c r="C197" s="4" t="s">
        <v>1506</v>
      </c>
      <c r="D197" s="4"/>
      <c r="E197" s="5">
        <v>39378</v>
      </c>
      <c r="F197" s="29">
        <v>2007</v>
      </c>
      <c r="G197" s="4" t="s">
        <v>28</v>
      </c>
      <c r="H197" s="4" t="s">
        <v>1507</v>
      </c>
      <c r="I197" s="4">
        <v>28</v>
      </c>
      <c r="J197" s="4">
        <v>19.690000000000001</v>
      </c>
      <c r="K197" s="4" t="s">
        <v>1346</v>
      </c>
      <c r="L197" s="5">
        <v>41180</v>
      </c>
      <c r="M197" s="29">
        <f t="shared" si="12"/>
        <v>2012</v>
      </c>
      <c r="N197" s="4" t="s">
        <v>31</v>
      </c>
      <c r="O197" s="4"/>
      <c r="P197" s="4"/>
      <c r="Q197" s="4"/>
      <c r="R197" s="4" t="s">
        <v>1508</v>
      </c>
      <c r="S197" s="4" t="s">
        <v>175</v>
      </c>
      <c r="T197" s="4" t="s">
        <v>175</v>
      </c>
      <c r="U197" s="4" t="s">
        <v>1509</v>
      </c>
      <c r="V197" s="4"/>
      <c r="W197" s="4" t="s">
        <v>763</v>
      </c>
      <c r="X197" s="4" t="s">
        <v>718</v>
      </c>
      <c r="Y197" s="4" t="s">
        <v>33</v>
      </c>
      <c r="Z197" s="4"/>
      <c r="AA197" s="4"/>
      <c r="AB197" s="4" t="s">
        <v>1349</v>
      </c>
      <c r="AC197" s="4"/>
      <c r="AD197">
        <f t="shared" si="13"/>
        <v>59</v>
      </c>
      <c r="AE197" s="122">
        <f t="shared" si="14"/>
        <v>4.916666666666667</v>
      </c>
      <c r="AF197">
        <f t="shared" si="15"/>
        <v>2012</v>
      </c>
    </row>
    <row r="198" spans="1:32" x14ac:dyDescent="0.2">
      <c r="A198" s="4">
        <v>46849</v>
      </c>
      <c r="B198" s="4">
        <v>162438</v>
      </c>
      <c r="C198" s="4" t="s">
        <v>1510</v>
      </c>
      <c r="D198" s="4"/>
      <c r="E198" s="5">
        <v>40620</v>
      </c>
      <c r="F198" s="29">
        <v>2011</v>
      </c>
      <c r="G198" s="4" t="s">
        <v>20</v>
      </c>
      <c r="H198" s="4" t="s">
        <v>1493</v>
      </c>
      <c r="I198" s="4">
        <v>6</v>
      </c>
      <c r="J198" s="4">
        <v>4.3</v>
      </c>
      <c r="K198" s="4" t="s">
        <v>1511</v>
      </c>
      <c r="L198" s="5">
        <v>41194</v>
      </c>
      <c r="M198" s="29">
        <f t="shared" si="12"/>
        <v>2012</v>
      </c>
      <c r="N198" s="4" t="s">
        <v>31</v>
      </c>
      <c r="O198" s="4"/>
      <c r="P198" s="4"/>
      <c r="Q198" s="4"/>
      <c r="R198" s="4" t="s">
        <v>1512</v>
      </c>
      <c r="S198" s="4" t="s">
        <v>103</v>
      </c>
      <c r="T198" s="4" t="s">
        <v>377</v>
      </c>
      <c r="U198" s="4" t="s">
        <v>1513</v>
      </c>
      <c r="V198" s="4"/>
      <c r="W198" s="4" t="s">
        <v>834</v>
      </c>
      <c r="X198" s="4" t="s">
        <v>718</v>
      </c>
      <c r="Y198" s="4" t="s">
        <v>26</v>
      </c>
      <c r="Z198" s="4"/>
      <c r="AA198" s="4"/>
      <c r="AB198" s="4" t="s">
        <v>1514</v>
      </c>
      <c r="AC198" s="4" t="s">
        <v>1514</v>
      </c>
      <c r="AD198">
        <f t="shared" si="13"/>
        <v>19</v>
      </c>
      <c r="AE198" s="122">
        <f t="shared" si="14"/>
        <v>1.5833333333333333</v>
      </c>
      <c r="AF198">
        <f t="shared" si="15"/>
        <v>2012</v>
      </c>
    </row>
    <row r="199" spans="1:32" x14ac:dyDescent="0.2">
      <c r="A199" s="4">
        <v>39878</v>
      </c>
      <c r="B199" s="4">
        <v>77402</v>
      </c>
      <c r="C199" s="4" t="s">
        <v>1515</v>
      </c>
      <c r="D199" s="4" t="s">
        <v>1516</v>
      </c>
      <c r="E199" s="5">
        <v>39600</v>
      </c>
      <c r="F199" s="29">
        <v>2008</v>
      </c>
      <c r="G199" s="4" t="s">
        <v>20</v>
      </c>
      <c r="H199" s="4"/>
      <c r="I199" s="4"/>
      <c r="J199" s="4"/>
      <c r="K199" s="4" t="s">
        <v>1517</v>
      </c>
      <c r="L199" s="5">
        <v>40695</v>
      </c>
      <c r="M199" s="29">
        <f t="shared" si="12"/>
        <v>2011</v>
      </c>
      <c r="N199" s="4" t="s">
        <v>46</v>
      </c>
      <c r="O199" s="4"/>
      <c r="P199" s="4"/>
      <c r="Q199" s="4"/>
      <c r="R199" s="4"/>
      <c r="S199" s="4" t="s">
        <v>60</v>
      </c>
      <c r="T199" s="4" t="s">
        <v>60</v>
      </c>
      <c r="U199" s="4" t="s">
        <v>1518</v>
      </c>
      <c r="V199" s="4"/>
      <c r="W199" s="4" t="s">
        <v>763</v>
      </c>
      <c r="X199" s="4" t="s">
        <v>718</v>
      </c>
      <c r="Y199" s="4" t="s">
        <v>33</v>
      </c>
      <c r="Z199" s="4"/>
      <c r="AA199" s="4"/>
      <c r="AB199" s="4"/>
      <c r="AC199" s="4"/>
      <c r="AD199">
        <f t="shared" si="13"/>
        <v>36</v>
      </c>
      <c r="AE199" s="122">
        <f t="shared" si="14"/>
        <v>3</v>
      </c>
      <c r="AF199">
        <f t="shared" si="15"/>
        <v>2011</v>
      </c>
    </row>
    <row r="200" spans="1:32" x14ac:dyDescent="0.2">
      <c r="A200" s="4">
        <v>18664</v>
      </c>
      <c r="B200" s="4">
        <v>53181</v>
      </c>
      <c r="C200" s="4" t="s">
        <v>1519</v>
      </c>
      <c r="D200" s="4" t="s">
        <v>1520</v>
      </c>
      <c r="E200" s="5">
        <v>40100</v>
      </c>
      <c r="F200" s="29">
        <v>2009</v>
      </c>
      <c r="G200" s="4" t="s">
        <v>20</v>
      </c>
      <c r="H200" s="4" t="s">
        <v>1521</v>
      </c>
      <c r="I200" s="4">
        <v>160</v>
      </c>
      <c r="J200" s="4">
        <v>107.49</v>
      </c>
      <c r="K200" s="4" t="s">
        <v>1522</v>
      </c>
      <c r="L200" s="5">
        <v>40603</v>
      </c>
      <c r="M200" s="29">
        <f t="shared" si="12"/>
        <v>2011</v>
      </c>
      <c r="N200" s="4" t="s">
        <v>23</v>
      </c>
      <c r="O200" s="4" t="s">
        <v>1523</v>
      </c>
      <c r="P200" s="4">
        <v>660</v>
      </c>
      <c r="Q200" s="4">
        <v>482.06</v>
      </c>
      <c r="R200" s="4"/>
      <c r="S200" s="4" t="s">
        <v>32</v>
      </c>
      <c r="T200" s="4" t="s">
        <v>71</v>
      </c>
      <c r="U200" s="4" t="s">
        <v>1128</v>
      </c>
      <c r="V200" s="4"/>
      <c r="W200" s="4" t="s">
        <v>763</v>
      </c>
      <c r="X200" s="4" t="s">
        <v>718</v>
      </c>
      <c r="Y200" s="4" t="s">
        <v>26</v>
      </c>
      <c r="Z200" s="4"/>
      <c r="AA200" s="4"/>
      <c r="AB200" s="4" t="s">
        <v>1524</v>
      </c>
      <c r="AC200" s="4"/>
      <c r="AD200">
        <f t="shared" si="13"/>
        <v>17</v>
      </c>
      <c r="AE200" s="122">
        <f t="shared" si="14"/>
        <v>1.4166666666666667</v>
      </c>
      <c r="AF200">
        <f t="shared" si="15"/>
        <v>2011</v>
      </c>
    </row>
    <row r="201" spans="1:32" x14ac:dyDescent="0.2">
      <c r="A201" s="4">
        <v>18664</v>
      </c>
      <c r="B201" s="4">
        <v>53181</v>
      </c>
      <c r="C201" s="4" t="s">
        <v>1519</v>
      </c>
      <c r="D201" s="4" t="s">
        <v>1520</v>
      </c>
      <c r="E201" s="5">
        <v>40100</v>
      </c>
      <c r="F201" s="29">
        <v>2009</v>
      </c>
      <c r="G201" s="4" t="s">
        <v>20</v>
      </c>
      <c r="H201" s="4" t="s">
        <v>1521</v>
      </c>
      <c r="I201" s="4">
        <v>160</v>
      </c>
      <c r="J201" s="4">
        <v>107.49</v>
      </c>
      <c r="K201" s="4" t="s">
        <v>1522</v>
      </c>
      <c r="L201" s="5">
        <v>42108</v>
      </c>
      <c r="M201" s="29">
        <f t="shared" si="12"/>
        <v>2015</v>
      </c>
      <c r="N201" s="4" t="s">
        <v>38</v>
      </c>
      <c r="O201" s="4" t="s">
        <v>1374</v>
      </c>
      <c r="P201" s="4">
        <v>65</v>
      </c>
      <c r="Q201" s="4">
        <v>60.7</v>
      </c>
      <c r="R201" s="4"/>
      <c r="S201" s="4" t="s">
        <v>32</v>
      </c>
      <c r="T201" s="4" t="s">
        <v>71</v>
      </c>
      <c r="U201" s="4" t="s">
        <v>1128</v>
      </c>
      <c r="V201" s="4"/>
      <c r="W201" s="4" t="s">
        <v>763</v>
      </c>
      <c r="X201" s="4" t="s">
        <v>718</v>
      </c>
      <c r="Y201" s="4" t="s">
        <v>33</v>
      </c>
      <c r="Z201" s="4"/>
      <c r="AA201" s="4"/>
      <c r="AB201" s="4" t="s">
        <v>1524</v>
      </c>
      <c r="AC201" s="4"/>
      <c r="AD201">
        <f t="shared" si="13"/>
        <v>66</v>
      </c>
      <c r="AE201" s="122">
        <f t="shared" si="14"/>
        <v>5.5</v>
      </c>
      <c r="AF201">
        <f t="shared" si="15"/>
        <v>2015</v>
      </c>
    </row>
    <row r="202" spans="1:32" x14ac:dyDescent="0.2">
      <c r="A202" s="4">
        <v>46459</v>
      </c>
      <c r="B202" s="4">
        <v>161056</v>
      </c>
      <c r="C202" s="4" t="s">
        <v>1525</v>
      </c>
      <c r="D202" s="4" t="s">
        <v>1526</v>
      </c>
      <c r="E202" s="5">
        <v>40087</v>
      </c>
      <c r="F202" s="29">
        <v>2009</v>
      </c>
      <c r="G202" s="4" t="s">
        <v>20</v>
      </c>
      <c r="H202" s="4" t="s">
        <v>1527</v>
      </c>
      <c r="I202" s="4">
        <v>49.22</v>
      </c>
      <c r="J202" s="4">
        <v>33.06</v>
      </c>
      <c r="K202" s="4" t="s">
        <v>1528</v>
      </c>
      <c r="L202" s="5">
        <v>40909</v>
      </c>
      <c r="M202" s="29">
        <f t="shared" si="12"/>
        <v>2012</v>
      </c>
      <c r="N202" s="4" t="s">
        <v>31</v>
      </c>
      <c r="O202" s="4" t="s">
        <v>1529</v>
      </c>
      <c r="P202" s="4">
        <v>28.49</v>
      </c>
      <c r="Q202" s="4">
        <v>22.38</v>
      </c>
      <c r="R202" s="4"/>
      <c r="S202" s="4" t="s">
        <v>24</v>
      </c>
      <c r="T202" s="4" t="s">
        <v>47</v>
      </c>
      <c r="U202" s="4" t="s">
        <v>275</v>
      </c>
      <c r="V202" s="4"/>
      <c r="W202" s="4" t="s">
        <v>763</v>
      </c>
      <c r="X202" s="4" t="s">
        <v>718</v>
      </c>
      <c r="Y202" s="4" t="s">
        <v>26</v>
      </c>
      <c r="Z202" s="4"/>
      <c r="AA202" s="4"/>
      <c r="AB202" s="4"/>
      <c r="AC202" s="4"/>
      <c r="AD202">
        <f t="shared" si="13"/>
        <v>27</v>
      </c>
      <c r="AE202" s="122">
        <f t="shared" si="14"/>
        <v>2.25</v>
      </c>
      <c r="AF202">
        <f t="shared" si="15"/>
        <v>2012</v>
      </c>
    </row>
    <row r="203" spans="1:32" x14ac:dyDescent="0.2">
      <c r="A203" s="4">
        <v>46459</v>
      </c>
      <c r="B203" s="4">
        <v>161056</v>
      </c>
      <c r="C203" s="4" t="s">
        <v>1525</v>
      </c>
      <c r="D203" s="4" t="s">
        <v>1526</v>
      </c>
      <c r="E203" s="5">
        <v>40087</v>
      </c>
      <c r="F203" s="29">
        <v>2009</v>
      </c>
      <c r="G203" s="4" t="s">
        <v>20</v>
      </c>
      <c r="H203" s="4" t="s">
        <v>1527</v>
      </c>
      <c r="I203" s="4">
        <v>49.22</v>
      </c>
      <c r="J203" s="4">
        <v>33.06</v>
      </c>
      <c r="K203" s="4" t="s">
        <v>1528</v>
      </c>
      <c r="L203" s="5">
        <v>41243</v>
      </c>
      <c r="M203" s="29">
        <f t="shared" si="12"/>
        <v>2012</v>
      </c>
      <c r="N203" s="4" t="s">
        <v>31</v>
      </c>
      <c r="O203" s="4"/>
      <c r="P203" s="4"/>
      <c r="Q203" s="4"/>
      <c r="R203" s="4" t="s">
        <v>1530</v>
      </c>
      <c r="S203" s="4" t="s">
        <v>24</v>
      </c>
      <c r="T203" s="4" t="s">
        <v>47</v>
      </c>
      <c r="U203" s="4" t="s">
        <v>275</v>
      </c>
      <c r="V203" s="4"/>
      <c r="W203" s="4" t="s">
        <v>763</v>
      </c>
      <c r="X203" s="4" t="s">
        <v>718</v>
      </c>
      <c r="Y203" s="4" t="s">
        <v>33</v>
      </c>
      <c r="Z203" s="4"/>
      <c r="AA203" s="4"/>
      <c r="AB203" s="4"/>
      <c r="AC203" s="4"/>
      <c r="AD203">
        <f t="shared" si="13"/>
        <v>37</v>
      </c>
      <c r="AE203" s="122">
        <f t="shared" si="14"/>
        <v>3.0833333333333335</v>
      </c>
      <c r="AF203">
        <f t="shared" si="15"/>
        <v>2012</v>
      </c>
    </row>
    <row r="204" spans="1:32" x14ac:dyDescent="0.2">
      <c r="A204" s="4">
        <v>42078</v>
      </c>
      <c r="B204" s="4">
        <v>145122</v>
      </c>
      <c r="C204" s="4" t="s">
        <v>1531</v>
      </c>
      <c r="D204" s="4" t="s">
        <v>1532</v>
      </c>
      <c r="E204" s="5">
        <v>40330</v>
      </c>
      <c r="F204" s="29">
        <v>2010</v>
      </c>
      <c r="G204" s="4" t="s">
        <v>28</v>
      </c>
      <c r="H204" s="4" t="s">
        <v>1533</v>
      </c>
      <c r="I204" s="4">
        <v>6.15</v>
      </c>
      <c r="J204" s="4">
        <v>4.95</v>
      </c>
      <c r="K204" s="4" t="s">
        <v>968</v>
      </c>
      <c r="L204" s="5">
        <v>41816</v>
      </c>
      <c r="M204" s="29">
        <f t="shared" si="12"/>
        <v>2014</v>
      </c>
      <c r="N204" s="4" t="s">
        <v>23</v>
      </c>
      <c r="O204" s="4" t="s">
        <v>1534</v>
      </c>
      <c r="P204" s="4">
        <v>127.93</v>
      </c>
      <c r="Q204" s="4">
        <v>94.52</v>
      </c>
      <c r="R204" s="4"/>
      <c r="S204" s="4" t="s">
        <v>103</v>
      </c>
      <c r="T204" s="4" t="s">
        <v>291</v>
      </c>
      <c r="U204" s="4" t="s">
        <v>1535</v>
      </c>
      <c r="V204" s="4"/>
      <c r="W204" s="4" t="s">
        <v>763</v>
      </c>
      <c r="X204" s="4" t="s">
        <v>718</v>
      </c>
      <c r="Y204" s="4" t="s">
        <v>26</v>
      </c>
      <c r="Z204" s="4"/>
      <c r="AA204" s="4"/>
      <c r="AB204" s="4"/>
      <c r="AC204" s="4"/>
      <c r="AD204">
        <f t="shared" si="13"/>
        <v>48</v>
      </c>
      <c r="AE204" s="122">
        <f t="shared" si="14"/>
        <v>4</v>
      </c>
      <c r="AF204">
        <f t="shared" si="15"/>
        <v>2014</v>
      </c>
    </row>
    <row r="205" spans="1:32" x14ac:dyDescent="0.2">
      <c r="A205" s="4">
        <v>19125</v>
      </c>
      <c r="B205" s="4">
        <v>53785</v>
      </c>
      <c r="C205" s="4" t="s">
        <v>1536</v>
      </c>
      <c r="D205" s="4" t="s">
        <v>1537</v>
      </c>
      <c r="E205" s="5">
        <v>39234</v>
      </c>
      <c r="F205" s="29">
        <v>2007</v>
      </c>
      <c r="G205" s="4" t="s">
        <v>28</v>
      </c>
      <c r="H205" s="4"/>
      <c r="I205" s="4"/>
      <c r="J205" s="4"/>
      <c r="K205" s="4" t="s">
        <v>870</v>
      </c>
      <c r="L205" s="5">
        <v>40345</v>
      </c>
      <c r="M205" s="29">
        <f t="shared" si="12"/>
        <v>2010</v>
      </c>
      <c r="N205" s="4" t="s">
        <v>31</v>
      </c>
      <c r="O205" s="4" t="s">
        <v>1538</v>
      </c>
      <c r="P205" s="4">
        <v>489</v>
      </c>
      <c r="Q205" s="4">
        <v>393.74</v>
      </c>
      <c r="R205" s="4" t="s">
        <v>1539</v>
      </c>
      <c r="S205" s="4" t="s">
        <v>175</v>
      </c>
      <c r="T205" s="4" t="s">
        <v>176</v>
      </c>
      <c r="U205" s="4" t="s">
        <v>176</v>
      </c>
      <c r="V205" s="4"/>
      <c r="W205" s="4" t="s">
        <v>763</v>
      </c>
      <c r="X205" s="4" t="s">
        <v>718</v>
      </c>
      <c r="Y205" s="4" t="s">
        <v>33</v>
      </c>
      <c r="Z205" s="4"/>
      <c r="AA205" s="4"/>
      <c r="AB205" s="4"/>
      <c r="AC205" s="4"/>
      <c r="AD205">
        <f t="shared" si="13"/>
        <v>36</v>
      </c>
      <c r="AE205" s="122">
        <f t="shared" si="14"/>
        <v>3</v>
      </c>
      <c r="AF205">
        <f t="shared" si="15"/>
        <v>2010</v>
      </c>
    </row>
    <row r="206" spans="1:32" x14ac:dyDescent="0.2">
      <c r="A206" s="4">
        <v>50250</v>
      </c>
      <c r="B206" s="4">
        <v>175908</v>
      </c>
      <c r="C206" s="4" t="s">
        <v>1540</v>
      </c>
      <c r="D206" s="4" t="s">
        <v>1541</v>
      </c>
      <c r="E206" s="5">
        <v>40532</v>
      </c>
      <c r="F206" s="29">
        <v>2010</v>
      </c>
      <c r="G206" s="4" t="s">
        <v>20</v>
      </c>
      <c r="H206" s="4" t="s">
        <v>1542</v>
      </c>
      <c r="I206" s="4">
        <v>54.76</v>
      </c>
      <c r="J206" s="4">
        <v>41.3</v>
      </c>
      <c r="K206" s="4" t="s">
        <v>1543</v>
      </c>
      <c r="L206" s="5">
        <v>42328</v>
      </c>
      <c r="M206" s="29">
        <f t="shared" si="12"/>
        <v>2015</v>
      </c>
      <c r="N206" s="4" t="s">
        <v>23</v>
      </c>
      <c r="O206" s="4" t="s">
        <v>1544</v>
      </c>
      <c r="P206" s="4">
        <v>121</v>
      </c>
      <c r="Q206" s="4">
        <v>113.09</v>
      </c>
      <c r="R206" s="4"/>
      <c r="S206" s="4" t="s">
        <v>281</v>
      </c>
      <c r="T206" s="4" t="s">
        <v>281</v>
      </c>
      <c r="U206" s="4" t="s">
        <v>1545</v>
      </c>
      <c r="V206" s="4"/>
      <c r="W206" s="4" t="s">
        <v>763</v>
      </c>
      <c r="X206" s="4" t="s">
        <v>718</v>
      </c>
      <c r="Y206" s="4" t="s">
        <v>26</v>
      </c>
      <c r="Z206" s="4"/>
      <c r="AA206" s="4"/>
      <c r="AB206" s="4"/>
      <c r="AC206" s="4"/>
      <c r="AD206">
        <f t="shared" si="13"/>
        <v>59</v>
      </c>
      <c r="AE206" s="122">
        <f t="shared" si="14"/>
        <v>4.916666666666667</v>
      </c>
      <c r="AF206">
        <f t="shared" si="15"/>
        <v>2015</v>
      </c>
    </row>
    <row r="207" spans="1:32" x14ac:dyDescent="0.2">
      <c r="A207" s="4">
        <v>30303</v>
      </c>
      <c r="B207" s="4">
        <v>28703</v>
      </c>
      <c r="C207" s="4" t="s">
        <v>1546</v>
      </c>
      <c r="D207" s="4" t="s">
        <v>1547</v>
      </c>
      <c r="E207" s="5">
        <v>41263</v>
      </c>
      <c r="F207" s="29">
        <v>2012</v>
      </c>
      <c r="G207" s="4" t="s">
        <v>782</v>
      </c>
      <c r="H207" s="4" t="s">
        <v>1548</v>
      </c>
      <c r="I207" s="4">
        <v>3700</v>
      </c>
      <c r="J207" s="4">
        <v>2853.81</v>
      </c>
      <c r="K207" s="4" t="s">
        <v>1549</v>
      </c>
      <c r="L207" s="5">
        <v>41833</v>
      </c>
      <c r="M207" s="29">
        <f t="shared" si="12"/>
        <v>2014</v>
      </c>
      <c r="N207" s="4" t="s">
        <v>23</v>
      </c>
      <c r="O207" s="4" t="s">
        <v>1550</v>
      </c>
      <c r="P207" s="4">
        <v>172</v>
      </c>
      <c r="Q207" s="4">
        <v>126.44</v>
      </c>
      <c r="R207" s="4"/>
      <c r="S207" s="4" t="s">
        <v>98</v>
      </c>
      <c r="T207" s="4" t="s">
        <v>631</v>
      </c>
      <c r="U207" s="4" t="s">
        <v>1551</v>
      </c>
      <c r="V207" s="4"/>
      <c r="W207" s="4" t="s">
        <v>763</v>
      </c>
      <c r="X207" s="4" t="s">
        <v>718</v>
      </c>
      <c r="Y207" s="4" t="s">
        <v>26</v>
      </c>
      <c r="Z207" s="4"/>
      <c r="AA207" s="4"/>
      <c r="AB207" s="4"/>
      <c r="AC207" s="4"/>
      <c r="AD207">
        <f t="shared" si="13"/>
        <v>19</v>
      </c>
      <c r="AE207" s="122">
        <f t="shared" si="14"/>
        <v>1.5833333333333333</v>
      </c>
      <c r="AF207">
        <f t="shared" si="15"/>
        <v>2014</v>
      </c>
    </row>
    <row r="208" spans="1:32" x14ac:dyDescent="0.2">
      <c r="A208" s="4">
        <v>30303</v>
      </c>
      <c r="B208" s="4">
        <v>28703</v>
      </c>
      <c r="C208" s="4" t="s">
        <v>1546</v>
      </c>
      <c r="D208" s="4" t="s">
        <v>1547</v>
      </c>
      <c r="E208" s="5">
        <v>41263</v>
      </c>
      <c r="F208" s="29">
        <v>2012</v>
      </c>
      <c r="G208" s="4" t="s">
        <v>782</v>
      </c>
      <c r="H208" s="4" t="s">
        <v>1548</v>
      </c>
      <c r="I208" s="4">
        <v>3700</v>
      </c>
      <c r="J208" s="4">
        <v>2853.81</v>
      </c>
      <c r="K208" s="4" t="s">
        <v>1549</v>
      </c>
      <c r="L208" s="5">
        <v>42248</v>
      </c>
      <c r="M208" s="29">
        <f t="shared" si="12"/>
        <v>2015</v>
      </c>
      <c r="N208" s="4" t="s">
        <v>31</v>
      </c>
      <c r="O208" s="4" t="s">
        <v>1552</v>
      </c>
      <c r="P208" s="4">
        <v>7176.06</v>
      </c>
      <c r="Q208" s="4">
        <v>6414.68</v>
      </c>
      <c r="R208" s="4" t="s">
        <v>1553</v>
      </c>
      <c r="S208" s="4" t="s">
        <v>98</v>
      </c>
      <c r="T208" s="4" t="s">
        <v>631</v>
      </c>
      <c r="U208" s="4" t="s">
        <v>1551</v>
      </c>
      <c r="V208" s="4"/>
      <c r="W208" s="4" t="s">
        <v>763</v>
      </c>
      <c r="X208" s="4" t="s">
        <v>718</v>
      </c>
      <c r="Y208" s="4" t="s">
        <v>26</v>
      </c>
      <c r="Z208" s="4"/>
      <c r="AA208" s="4"/>
      <c r="AB208" s="4"/>
      <c r="AC208" s="4"/>
      <c r="AD208">
        <f t="shared" si="13"/>
        <v>33</v>
      </c>
      <c r="AE208" s="122">
        <f t="shared" si="14"/>
        <v>2.75</v>
      </c>
      <c r="AF208">
        <f t="shared" si="15"/>
        <v>2015</v>
      </c>
    </row>
    <row r="209" spans="1:32" x14ac:dyDescent="0.2">
      <c r="A209" s="4">
        <v>17340</v>
      </c>
      <c r="B209" s="4">
        <v>42535</v>
      </c>
      <c r="C209" s="4" t="s">
        <v>1554</v>
      </c>
      <c r="D209" s="4" t="s">
        <v>1555</v>
      </c>
      <c r="E209" s="5">
        <v>37956</v>
      </c>
      <c r="F209" s="29">
        <v>2003</v>
      </c>
      <c r="G209" s="4" t="s">
        <v>28</v>
      </c>
      <c r="H209" s="4"/>
      <c r="I209" s="4"/>
      <c r="J209" s="4"/>
      <c r="K209" s="4" t="s">
        <v>1556</v>
      </c>
      <c r="L209" s="5">
        <v>39296</v>
      </c>
      <c r="M209" s="29">
        <f t="shared" si="12"/>
        <v>2007</v>
      </c>
      <c r="N209" s="4" t="s">
        <v>70</v>
      </c>
      <c r="O209" s="4" t="s">
        <v>1220</v>
      </c>
      <c r="P209" s="4">
        <v>1000</v>
      </c>
      <c r="Q209" s="4">
        <v>739.64</v>
      </c>
      <c r="R209" s="4" t="s">
        <v>1557</v>
      </c>
      <c r="S209" s="4" t="s">
        <v>24</v>
      </c>
      <c r="T209" s="4" t="s">
        <v>25</v>
      </c>
      <c r="U209" s="4" t="s">
        <v>1558</v>
      </c>
      <c r="V209" s="4"/>
      <c r="W209" s="4" t="s">
        <v>815</v>
      </c>
      <c r="X209" s="4" t="s">
        <v>718</v>
      </c>
      <c r="Y209" s="4" t="s">
        <v>33</v>
      </c>
      <c r="Z209" s="4"/>
      <c r="AA209" s="4"/>
      <c r="AB209" s="4"/>
      <c r="AC209" s="4"/>
      <c r="AD209">
        <f t="shared" si="13"/>
        <v>44</v>
      </c>
      <c r="AE209" s="122">
        <f t="shared" si="14"/>
        <v>3.6666666666666665</v>
      </c>
      <c r="AF209">
        <f t="shared" si="15"/>
        <v>2007</v>
      </c>
    </row>
    <row r="210" spans="1:32" x14ac:dyDescent="0.2">
      <c r="A210" s="4">
        <v>44312</v>
      </c>
      <c r="B210" s="4">
        <v>153280</v>
      </c>
      <c r="C210" s="4" t="s">
        <v>1559</v>
      </c>
      <c r="D210" s="4" t="s">
        <v>1560</v>
      </c>
      <c r="E210" s="5">
        <v>40695</v>
      </c>
      <c r="F210" s="29">
        <v>2011</v>
      </c>
      <c r="G210" s="4" t="s">
        <v>20</v>
      </c>
      <c r="H210" s="4" t="s">
        <v>1561</v>
      </c>
      <c r="I210" s="4">
        <v>12.48</v>
      </c>
      <c r="J210" s="4">
        <v>8.65</v>
      </c>
      <c r="K210" s="4" t="s">
        <v>968</v>
      </c>
      <c r="L210" s="5">
        <v>42116</v>
      </c>
      <c r="M210" s="29">
        <f t="shared" si="12"/>
        <v>2015</v>
      </c>
      <c r="N210" s="4" t="s">
        <v>23</v>
      </c>
      <c r="O210" s="4" t="s">
        <v>1562</v>
      </c>
      <c r="P210" s="4">
        <v>61.37</v>
      </c>
      <c r="Q210" s="4">
        <v>57.11</v>
      </c>
      <c r="R210" s="4"/>
      <c r="S210" s="4" t="s">
        <v>60</v>
      </c>
      <c r="T210" s="4" t="s">
        <v>141</v>
      </c>
      <c r="U210" s="4" t="s">
        <v>141</v>
      </c>
      <c r="V210" s="4"/>
      <c r="W210" s="4" t="s">
        <v>763</v>
      </c>
      <c r="X210" s="4" t="s">
        <v>718</v>
      </c>
      <c r="Y210" s="4" t="s">
        <v>26</v>
      </c>
      <c r="Z210" s="4"/>
      <c r="AA210" s="4"/>
      <c r="AB210" s="4"/>
      <c r="AC210" s="4"/>
      <c r="AD210">
        <f t="shared" si="13"/>
        <v>46</v>
      </c>
      <c r="AE210" s="122">
        <f t="shared" si="14"/>
        <v>3.8333333333333335</v>
      </c>
      <c r="AF210">
        <f t="shared" si="15"/>
        <v>2015</v>
      </c>
    </row>
    <row r="211" spans="1:32" x14ac:dyDescent="0.2">
      <c r="A211" s="4">
        <v>50923</v>
      </c>
      <c r="B211" s="4">
        <v>179104</v>
      </c>
      <c r="C211" s="4" t="s">
        <v>1563</v>
      </c>
      <c r="D211" s="4" t="s">
        <v>1564</v>
      </c>
      <c r="E211" s="5">
        <v>41890</v>
      </c>
      <c r="F211" s="29">
        <v>2014</v>
      </c>
      <c r="G211" s="4" t="s">
        <v>20</v>
      </c>
      <c r="H211" s="4" t="s">
        <v>1565</v>
      </c>
      <c r="I211" s="4">
        <v>0.13</v>
      </c>
      <c r="J211" s="4">
        <v>0.1</v>
      </c>
      <c r="K211" s="4" t="s">
        <v>1093</v>
      </c>
      <c r="L211" s="5">
        <v>42323</v>
      </c>
      <c r="M211" s="29">
        <f t="shared" si="12"/>
        <v>2015</v>
      </c>
      <c r="N211" s="4" t="s">
        <v>23</v>
      </c>
      <c r="O211" s="4"/>
      <c r="P211" s="4"/>
      <c r="Q211" s="4"/>
      <c r="R211" s="4"/>
      <c r="S211" s="4" t="s">
        <v>167</v>
      </c>
      <c r="T211" s="4" t="s">
        <v>168</v>
      </c>
      <c r="U211" s="4" t="s">
        <v>1566</v>
      </c>
      <c r="V211" s="4"/>
      <c r="W211" s="4" t="s">
        <v>763</v>
      </c>
      <c r="X211" s="4" t="s">
        <v>718</v>
      </c>
      <c r="Y211" s="4" t="s">
        <v>26</v>
      </c>
      <c r="Z211" s="4"/>
      <c r="AA211" s="4"/>
      <c r="AB211" s="4"/>
      <c r="AC211" s="4"/>
      <c r="AD211">
        <f t="shared" si="13"/>
        <v>14</v>
      </c>
      <c r="AE211" s="122">
        <f t="shared" si="14"/>
        <v>1.1666666666666667</v>
      </c>
      <c r="AF211">
        <f t="shared" si="15"/>
        <v>2015</v>
      </c>
    </row>
    <row r="212" spans="1:32" x14ac:dyDescent="0.2">
      <c r="A212" s="4">
        <v>47672</v>
      </c>
      <c r="B212" s="4">
        <v>152871</v>
      </c>
      <c r="C212" s="4" t="s">
        <v>1567</v>
      </c>
      <c r="D212" s="4" t="s">
        <v>1568</v>
      </c>
      <c r="E212" s="5">
        <v>39234</v>
      </c>
      <c r="F212" s="29">
        <v>2007</v>
      </c>
      <c r="G212" s="4" t="s">
        <v>20</v>
      </c>
      <c r="H212" s="4"/>
      <c r="I212" s="4"/>
      <c r="J212" s="4"/>
      <c r="K212" s="4" t="s">
        <v>1093</v>
      </c>
      <c r="L212" s="5">
        <v>42384</v>
      </c>
      <c r="M212" s="29">
        <f t="shared" si="12"/>
        <v>2016</v>
      </c>
      <c r="N212" s="4" t="s">
        <v>23</v>
      </c>
      <c r="O212" s="4"/>
      <c r="P212" s="4"/>
      <c r="Q212" s="4"/>
      <c r="R212" s="4"/>
      <c r="S212" s="4" t="s">
        <v>103</v>
      </c>
      <c r="T212" s="4" t="s">
        <v>260</v>
      </c>
      <c r="U212" s="4" t="s">
        <v>1569</v>
      </c>
      <c r="V212" s="4"/>
      <c r="W212" s="4" t="s">
        <v>763</v>
      </c>
      <c r="X212" s="4" t="s">
        <v>718</v>
      </c>
      <c r="Y212" s="4" t="s">
        <v>33</v>
      </c>
      <c r="Z212" s="4"/>
      <c r="AA212" s="4"/>
      <c r="AB212" s="4"/>
      <c r="AC212" s="4"/>
      <c r="AD212">
        <f t="shared" si="13"/>
        <v>103</v>
      </c>
      <c r="AE212" s="122">
        <f t="shared" si="14"/>
        <v>8.5833333333333339</v>
      </c>
      <c r="AF212">
        <f t="shared" si="15"/>
        <v>2016</v>
      </c>
    </row>
    <row r="213" spans="1:32" x14ac:dyDescent="0.2">
      <c r="A213" s="4">
        <v>47672</v>
      </c>
      <c r="B213" s="4">
        <v>152871</v>
      </c>
      <c r="C213" s="4" t="s">
        <v>1567</v>
      </c>
      <c r="D213" s="4" t="s">
        <v>1568</v>
      </c>
      <c r="E213" s="5">
        <v>39234</v>
      </c>
      <c r="F213" s="29">
        <v>2007</v>
      </c>
      <c r="G213" s="4" t="s">
        <v>20</v>
      </c>
      <c r="H213" s="4"/>
      <c r="I213" s="4"/>
      <c r="J213" s="4"/>
      <c r="K213" s="4" t="s">
        <v>1093</v>
      </c>
      <c r="L213" s="5">
        <v>42384</v>
      </c>
      <c r="M213" s="29">
        <f t="shared" si="12"/>
        <v>2016</v>
      </c>
      <c r="N213" s="4" t="s">
        <v>128</v>
      </c>
      <c r="O213" s="4"/>
      <c r="P213" s="4"/>
      <c r="Q213" s="4"/>
      <c r="R213" s="4" t="s">
        <v>1570</v>
      </c>
      <c r="S213" s="4" t="s">
        <v>103</v>
      </c>
      <c r="T213" s="4" t="s">
        <v>260</v>
      </c>
      <c r="U213" s="4" t="s">
        <v>1569</v>
      </c>
      <c r="V213" s="4"/>
      <c r="W213" s="4" t="s">
        <v>763</v>
      </c>
      <c r="X213" s="4" t="s">
        <v>718</v>
      </c>
      <c r="Y213" s="4" t="s">
        <v>33</v>
      </c>
      <c r="Z213" s="4"/>
      <c r="AA213" s="4"/>
      <c r="AB213" s="4"/>
      <c r="AC213" s="4"/>
      <c r="AD213">
        <f t="shared" si="13"/>
        <v>103</v>
      </c>
      <c r="AE213" s="122">
        <f t="shared" si="14"/>
        <v>8.5833333333333339</v>
      </c>
      <c r="AF213">
        <f t="shared" si="15"/>
        <v>2016</v>
      </c>
    </row>
    <row r="214" spans="1:32" x14ac:dyDescent="0.2">
      <c r="A214" s="4">
        <v>3744</v>
      </c>
      <c r="B214" s="4">
        <v>32613</v>
      </c>
      <c r="C214" s="4" t="s">
        <v>1571</v>
      </c>
      <c r="D214" s="4" t="s">
        <v>1572</v>
      </c>
      <c r="E214" s="5">
        <v>39927</v>
      </c>
      <c r="F214" s="29">
        <v>2009</v>
      </c>
      <c r="G214" s="4" t="s">
        <v>20</v>
      </c>
      <c r="H214" s="4" t="s">
        <v>1573</v>
      </c>
      <c r="I214" s="4">
        <v>58.6</v>
      </c>
      <c r="J214" s="4">
        <v>44.04</v>
      </c>
      <c r="K214" s="4" t="s">
        <v>1574</v>
      </c>
      <c r="L214" s="5">
        <v>40085</v>
      </c>
      <c r="M214" s="29">
        <f t="shared" si="12"/>
        <v>2009</v>
      </c>
      <c r="N214" s="4" t="s">
        <v>23</v>
      </c>
      <c r="O214" s="4" t="s">
        <v>1575</v>
      </c>
      <c r="P214" s="4">
        <v>219.34</v>
      </c>
      <c r="Q214" s="4">
        <v>150.51</v>
      </c>
      <c r="R214" s="4"/>
      <c r="S214" s="4" t="s">
        <v>54</v>
      </c>
      <c r="T214" s="4" t="s">
        <v>154</v>
      </c>
      <c r="U214" s="4" t="s">
        <v>1576</v>
      </c>
      <c r="V214" s="4"/>
      <c r="W214" s="4" t="s">
        <v>763</v>
      </c>
      <c r="X214" s="4" t="s">
        <v>718</v>
      </c>
      <c r="Y214" s="4" t="s">
        <v>26</v>
      </c>
      <c r="Z214" s="4"/>
      <c r="AA214" s="4"/>
      <c r="AB214" s="4"/>
      <c r="AC214" s="4"/>
      <c r="AD214">
        <f t="shared" si="13"/>
        <v>5</v>
      </c>
      <c r="AE214" s="122">
        <f t="shared" si="14"/>
        <v>0.41666666666666669</v>
      </c>
      <c r="AF214">
        <f t="shared" si="15"/>
        <v>2009</v>
      </c>
    </row>
    <row r="215" spans="1:32" x14ac:dyDescent="0.2">
      <c r="A215" s="4">
        <v>47574</v>
      </c>
      <c r="B215" s="4">
        <v>70327</v>
      </c>
      <c r="C215" s="4" t="s">
        <v>1577</v>
      </c>
      <c r="D215" s="4" t="s">
        <v>1578</v>
      </c>
      <c r="E215" s="5">
        <v>39387</v>
      </c>
      <c r="F215" s="29">
        <v>2007</v>
      </c>
      <c r="G215" s="4" t="s">
        <v>28</v>
      </c>
      <c r="H215" s="4" t="s">
        <v>1335</v>
      </c>
      <c r="I215" s="4">
        <v>90</v>
      </c>
      <c r="J215" s="4">
        <v>63.3</v>
      </c>
      <c r="K215" s="4" t="s">
        <v>1579</v>
      </c>
      <c r="L215" s="5">
        <v>40010</v>
      </c>
      <c r="M215" s="29">
        <f t="shared" si="12"/>
        <v>2009</v>
      </c>
      <c r="N215" s="4" t="s">
        <v>128</v>
      </c>
      <c r="O215" s="4"/>
      <c r="P215" s="4"/>
      <c r="Q215" s="4"/>
      <c r="R215" s="4" t="s">
        <v>1580</v>
      </c>
      <c r="S215" s="4" t="s">
        <v>54</v>
      </c>
      <c r="T215" s="4" t="s">
        <v>81</v>
      </c>
      <c r="U215" s="4" t="s">
        <v>1581</v>
      </c>
      <c r="V215" s="4"/>
      <c r="W215" s="4" t="s">
        <v>763</v>
      </c>
      <c r="X215" s="4" t="s">
        <v>718</v>
      </c>
      <c r="Y215" s="4" t="s">
        <v>26</v>
      </c>
      <c r="Z215" s="4"/>
      <c r="AA215" s="4"/>
      <c r="AB215" s="4" t="s">
        <v>1582</v>
      </c>
      <c r="AC215" s="4"/>
      <c r="AD215">
        <f t="shared" si="13"/>
        <v>20</v>
      </c>
      <c r="AE215" s="122">
        <f t="shared" si="14"/>
        <v>1.6666666666666667</v>
      </c>
      <c r="AF215">
        <f t="shared" si="15"/>
        <v>2009</v>
      </c>
    </row>
    <row r="216" spans="1:32" x14ac:dyDescent="0.2">
      <c r="A216" s="4">
        <v>47574</v>
      </c>
      <c r="B216" s="4">
        <v>70327</v>
      </c>
      <c r="C216" s="4" t="s">
        <v>1577</v>
      </c>
      <c r="D216" s="4" t="s">
        <v>1578</v>
      </c>
      <c r="E216" s="5">
        <v>39387</v>
      </c>
      <c r="F216" s="29">
        <v>2007</v>
      </c>
      <c r="G216" s="4" t="s">
        <v>28</v>
      </c>
      <c r="H216" s="4" t="s">
        <v>1335</v>
      </c>
      <c r="I216" s="4">
        <v>90</v>
      </c>
      <c r="J216" s="4">
        <v>63.3</v>
      </c>
      <c r="K216" s="4" t="s">
        <v>1579</v>
      </c>
      <c r="L216" s="5">
        <v>40164</v>
      </c>
      <c r="M216" s="29">
        <f t="shared" si="12"/>
        <v>2009</v>
      </c>
      <c r="N216" s="4" t="s">
        <v>38</v>
      </c>
      <c r="O216" s="4"/>
      <c r="P216" s="4"/>
      <c r="Q216" s="4"/>
      <c r="R216" s="4"/>
      <c r="S216" s="4" t="s">
        <v>54</v>
      </c>
      <c r="T216" s="4" t="s">
        <v>81</v>
      </c>
      <c r="U216" s="4" t="s">
        <v>1581</v>
      </c>
      <c r="V216" s="4"/>
      <c r="W216" s="4" t="s">
        <v>763</v>
      </c>
      <c r="X216" s="4" t="s">
        <v>718</v>
      </c>
      <c r="Y216" s="4" t="s">
        <v>26</v>
      </c>
      <c r="Z216" s="4"/>
      <c r="AA216" s="4"/>
      <c r="AB216" s="4" t="s">
        <v>1582</v>
      </c>
      <c r="AC216" s="4"/>
      <c r="AD216">
        <f t="shared" si="13"/>
        <v>25</v>
      </c>
      <c r="AE216" s="122">
        <f t="shared" si="14"/>
        <v>2.0833333333333335</v>
      </c>
      <c r="AF216">
        <f t="shared" si="15"/>
        <v>2009</v>
      </c>
    </row>
    <row r="217" spans="1:32" x14ac:dyDescent="0.2">
      <c r="A217" s="4">
        <v>47574</v>
      </c>
      <c r="B217" s="4">
        <v>70327</v>
      </c>
      <c r="C217" s="4" t="s">
        <v>1577</v>
      </c>
      <c r="D217" s="4" t="s">
        <v>1578</v>
      </c>
      <c r="E217" s="5">
        <v>39387</v>
      </c>
      <c r="F217" s="29">
        <v>2007</v>
      </c>
      <c r="G217" s="4" t="s">
        <v>28</v>
      </c>
      <c r="H217" s="4" t="s">
        <v>1335</v>
      </c>
      <c r="I217" s="4">
        <v>90</v>
      </c>
      <c r="J217" s="4">
        <v>63.3</v>
      </c>
      <c r="K217" s="4" t="s">
        <v>1579</v>
      </c>
      <c r="L217" s="5">
        <v>40694</v>
      </c>
      <c r="M217" s="29">
        <f t="shared" si="12"/>
        <v>2011</v>
      </c>
      <c r="N217" s="4" t="s">
        <v>70</v>
      </c>
      <c r="O217" s="4" t="s">
        <v>1583</v>
      </c>
      <c r="P217" s="4">
        <v>443</v>
      </c>
      <c r="Q217" s="4">
        <v>306.77999999999997</v>
      </c>
      <c r="R217" s="4" t="s">
        <v>1584</v>
      </c>
      <c r="S217" s="4" t="s">
        <v>54</v>
      </c>
      <c r="T217" s="4" t="s">
        <v>81</v>
      </c>
      <c r="U217" s="4" t="s">
        <v>1581</v>
      </c>
      <c r="V217" s="4"/>
      <c r="W217" s="4" t="s">
        <v>763</v>
      </c>
      <c r="X217" s="4" t="s">
        <v>718</v>
      </c>
      <c r="Y217" s="4" t="s">
        <v>33</v>
      </c>
      <c r="Z217" s="4"/>
      <c r="AA217" s="4"/>
      <c r="AB217" s="4" t="s">
        <v>1582</v>
      </c>
      <c r="AC217" s="4"/>
      <c r="AD217">
        <f t="shared" si="13"/>
        <v>42</v>
      </c>
      <c r="AE217" s="122">
        <f t="shared" si="14"/>
        <v>3.5</v>
      </c>
      <c r="AF217">
        <f t="shared" si="15"/>
        <v>2011</v>
      </c>
    </row>
    <row r="218" spans="1:32" x14ac:dyDescent="0.2">
      <c r="A218" s="4">
        <v>1603</v>
      </c>
      <c r="B218" s="4">
        <v>29199</v>
      </c>
      <c r="C218" s="4" t="s">
        <v>1585</v>
      </c>
      <c r="D218" s="4" t="s">
        <v>1586</v>
      </c>
      <c r="E218" s="5">
        <v>39468</v>
      </c>
      <c r="F218" s="29">
        <v>2008</v>
      </c>
      <c r="G218" s="4" t="s">
        <v>20</v>
      </c>
      <c r="H218" s="4"/>
      <c r="I218" s="4"/>
      <c r="J218" s="4"/>
      <c r="K218" s="4" t="s">
        <v>653</v>
      </c>
      <c r="L218" s="5">
        <v>41423</v>
      </c>
      <c r="M218" s="29">
        <f t="shared" si="12"/>
        <v>2013</v>
      </c>
      <c r="N218" s="4" t="s">
        <v>46</v>
      </c>
      <c r="O218" s="4"/>
      <c r="P218" s="4"/>
      <c r="Q218" s="4"/>
      <c r="R218" s="4"/>
      <c r="S218" s="4" t="s">
        <v>24</v>
      </c>
      <c r="T218" s="4" t="s">
        <v>47</v>
      </c>
      <c r="U218" s="4" t="s">
        <v>1587</v>
      </c>
      <c r="V218" s="4"/>
      <c r="W218" s="4" t="s">
        <v>763</v>
      </c>
      <c r="X218" s="4" t="s">
        <v>718</v>
      </c>
      <c r="Y218" s="4" t="s">
        <v>33</v>
      </c>
      <c r="Z218" s="4"/>
      <c r="AA218" s="4"/>
      <c r="AB218" s="4"/>
      <c r="AC218" s="4"/>
      <c r="AD218">
        <f t="shared" si="13"/>
        <v>64</v>
      </c>
      <c r="AE218" s="122">
        <f t="shared" si="14"/>
        <v>5.333333333333333</v>
      </c>
      <c r="AF218">
        <f t="shared" si="15"/>
        <v>2013</v>
      </c>
    </row>
    <row r="219" spans="1:32" x14ac:dyDescent="0.2">
      <c r="A219" s="4">
        <v>8552</v>
      </c>
      <c r="B219" s="4">
        <v>39716</v>
      </c>
      <c r="C219" s="4" t="s">
        <v>1588</v>
      </c>
      <c r="D219" s="4" t="s">
        <v>1589</v>
      </c>
      <c r="E219" s="5">
        <v>39812</v>
      </c>
      <c r="F219" s="29">
        <v>2008</v>
      </c>
      <c r="G219" s="4" t="s">
        <v>28</v>
      </c>
      <c r="H219" s="4" t="s">
        <v>1159</v>
      </c>
      <c r="I219" s="4">
        <v>100</v>
      </c>
      <c r="J219" s="4">
        <v>74.73</v>
      </c>
      <c r="K219" s="4" t="s">
        <v>1288</v>
      </c>
      <c r="L219" s="5">
        <v>40588</v>
      </c>
      <c r="M219" s="29">
        <f t="shared" si="12"/>
        <v>2011</v>
      </c>
      <c r="N219" s="4" t="s">
        <v>70</v>
      </c>
      <c r="O219" s="4"/>
      <c r="P219" s="4"/>
      <c r="Q219" s="4"/>
      <c r="R219" s="4" t="s">
        <v>1590</v>
      </c>
      <c r="S219" s="4" t="s">
        <v>98</v>
      </c>
      <c r="T219" s="4" t="s">
        <v>122</v>
      </c>
      <c r="U219" s="4" t="s">
        <v>486</v>
      </c>
      <c r="V219" s="4"/>
      <c r="W219" s="4" t="s">
        <v>815</v>
      </c>
      <c r="X219" s="4" t="s">
        <v>718</v>
      </c>
      <c r="Y219" s="4" t="s">
        <v>33</v>
      </c>
      <c r="Z219" s="4"/>
      <c r="AA219" s="4"/>
      <c r="AB219" s="4"/>
      <c r="AC219" s="4"/>
      <c r="AD219">
        <f t="shared" si="13"/>
        <v>26</v>
      </c>
      <c r="AE219" s="122">
        <f t="shared" si="14"/>
        <v>2.1666666666666665</v>
      </c>
      <c r="AF219">
        <f t="shared" si="15"/>
        <v>2011</v>
      </c>
    </row>
    <row r="220" spans="1:32" x14ac:dyDescent="0.2">
      <c r="A220" s="4">
        <v>22178</v>
      </c>
      <c r="B220" s="4">
        <v>39716</v>
      </c>
      <c r="C220" s="4" t="s">
        <v>1588</v>
      </c>
      <c r="D220" s="4" t="s">
        <v>1589</v>
      </c>
      <c r="E220" s="5">
        <v>40588</v>
      </c>
      <c r="F220" s="29">
        <v>2011</v>
      </c>
      <c r="G220" s="4" t="s">
        <v>28</v>
      </c>
      <c r="H220" s="4"/>
      <c r="I220" s="4"/>
      <c r="J220" s="4"/>
      <c r="K220" s="4" t="s">
        <v>1590</v>
      </c>
      <c r="L220" s="5">
        <v>41758</v>
      </c>
      <c r="M220" s="29">
        <f t="shared" si="12"/>
        <v>2014</v>
      </c>
      <c r="N220" s="4" t="s">
        <v>31</v>
      </c>
      <c r="O220" s="4"/>
      <c r="P220" s="4"/>
      <c r="Q220" s="4"/>
      <c r="R220" s="4" t="s">
        <v>1591</v>
      </c>
      <c r="S220" s="4" t="s">
        <v>98</v>
      </c>
      <c r="T220" s="4" t="s">
        <v>122</v>
      </c>
      <c r="U220" s="4" t="s">
        <v>486</v>
      </c>
      <c r="V220" s="4"/>
      <c r="W220" s="4" t="s">
        <v>815</v>
      </c>
      <c r="X220" s="4" t="s">
        <v>718</v>
      </c>
      <c r="Y220" s="4" t="s">
        <v>33</v>
      </c>
      <c r="Z220" s="4"/>
      <c r="AA220" s="4"/>
      <c r="AB220" s="4" t="s">
        <v>1592</v>
      </c>
      <c r="AC220" s="4"/>
      <c r="AD220">
        <f t="shared" si="13"/>
        <v>38</v>
      </c>
      <c r="AE220" s="122">
        <f t="shared" si="14"/>
        <v>3.1666666666666665</v>
      </c>
      <c r="AF220">
        <f t="shared" si="15"/>
        <v>2014</v>
      </c>
    </row>
    <row r="221" spans="1:32" x14ac:dyDescent="0.2">
      <c r="A221" s="4">
        <v>1983</v>
      </c>
      <c r="B221" s="4">
        <v>29903</v>
      </c>
      <c r="C221" s="4" t="s">
        <v>1593</v>
      </c>
      <c r="D221" s="4" t="s">
        <v>1594</v>
      </c>
      <c r="E221" s="5">
        <v>39387</v>
      </c>
      <c r="F221" s="29">
        <v>2007</v>
      </c>
      <c r="G221" s="4" t="s">
        <v>43</v>
      </c>
      <c r="H221" s="4" t="s">
        <v>1595</v>
      </c>
      <c r="I221" s="4">
        <v>838.92</v>
      </c>
      <c r="J221" s="4">
        <v>590</v>
      </c>
      <c r="K221" s="4" t="s">
        <v>1596</v>
      </c>
      <c r="L221" s="5">
        <v>40788</v>
      </c>
      <c r="M221" s="29">
        <f t="shared" si="12"/>
        <v>2011</v>
      </c>
      <c r="N221" s="4" t="s">
        <v>38</v>
      </c>
      <c r="O221" s="4" t="s">
        <v>1597</v>
      </c>
      <c r="P221" s="4">
        <v>613.04</v>
      </c>
      <c r="Q221" s="4">
        <v>449.48</v>
      </c>
      <c r="R221" s="4"/>
      <c r="S221" s="4" t="s">
        <v>54</v>
      </c>
      <c r="T221" s="4" t="s">
        <v>244</v>
      </c>
      <c r="U221" s="4" t="s">
        <v>1598</v>
      </c>
      <c r="V221" s="4"/>
      <c r="W221" s="4" t="s">
        <v>834</v>
      </c>
      <c r="X221" s="4" t="s">
        <v>718</v>
      </c>
      <c r="Y221" s="4" t="s">
        <v>26</v>
      </c>
      <c r="Z221" s="4">
        <v>2.2000000000000002</v>
      </c>
      <c r="AA221" s="4"/>
      <c r="AB221" s="4" t="s">
        <v>1599</v>
      </c>
      <c r="AC221" s="4"/>
      <c r="AD221">
        <f t="shared" si="13"/>
        <v>46</v>
      </c>
      <c r="AE221" s="122">
        <f t="shared" si="14"/>
        <v>3.8333333333333335</v>
      </c>
      <c r="AF221">
        <f t="shared" si="15"/>
        <v>2011</v>
      </c>
    </row>
    <row r="222" spans="1:32" x14ac:dyDescent="0.2">
      <c r="A222" s="4">
        <v>1983</v>
      </c>
      <c r="B222" s="4">
        <v>29903</v>
      </c>
      <c r="C222" s="4" t="s">
        <v>1593</v>
      </c>
      <c r="D222" s="4" t="s">
        <v>1594</v>
      </c>
      <c r="E222" s="5">
        <v>39387</v>
      </c>
      <c r="F222" s="29">
        <v>2007</v>
      </c>
      <c r="G222" s="4" t="s">
        <v>43</v>
      </c>
      <c r="H222" s="4" t="s">
        <v>1595</v>
      </c>
      <c r="I222" s="4">
        <v>838.92</v>
      </c>
      <c r="J222" s="4">
        <v>590</v>
      </c>
      <c r="K222" s="4" t="s">
        <v>1596</v>
      </c>
      <c r="L222" s="5">
        <v>41150</v>
      </c>
      <c r="M222" s="29">
        <f t="shared" si="12"/>
        <v>2012</v>
      </c>
      <c r="N222" s="4" t="s">
        <v>38</v>
      </c>
      <c r="O222" s="4" t="s">
        <v>1600</v>
      </c>
      <c r="P222" s="4">
        <v>755.03</v>
      </c>
      <c r="Q222" s="4">
        <v>589.75</v>
      </c>
      <c r="R222" s="4"/>
      <c r="S222" s="4" t="s">
        <v>54</v>
      </c>
      <c r="T222" s="4" t="s">
        <v>244</v>
      </c>
      <c r="U222" s="4" t="s">
        <v>1598</v>
      </c>
      <c r="V222" s="4"/>
      <c r="W222" s="4" t="s">
        <v>834</v>
      </c>
      <c r="X222" s="4" t="s">
        <v>718</v>
      </c>
      <c r="Y222" s="4" t="s">
        <v>26</v>
      </c>
      <c r="Z222" s="4"/>
      <c r="AA222" s="4"/>
      <c r="AB222" s="4" t="s">
        <v>1599</v>
      </c>
      <c r="AC222" s="4"/>
      <c r="AD222">
        <f t="shared" si="13"/>
        <v>57</v>
      </c>
      <c r="AE222" s="122">
        <f t="shared" si="14"/>
        <v>4.75</v>
      </c>
      <c r="AF222">
        <f t="shared" si="15"/>
        <v>2012</v>
      </c>
    </row>
    <row r="223" spans="1:32" x14ac:dyDescent="0.2">
      <c r="A223" s="4">
        <v>1983</v>
      </c>
      <c r="B223" s="4">
        <v>29903</v>
      </c>
      <c r="C223" s="4" t="s">
        <v>1593</v>
      </c>
      <c r="D223" s="4" t="s">
        <v>1594</v>
      </c>
      <c r="E223" s="5">
        <v>39387</v>
      </c>
      <c r="F223" s="29">
        <v>2007</v>
      </c>
      <c r="G223" s="4" t="s">
        <v>43</v>
      </c>
      <c r="H223" s="4" t="s">
        <v>1595</v>
      </c>
      <c r="I223" s="4">
        <v>838.92</v>
      </c>
      <c r="J223" s="4">
        <v>590</v>
      </c>
      <c r="K223" s="4" t="s">
        <v>1596</v>
      </c>
      <c r="L223" s="5">
        <v>41221</v>
      </c>
      <c r="M223" s="29">
        <f t="shared" si="12"/>
        <v>2012</v>
      </c>
      <c r="N223" s="4" t="s">
        <v>38</v>
      </c>
      <c r="O223" s="4" t="s">
        <v>1601</v>
      </c>
      <c r="P223" s="4">
        <v>874.62</v>
      </c>
      <c r="Q223" s="4">
        <v>688.15</v>
      </c>
      <c r="R223" s="4"/>
      <c r="S223" s="4" t="s">
        <v>54</v>
      </c>
      <c r="T223" s="4" t="s">
        <v>244</v>
      </c>
      <c r="U223" s="4" t="s">
        <v>1598</v>
      </c>
      <c r="V223" s="4"/>
      <c r="W223" s="4" t="s">
        <v>834</v>
      </c>
      <c r="X223" s="4" t="s">
        <v>718</v>
      </c>
      <c r="Y223" s="4" t="s">
        <v>33</v>
      </c>
      <c r="Z223" s="4">
        <v>2.8</v>
      </c>
      <c r="AA223" s="4"/>
      <c r="AB223" s="4" t="s">
        <v>1599</v>
      </c>
      <c r="AC223" s="4"/>
      <c r="AD223">
        <f t="shared" si="13"/>
        <v>60</v>
      </c>
      <c r="AE223" s="122">
        <f t="shared" si="14"/>
        <v>5</v>
      </c>
      <c r="AF223">
        <f t="shared" si="15"/>
        <v>2012</v>
      </c>
    </row>
    <row r="224" spans="1:32" x14ac:dyDescent="0.2">
      <c r="A224" s="4">
        <v>41115</v>
      </c>
      <c r="B224" s="4">
        <v>141315</v>
      </c>
      <c r="C224" s="4" t="s">
        <v>1602</v>
      </c>
      <c r="D224" s="4"/>
      <c r="E224" s="5">
        <v>39600</v>
      </c>
      <c r="F224" s="29">
        <v>2008</v>
      </c>
      <c r="G224" s="4" t="s">
        <v>28</v>
      </c>
      <c r="H224" s="4" t="s">
        <v>1603</v>
      </c>
      <c r="I224" s="4">
        <v>260</v>
      </c>
      <c r="J224" s="4">
        <v>165.1</v>
      </c>
      <c r="K224" s="4" t="s">
        <v>1604</v>
      </c>
      <c r="L224" s="5">
        <v>39995</v>
      </c>
      <c r="M224" s="29">
        <f t="shared" si="12"/>
        <v>2009</v>
      </c>
      <c r="N224" s="4" t="s">
        <v>31</v>
      </c>
      <c r="O224" s="4" t="s">
        <v>1605</v>
      </c>
      <c r="P224" s="4">
        <v>3400</v>
      </c>
      <c r="Q224" s="4">
        <v>2433.04</v>
      </c>
      <c r="R224" s="4" t="s">
        <v>1606</v>
      </c>
      <c r="S224" s="4" t="s">
        <v>281</v>
      </c>
      <c r="T224" s="4" t="s">
        <v>281</v>
      </c>
      <c r="U224" s="4" t="s">
        <v>1607</v>
      </c>
      <c r="V224" s="4"/>
      <c r="W224" s="4" t="s">
        <v>763</v>
      </c>
      <c r="X224" s="4" t="s">
        <v>718</v>
      </c>
      <c r="Y224" s="4" t="s">
        <v>33</v>
      </c>
      <c r="Z224" s="4"/>
      <c r="AA224" s="4"/>
      <c r="AB224" s="4"/>
      <c r="AC224" s="4"/>
      <c r="AD224">
        <f t="shared" si="13"/>
        <v>13</v>
      </c>
      <c r="AE224" s="122">
        <f t="shared" si="14"/>
        <v>1.0833333333333333</v>
      </c>
      <c r="AF224">
        <f t="shared" si="15"/>
        <v>2009</v>
      </c>
    </row>
    <row r="225" spans="1:32" x14ac:dyDescent="0.2">
      <c r="A225" s="4">
        <v>26571</v>
      </c>
      <c r="B225" s="4">
        <v>73300</v>
      </c>
      <c r="C225" s="4" t="s">
        <v>1608</v>
      </c>
      <c r="D225" s="4" t="s">
        <v>1609</v>
      </c>
      <c r="E225" s="5">
        <v>40833</v>
      </c>
      <c r="F225" s="29">
        <v>2011</v>
      </c>
      <c r="G225" s="4" t="s">
        <v>28</v>
      </c>
      <c r="H225" s="4" t="s">
        <v>1610</v>
      </c>
      <c r="I225" s="4">
        <v>75</v>
      </c>
      <c r="J225" s="4">
        <v>54.68</v>
      </c>
      <c r="K225" s="4" t="s">
        <v>1611</v>
      </c>
      <c r="L225" s="5">
        <v>41900</v>
      </c>
      <c r="M225" s="29">
        <f t="shared" si="12"/>
        <v>2014</v>
      </c>
      <c r="N225" s="4" t="s">
        <v>31</v>
      </c>
      <c r="O225" s="4" t="s">
        <v>1612</v>
      </c>
      <c r="P225" s="4">
        <v>64</v>
      </c>
      <c r="Q225" s="4">
        <v>49.52</v>
      </c>
      <c r="R225" s="4" t="s">
        <v>1613</v>
      </c>
      <c r="S225" s="4" t="s">
        <v>103</v>
      </c>
      <c r="T225" s="4" t="s">
        <v>327</v>
      </c>
      <c r="U225" s="4" t="s">
        <v>327</v>
      </c>
      <c r="V225" s="4"/>
      <c r="W225" s="4" t="s">
        <v>834</v>
      </c>
      <c r="X225" s="4" t="s">
        <v>718</v>
      </c>
      <c r="Y225" s="4" t="s">
        <v>26</v>
      </c>
      <c r="Z225" s="4"/>
      <c r="AA225" s="4"/>
      <c r="AB225" s="4" t="s">
        <v>1505</v>
      </c>
      <c r="AC225" s="4"/>
      <c r="AD225">
        <f t="shared" si="13"/>
        <v>35</v>
      </c>
      <c r="AE225" s="122">
        <f t="shared" si="14"/>
        <v>2.9166666666666665</v>
      </c>
      <c r="AF225">
        <f t="shared" si="15"/>
        <v>2014</v>
      </c>
    </row>
    <row r="226" spans="1:32" x14ac:dyDescent="0.2">
      <c r="A226" s="4">
        <v>3372</v>
      </c>
      <c r="B226" s="4">
        <v>32058</v>
      </c>
      <c r="C226" s="4" t="s">
        <v>1614</v>
      </c>
      <c r="D226" s="4" t="s">
        <v>1615</v>
      </c>
      <c r="E226" s="5">
        <v>40079</v>
      </c>
      <c r="F226" s="29">
        <v>2009</v>
      </c>
      <c r="G226" s="4" t="s">
        <v>43</v>
      </c>
      <c r="H226" s="4" t="s">
        <v>1616</v>
      </c>
      <c r="I226" s="4">
        <v>334</v>
      </c>
      <c r="J226" s="4">
        <v>229.19</v>
      </c>
      <c r="K226" s="4" t="s">
        <v>450</v>
      </c>
      <c r="L226" s="5">
        <v>41242</v>
      </c>
      <c r="M226" s="29">
        <f t="shared" si="12"/>
        <v>2012</v>
      </c>
      <c r="N226" s="4" t="s">
        <v>38</v>
      </c>
      <c r="O226" s="4" t="s">
        <v>1617</v>
      </c>
      <c r="P226" s="4">
        <v>263</v>
      </c>
      <c r="Q226" s="4">
        <v>202.85</v>
      </c>
      <c r="R226" s="4"/>
      <c r="S226" s="4" t="s">
        <v>24</v>
      </c>
      <c r="T226" s="4" t="s">
        <v>92</v>
      </c>
      <c r="U226" s="4" t="s">
        <v>266</v>
      </c>
      <c r="V226" s="4"/>
      <c r="W226" s="4" t="s">
        <v>834</v>
      </c>
      <c r="X226" s="4" t="s">
        <v>718</v>
      </c>
      <c r="Y226" s="4" t="s">
        <v>26</v>
      </c>
      <c r="Z226" s="4"/>
      <c r="AA226" s="4"/>
      <c r="AB226" s="4"/>
      <c r="AC226" s="4"/>
      <c r="AD226">
        <f t="shared" si="13"/>
        <v>38</v>
      </c>
      <c r="AE226" s="122">
        <f t="shared" si="14"/>
        <v>3.1666666666666665</v>
      </c>
      <c r="AF226">
        <f t="shared" si="15"/>
        <v>2012</v>
      </c>
    </row>
    <row r="227" spans="1:32" x14ac:dyDescent="0.2">
      <c r="A227" s="4">
        <v>37296</v>
      </c>
      <c r="B227" s="4">
        <v>83705</v>
      </c>
      <c r="C227" s="4" t="s">
        <v>1618</v>
      </c>
      <c r="D227" s="4" t="s">
        <v>1619</v>
      </c>
      <c r="E227" s="5">
        <v>41714</v>
      </c>
      <c r="F227" s="29">
        <v>2014</v>
      </c>
      <c r="G227" s="4" t="s">
        <v>782</v>
      </c>
      <c r="H227" s="4" t="s">
        <v>1620</v>
      </c>
      <c r="I227" s="4">
        <v>3000</v>
      </c>
      <c r="J227" s="4">
        <v>2157.3000000000002</v>
      </c>
      <c r="K227" s="4" t="s">
        <v>1621</v>
      </c>
      <c r="L227" s="5">
        <v>42278</v>
      </c>
      <c r="M227" s="29">
        <f t="shared" si="12"/>
        <v>2015</v>
      </c>
      <c r="N227" s="4" t="s">
        <v>31</v>
      </c>
      <c r="O227" s="4" t="s">
        <v>1622</v>
      </c>
      <c r="P227" s="4">
        <v>2049.4</v>
      </c>
      <c r="Q227" s="4">
        <v>1827.66</v>
      </c>
      <c r="R227" s="4" t="s">
        <v>1623</v>
      </c>
      <c r="S227" s="4" t="s">
        <v>103</v>
      </c>
      <c r="T227" s="4" t="s">
        <v>1261</v>
      </c>
      <c r="U227" s="4" t="s">
        <v>1624</v>
      </c>
      <c r="V227" s="4"/>
      <c r="W227" s="4" t="s">
        <v>763</v>
      </c>
      <c r="X227" s="4" t="s">
        <v>718</v>
      </c>
      <c r="Y227" s="4" t="s">
        <v>33</v>
      </c>
      <c r="Z227" s="4"/>
      <c r="AA227" s="4"/>
      <c r="AB227" s="4"/>
      <c r="AC227" s="4"/>
      <c r="AD227">
        <f t="shared" si="13"/>
        <v>19</v>
      </c>
      <c r="AE227" s="122">
        <f t="shared" si="14"/>
        <v>1.5833333333333333</v>
      </c>
      <c r="AF227">
        <f t="shared" si="15"/>
        <v>2015</v>
      </c>
    </row>
    <row r="228" spans="1:32" x14ac:dyDescent="0.2">
      <c r="A228" s="4">
        <v>45919</v>
      </c>
      <c r="B228" s="4">
        <v>158979</v>
      </c>
      <c r="C228" s="4" t="s">
        <v>1625</v>
      </c>
      <c r="D228" s="4" t="s">
        <v>1626</v>
      </c>
      <c r="E228" s="5">
        <v>39600</v>
      </c>
      <c r="F228" s="29">
        <v>2008</v>
      </c>
      <c r="G228" s="4" t="s">
        <v>43</v>
      </c>
      <c r="H228" s="4" t="s">
        <v>1627</v>
      </c>
      <c r="I228" s="4">
        <v>5.85</v>
      </c>
      <c r="J228" s="4">
        <v>3.71</v>
      </c>
      <c r="K228" s="4" t="s">
        <v>1628</v>
      </c>
      <c r="L228" s="5">
        <v>41082</v>
      </c>
      <c r="M228" s="29">
        <f t="shared" si="12"/>
        <v>2012</v>
      </c>
      <c r="N228" s="4" t="s">
        <v>23</v>
      </c>
      <c r="O228" s="4"/>
      <c r="P228" s="4"/>
      <c r="Q228" s="4"/>
      <c r="R228" s="4"/>
      <c r="S228" s="4" t="s">
        <v>103</v>
      </c>
      <c r="T228" s="4" t="s">
        <v>377</v>
      </c>
      <c r="U228" s="4" t="s">
        <v>1629</v>
      </c>
      <c r="V228" s="4"/>
      <c r="W228" s="4" t="s">
        <v>763</v>
      </c>
      <c r="X228" s="4" t="s">
        <v>718</v>
      </c>
      <c r="Y228" s="4" t="s">
        <v>33</v>
      </c>
      <c r="Z228" s="4"/>
      <c r="AA228" s="4"/>
      <c r="AB228" s="4"/>
      <c r="AC228" s="4"/>
      <c r="AD228">
        <f t="shared" si="13"/>
        <v>48</v>
      </c>
      <c r="AE228" s="122">
        <f t="shared" si="14"/>
        <v>4</v>
      </c>
      <c r="AF228">
        <f t="shared" si="15"/>
        <v>2012</v>
      </c>
    </row>
    <row r="229" spans="1:32" x14ac:dyDescent="0.2">
      <c r="A229" s="4">
        <v>25417</v>
      </c>
      <c r="B229" s="4">
        <v>67483</v>
      </c>
      <c r="C229" s="4" t="s">
        <v>1630</v>
      </c>
      <c r="D229" s="4" t="s">
        <v>1631</v>
      </c>
      <c r="E229" s="5">
        <v>40750</v>
      </c>
      <c r="F229" s="29">
        <v>2011</v>
      </c>
      <c r="G229" s="4" t="s">
        <v>28</v>
      </c>
      <c r="H229" s="4" t="s">
        <v>1632</v>
      </c>
      <c r="I229" s="4">
        <v>250</v>
      </c>
      <c r="J229" s="4">
        <v>177.03</v>
      </c>
      <c r="K229" s="4" t="s">
        <v>110</v>
      </c>
      <c r="L229" s="5">
        <v>42161</v>
      </c>
      <c r="M229" s="29">
        <f t="shared" si="12"/>
        <v>2015</v>
      </c>
      <c r="N229" s="4" t="s">
        <v>31</v>
      </c>
      <c r="O229" s="4" t="s">
        <v>1633</v>
      </c>
      <c r="P229" s="4">
        <v>32.68</v>
      </c>
      <c r="Q229" s="4">
        <v>28.98</v>
      </c>
      <c r="R229" s="4" t="s">
        <v>1634</v>
      </c>
      <c r="S229" s="4" t="s">
        <v>54</v>
      </c>
      <c r="T229" s="4" t="s">
        <v>269</v>
      </c>
      <c r="U229" s="4" t="s">
        <v>269</v>
      </c>
      <c r="V229" s="4"/>
      <c r="W229" s="4" t="s">
        <v>763</v>
      </c>
      <c r="X229" s="4" t="s">
        <v>718</v>
      </c>
      <c r="Y229" s="4" t="s">
        <v>33</v>
      </c>
      <c r="Z229" s="4"/>
      <c r="AA229" s="4"/>
      <c r="AB229" s="4" t="s">
        <v>1635</v>
      </c>
      <c r="AC229" s="4"/>
      <c r="AD229">
        <f t="shared" si="13"/>
        <v>47</v>
      </c>
      <c r="AE229" s="122">
        <f t="shared" si="14"/>
        <v>3.9166666666666665</v>
      </c>
      <c r="AF229">
        <f t="shared" si="15"/>
        <v>2015</v>
      </c>
    </row>
    <row r="230" spans="1:32" x14ac:dyDescent="0.2">
      <c r="A230" s="4">
        <v>2174</v>
      </c>
      <c r="B230" s="4">
        <v>30200</v>
      </c>
      <c r="C230" s="4" t="s">
        <v>1636</v>
      </c>
      <c r="D230" s="4" t="s">
        <v>1637</v>
      </c>
      <c r="E230" s="5">
        <v>39986</v>
      </c>
      <c r="F230" s="29">
        <v>2009</v>
      </c>
      <c r="G230" s="4" t="s">
        <v>43</v>
      </c>
      <c r="H230" s="4" t="s">
        <v>1638</v>
      </c>
      <c r="I230" s="4">
        <v>418</v>
      </c>
      <c r="J230" s="4">
        <v>298.33</v>
      </c>
      <c r="K230" s="4" t="s">
        <v>870</v>
      </c>
      <c r="L230" s="5">
        <v>41821</v>
      </c>
      <c r="M230" s="29">
        <f t="shared" si="12"/>
        <v>2014</v>
      </c>
      <c r="N230" s="4" t="s">
        <v>38</v>
      </c>
      <c r="O230" s="4" t="s">
        <v>820</v>
      </c>
      <c r="P230" s="4">
        <v>130</v>
      </c>
      <c r="Q230" s="4">
        <v>95.56</v>
      </c>
      <c r="R230" s="4"/>
      <c r="S230" s="4" t="s">
        <v>54</v>
      </c>
      <c r="T230" s="4" t="s">
        <v>81</v>
      </c>
      <c r="U230" s="4" t="s">
        <v>1639</v>
      </c>
      <c r="V230" s="4"/>
      <c r="W230" s="4" t="s">
        <v>763</v>
      </c>
      <c r="X230" s="4" t="s">
        <v>718</v>
      </c>
      <c r="Y230" s="4" t="s">
        <v>26</v>
      </c>
      <c r="Z230" s="4"/>
      <c r="AA230" s="4"/>
      <c r="AB230" s="4" t="s">
        <v>880</v>
      </c>
      <c r="AC230" s="4"/>
      <c r="AD230">
        <f t="shared" si="13"/>
        <v>61</v>
      </c>
      <c r="AE230" s="122">
        <f t="shared" si="14"/>
        <v>5.083333333333333</v>
      </c>
      <c r="AF230">
        <f t="shared" si="15"/>
        <v>2014</v>
      </c>
    </row>
    <row r="231" spans="1:32" x14ac:dyDescent="0.2">
      <c r="A231" s="4">
        <v>2174</v>
      </c>
      <c r="B231" s="4">
        <v>30200</v>
      </c>
      <c r="C231" s="4" t="s">
        <v>1636</v>
      </c>
      <c r="D231" s="4" t="s">
        <v>1637</v>
      </c>
      <c r="E231" s="5">
        <v>39986</v>
      </c>
      <c r="F231" s="29">
        <v>2009</v>
      </c>
      <c r="G231" s="4" t="s">
        <v>43</v>
      </c>
      <c r="H231" s="4" t="s">
        <v>1638</v>
      </c>
      <c r="I231" s="4">
        <v>418</v>
      </c>
      <c r="J231" s="4">
        <v>298.33</v>
      </c>
      <c r="K231" s="4" t="s">
        <v>870</v>
      </c>
      <c r="L231" s="5">
        <v>42026</v>
      </c>
      <c r="M231" s="29">
        <f t="shared" si="12"/>
        <v>2015</v>
      </c>
      <c r="N231" s="4" t="s">
        <v>38</v>
      </c>
      <c r="O231" s="4" t="s">
        <v>1640</v>
      </c>
      <c r="P231" s="4">
        <v>137</v>
      </c>
      <c r="Q231" s="4">
        <v>116.3</v>
      </c>
      <c r="R231" s="4"/>
      <c r="S231" s="4" t="s">
        <v>54</v>
      </c>
      <c r="T231" s="4" t="s">
        <v>81</v>
      </c>
      <c r="U231" s="4" t="s">
        <v>1639</v>
      </c>
      <c r="V231" s="4"/>
      <c r="W231" s="4" t="s">
        <v>763</v>
      </c>
      <c r="X231" s="4" t="s">
        <v>718</v>
      </c>
      <c r="Y231" s="4" t="s">
        <v>33</v>
      </c>
      <c r="Z231" s="4"/>
      <c r="AA231" s="4"/>
      <c r="AB231" s="4" t="s">
        <v>880</v>
      </c>
      <c r="AC231" s="4"/>
      <c r="AD231">
        <f t="shared" si="13"/>
        <v>67</v>
      </c>
      <c r="AE231" s="122">
        <f t="shared" si="14"/>
        <v>5.583333333333333</v>
      </c>
      <c r="AF231">
        <f t="shared" si="15"/>
        <v>2015</v>
      </c>
    </row>
    <row r="232" spans="1:32" x14ac:dyDescent="0.2">
      <c r="A232" s="4">
        <v>3114</v>
      </c>
      <c r="B232" s="4">
        <v>31686</v>
      </c>
      <c r="C232" s="4" t="s">
        <v>1641</v>
      </c>
      <c r="D232" s="4" t="s">
        <v>1642</v>
      </c>
      <c r="E232" s="5">
        <v>38754</v>
      </c>
      <c r="F232" s="29">
        <v>2006</v>
      </c>
      <c r="G232" s="4" t="s">
        <v>28</v>
      </c>
      <c r="H232" s="4" t="s">
        <v>1643</v>
      </c>
      <c r="I232" s="4">
        <v>122.5</v>
      </c>
      <c r="J232" s="4">
        <v>103.45</v>
      </c>
      <c r="K232" s="4" t="s">
        <v>1274</v>
      </c>
      <c r="L232" s="5">
        <v>40506</v>
      </c>
      <c r="M232" s="29">
        <f t="shared" si="12"/>
        <v>2010</v>
      </c>
      <c r="N232" s="4" t="s">
        <v>23</v>
      </c>
      <c r="O232" s="4" t="s">
        <v>1644</v>
      </c>
      <c r="P232" s="4">
        <v>189.64</v>
      </c>
      <c r="Q232" s="4">
        <v>138.04</v>
      </c>
      <c r="R232" s="4"/>
      <c r="S232" s="4" t="s">
        <v>54</v>
      </c>
      <c r="T232" s="4" t="s">
        <v>154</v>
      </c>
      <c r="U232" s="4" t="s">
        <v>1645</v>
      </c>
      <c r="V232" s="4"/>
      <c r="W232" s="4" t="s">
        <v>763</v>
      </c>
      <c r="X232" s="4" t="s">
        <v>718</v>
      </c>
      <c r="Y232" s="4" t="s">
        <v>33</v>
      </c>
      <c r="Z232" s="4">
        <v>6</v>
      </c>
      <c r="AA232" s="4">
        <v>40</v>
      </c>
      <c r="AB232" s="4" t="s">
        <v>1646</v>
      </c>
      <c r="AC232" s="4"/>
      <c r="AD232">
        <f t="shared" si="13"/>
        <v>57</v>
      </c>
      <c r="AE232" s="122">
        <f t="shared" si="14"/>
        <v>4.75</v>
      </c>
      <c r="AF232">
        <f t="shared" si="15"/>
        <v>2010</v>
      </c>
    </row>
    <row r="233" spans="1:32" x14ac:dyDescent="0.2">
      <c r="A233" s="4">
        <v>55603</v>
      </c>
      <c r="B233" s="4">
        <v>201597</v>
      </c>
      <c r="C233" s="4" t="s">
        <v>1647</v>
      </c>
      <c r="D233" s="4"/>
      <c r="E233" s="5">
        <v>42248</v>
      </c>
      <c r="F233" s="29">
        <v>2015</v>
      </c>
      <c r="G233" s="4" t="s">
        <v>20</v>
      </c>
      <c r="H233" s="4"/>
      <c r="I233" s="4"/>
      <c r="J233" s="4"/>
      <c r="K233" s="4" t="s">
        <v>1648</v>
      </c>
      <c r="L233" s="5">
        <v>42293</v>
      </c>
      <c r="M233" s="29">
        <f t="shared" si="12"/>
        <v>2015</v>
      </c>
      <c r="N233" s="4" t="s">
        <v>70</v>
      </c>
      <c r="O233" s="4" t="s">
        <v>1649</v>
      </c>
      <c r="P233" s="4">
        <v>1.42</v>
      </c>
      <c r="Q233" s="4">
        <v>1.24</v>
      </c>
      <c r="R233" s="4" t="s">
        <v>1650</v>
      </c>
      <c r="S233" s="4" t="s">
        <v>60</v>
      </c>
      <c r="T233" s="4" t="s">
        <v>61</v>
      </c>
      <c r="U233" s="4" t="s">
        <v>1651</v>
      </c>
      <c r="V233" s="4"/>
      <c r="W233" s="4" t="s">
        <v>763</v>
      </c>
      <c r="X233" s="4" t="s">
        <v>718</v>
      </c>
      <c r="Y233" s="4" t="s">
        <v>26</v>
      </c>
      <c r="Z233" s="4"/>
      <c r="AA233" s="4"/>
      <c r="AB233" s="4"/>
      <c r="AC233" s="4"/>
      <c r="AD233">
        <f t="shared" si="13"/>
        <v>1</v>
      </c>
      <c r="AE233" s="122">
        <f t="shared" si="14"/>
        <v>8.3333333333333329E-2</v>
      </c>
      <c r="AF233">
        <f t="shared" si="15"/>
        <v>2015</v>
      </c>
    </row>
    <row r="234" spans="1:32" x14ac:dyDescent="0.2">
      <c r="A234" s="4">
        <v>24639</v>
      </c>
      <c r="B234" s="4">
        <v>63853</v>
      </c>
      <c r="C234" s="4" t="s">
        <v>1652</v>
      </c>
      <c r="D234" s="4" t="s">
        <v>1653</v>
      </c>
      <c r="E234" s="5">
        <v>38973</v>
      </c>
      <c r="F234" s="29">
        <v>2006</v>
      </c>
      <c r="G234" s="4" t="s">
        <v>28</v>
      </c>
      <c r="H234" s="4" t="s">
        <v>891</v>
      </c>
      <c r="I234" s="4">
        <v>40</v>
      </c>
      <c r="J234" s="4">
        <v>31.53</v>
      </c>
      <c r="K234" s="4" t="s">
        <v>870</v>
      </c>
      <c r="L234" s="5">
        <v>41023</v>
      </c>
      <c r="M234" s="29">
        <f t="shared" si="12"/>
        <v>2012</v>
      </c>
      <c r="N234" s="4" t="s">
        <v>38</v>
      </c>
      <c r="O234" s="4" t="s">
        <v>1654</v>
      </c>
      <c r="P234" s="4">
        <v>28.7</v>
      </c>
      <c r="Q234" s="4">
        <v>21.83</v>
      </c>
      <c r="R234" s="4"/>
      <c r="S234" s="4" t="s">
        <v>24</v>
      </c>
      <c r="T234" s="4" t="s">
        <v>76</v>
      </c>
      <c r="U234" s="4" t="s">
        <v>1655</v>
      </c>
      <c r="V234" s="4"/>
      <c r="W234" s="4" t="s">
        <v>763</v>
      </c>
      <c r="X234" s="4" t="s">
        <v>718</v>
      </c>
      <c r="Y234" s="4" t="s">
        <v>26</v>
      </c>
      <c r="Z234" s="4"/>
      <c r="AA234" s="4"/>
      <c r="AB234" s="4"/>
      <c r="AC234" s="4"/>
      <c r="AD234">
        <f t="shared" si="13"/>
        <v>67</v>
      </c>
      <c r="AE234" s="122">
        <f t="shared" si="14"/>
        <v>5.583333333333333</v>
      </c>
      <c r="AF234">
        <f t="shared" si="15"/>
        <v>2012</v>
      </c>
    </row>
    <row r="235" spans="1:32" x14ac:dyDescent="0.2">
      <c r="A235" s="4">
        <v>24639</v>
      </c>
      <c r="B235" s="4">
        <v>63853</v>
      </c>
      <c r="C235" s="4" t="s">
        <v>1652</v>
      </c>
      <c r="D235" s="4" t="s">
        <v>1653</v>
      </c>
      <c r="E235" s="5">
        <v>38973</v>
      </c>
      <c r="F235" s="29">
        <v>2006</v>
      </c>
      <c r="G235" s="4" t="s">
        <v>28</v>
      </c>
      <c r="H235" s="4" t="s">
        <v>891</v>
      </c>
      <c r="I235" s="4">
        <v>40</v>
      </c>
      <c r="J235" s="4">
        <v>31.53</v>
      </c>
      <c r="K235" s="4" t="s">
        <v>870</v>
      </c>
      <c r="L235" s="5">
        <v>41325</v>
      </c>
      <c r="M235" s="29">
        <f t="shared" si="12"/>
        <v>2013</v>
      </c>
      <c r="N235" s="4" t="s">
        <v>38</v>
      </c>
      <c r="O235" s="4" t="s">
        <v>1656</v>
      </c>
      <c r="P235" s="4">
        <v>68.790000000000006</v>
      </c>
      <c r="Q235" s="4">
        <v>51.4</v>
      </c>
      <c r="R235" s="4"/>
      <c r="S235" s="4" t="s">
        <v>24</v>
      </c>
      <c r="T235" s="4" t="s">
        <v>76</v>
      </c>
      <c r="U235" s="4" t="s">
        <v>1655</v>
      </c>
      <c r="V235" s="4"/>
      <c r="W235" s="4" t="s">
        <v>763</v>
      </c>
      <c r="X235" s="4" t="s">
        <v>718</v>
      </c>
      <c r="Y235" s="4" t="s">
        <v>26</v>
      </c>
      <c r="Z235" s="4"/>
      <c r="AA235" s="4"/>
      <c r="AB235" s="4"/>
      <c r="AC235" s="4"/>
      <c r="AD235">
        <f t="shared" si="13"/>
        <v>77</v>
      </c>
      <c r="AE235" s="122">
        <f t="shared" si="14"/>
        <v>6.416666666666667</v>
      </c>
      <c r="AF235">
        <f t="shared" si="15"/>
        <v>2013</v>
      </c>
    </row>
    <row r="236" spans="1:32" x14ac:dyDescent="0.2">
      <c r="A236" s="4">
        <v>42159</v>
      </c>
      <c r="B236" s="4">
        <v>63853</v>
      </c>
      <c r="C236" s="4" t="s">
        <v>1652</v>
      </c>
      <c r="D236" s="4" t="s">
        <v>1653</v>
      </c>
      <c r="E236" s="5">
        <v>38509</v>
      </c>
      <c r="F236" s="29">
        <v>2005</v>
      </c>
      <c r="G236" s="4" t="s">
        <v>28</v>
      </c>
      <c r="H236" s="4" t="s">
        <v>1042</v>
      </c>
      <c r="I236" s="4">
        <v>20</v>
      </c>
      <c r="J236" s="4">
        <v>16.53</v>
      </c>
      <c r="K236" s="4" t="s">
        <v>1093</v>
      </c>
      <c r="L236" s="5">
        <v>40521</v>
      </c>
      <c r="M236" s="29">
        <f t="shared" si="12"/>
        <v>2010</v>
      </c>
      <c r="N236" s="4" t="s">
        <v>23</v>
      </c>
      <c r="O236" s="4" t="s">
        <v>1657</v>
      </c>
      <c r="P236" s="4">
        <v>184.25</v>
      </c>
      <c r="Q236" s="4">
        <v>138.94</v>
      </c>
      <c r="R236" s="4"/>
      <c r="S236" s="4" t="s">
        <v>24</v>
      </c>
      <c r="T236" s="4" t="s">
        <v>76</v>
      </c>
      <c r="U236" s="4" t="s">
        <v>1655</v>
      </c>
      <c r="V236" s="4"/>
      <c r="W236" s="4" t="s">
        <v>763</v>
      </c>
      <c r="X236" s="4" t="s">
        <v>718</v>
      </c>
      <c r="Y236" s="4" t="s">
        <v>26</v>
      </c>
      <c r="Z236" s="4"/>
      <c r="AA236" s="4"/>
      <c r="AB236" s="4"/>
      <c r="AC236" s="4"/>
      <c r="AD236">
        <f t="shared" si="13"/>
        <v>66</v>
      </c>
      <c r="AE236" s="122">
        <f t="shared" si="14"/>
        <v>5.5</v>
      </c>
      <c r="AF236">
        <f t="shared" si="15"/>
        <v>2010</v>
      </c>
    </row>
    <row r="237" spans="1:32" x14ac:dyDescent="0.2">
      <c r="A237" s="4">
        <v>42159</v>
      </c>
      <c r="B237" s="4">
        <v>63853</v>
      </c>
      <c r="C237" s="4" t="s">
        <v>1652</v>
      </c>
      <c r="D237" s="4" t="s">
        <v>1653</v>
      </c>
      <c r="E237" s="5">
        <v>38509</v>
      </c>
      <c r="F237" s="29">
        <v>2005</v>
      </c>
      <c r="G237" s="4" t="s">
        <v>28</v>
      </c>
      <c r="H237" s="4" t="s">
        <v>1042</v>
      </c>
      <c r="I237" s="4">
        <v>20</v>
      </c>
      <c r="J237" s="4">
        <v>16.53</v>
      </c>
      <c r="K237" s="4" t="s">
        <v>1093</v>
      </c>
      <c r="L237" s="5">
        <v>41026</v>
      </c>
      <c r="M237" s="29">
        <f t="shared" si="12"/>
        <v>2012</v>
      </c>
      <c r="N237" s="4" t="s">
        <v>38</v>
      </c>
      <c r="O237" s="4" t="s">
        <v>1658</v>
      </c>
      <c r="P237" s="4">
        <v>21.71</v>
      </c>
      <c r="Q237" s="4">
        <v>16.52</v>
      </c>
      <c r="R237" s="4"/>
      <c r="S237" s="4" t="s">
        <v>24</v>
      </c>
      <c r="T237" s="4" t="s">
        <v>76</v>
      </c>
      <c r="U237" s="4" t="s">
        <v>1655</v>
      </c>
      <c r="V237" s="4"/>
      <c r="W237" s="4" t="s">
        <v>763</v>
      </c>
      <c r="X237" s="4" t="s">
        <v>718</v>
      </c>
      <c r="Y237" s="4" t="s">
        <v>26</v>
      </c>
      <c r="Z237" s="4"/>
      <c r="AA237" s="4"/>
      <c r="AB237" s="4"/>
      <c r="AC237" s="4"/>
      <c r="AD237">
        <f t="shared" si="13"/>
        <v>82</v>
      </c>
      <c r="AE237" s="122">
        <f t="shared" si="14"/>
        <v>6.833333333333333</v>
      </c>
      <c r="AF237">
        <f t="shared" si="15"/>
        <v>2012</v>
      </c>
    </row>
    <row r="238" spans="1:32" x14ac:dyDescent="0.2">
      <c r="A238" s="4">
        <v>22814</v>
      </c>
      <c r="B238" s="4">
        <v>38233</v>
      </c>
      <c r="C238" s="4" t="s">
        <v>1659</v>
      </c>
      <c r="D238" s="4" t="s">
        <v>1660</v>
      </c>
      <c r="E238" s="5">
        <v>38911</v>
      </c>
      <c r="F238" s="29">
        <v>2006</v>
      </c>
      <c r="G238" s="4" t="s">
        <v>43</v>
      </c>
      <c r="H238" s="4"/>
      <c r="I238" s="4"/>
      <c r="J238" s="4"/>
      <c r="K238" s="4" t="s">
        <v>88</v>
      </c>
      <c r="L238" s="5">
        <v>40034</v>
      </c>
      <c r="M238" s="29">
        <f t="shared" si="12"/>
        <v>2009</v>
      </c>
      <c r="N238" s="4" t="s">
        <v>38</v>
      </c>
      <c r="O238" s="4" t="s">
        <v>1661</v>
      </c>
      <c r="P238" s="4">
        <v>7.33</v>
      </c>
      <c r="Q238" s="4">
        <v>5.14</v>
      </c>
      <c r="R238" s="4"/>
      <c r="S238" s="4" t="s">
        <v>1102</v>
      </c>
      <c r="T238" s="4" t="s">
        <v>1103</v>
      </c>
      <c r="U238" s="4" t="s">
        <v>1103</v>
      </c>
      <c r="V238" s="4"/>
      <c r="W238" s="4" t="s">
        <v>763</v>
      </c>
      <c r="X238" s="4" t="s">
        <v>718</v>
      </c>
      <c r="Y238" s="4" t="s">
        <v>26</v>
      </c>
      <c r="Z238" s="4"/>
      <c r="AA238" s="4"/>
      <c r="AB238" s="4"/>
      <c r="AC238" s="4"/>
      <c r="AD238">
        <f t="shared" si="13"/>
        <v>37</v>
      </c>
      <c r="AE238" s="122">
        <f t="shared" si="14"/>
        <v>3.0833333333333335</v>
      </c>
      <c r="AF238">
        <f t="shared" si="15"/>
        <v>2009</v>
      </c>
    </row>
    <row r="239" spans="1:32" x14ac:dyDescent="0.2">
      <c r="A239" s="4">
        <v>22814</v>
      </c>
      <c r="B239" s="4">
        <v>38233</v>
      </c>
      <c r="C239" s="4" t="s">
        <v>1659</v>
      </c>
      <c r="D239" s="4" t="s">
        <v>1660</v>
      </c>
      <c r="E239" s="5">
        <v>38911</v>
      </c>
      <c r="F239" s="29">
        <v>2006</v>
      </c>
      <c r="G239" s="4" t="s">
        <v>43</v>
      </c>
      <c r="H239" s="4"/>
      <c r="I239" s="4"/>
      <c r="J239" s="4"/>
      <c r="K239" s="4" t="s">
        <v>88</v>
      </c>
      <c r="L239" s="5">
        <v>41221</v>
      </c>
      <c r="M239" s="29">
        <f t="shared" si="12"/>
        <v>2012</v>
      </c>
      <c r="N239" s="4" t="s">
        <v>38</v>
      </c>
      <c r="O239" s="4" t="s">
        <v>1397</v>
      </c>
      <c r="P239" s="4">
        <v>54</v>
      </c>
      <c r="Q239" s="4">
        <v>42.49</v>
      </c>
      <c r="R239" s="4"/>
      <c r="S239" s="4" t="s">
        <v>1102</v>
      </c>
      <c r="T239" s="4" t="s">
        <v>1103</v>
      </c>
      <c r="U239" s="4" t="s">
        <v>1103</v>
      </c>
      <c r="V239" s="4"/>
      <c r="W239" s="4" t="s">
        <v>763</v>
      </c>
      <c r="X239" s="4" t="s">
        <v>718</v>
      </c>
      <c r="Y239" s="4" t="s">
        <v>33</v>
      </c>
      <c r="Z239" s="4"/>
      <c r="AA239" s="4"/>
      <c r="AB239" s="4"/>
      <c r="AC239" s="4"/>
      <c r="AD239">
        <f t="shared" si="13"/>
        <v>76</v>
      </c>
      <c r="AE239" s="122">
        <f t="shared" si="14"/>
        <v>6.333333333333333</v>
      </c>
      <c r="AF239">
        <f t="shared" si="15"/>
        <v>2012</v>
      </c>
    </row>
    <row r="240" spans="1:32" x14ac:dyDescent="0.2">
      <c r="A240" s="4">
        <v>8606</v>
      </c>
      <c r="B240" s="4">
        <v>39792</v>
      </c>
      <c r="C240" s="4" t="s">
        <v>1662</v>
      </c>
      <c r="D240" s="4"/>
      <c r="E240" s="5">
        <v>40148</v>
      </c>
      <c r="F240" s="29">
        <v>2009</v>
      </c>
      <c r="G240" s="4" t="s">
        <v>28</v>
      </c>
      <c r="H240" s="4" t="s">
        <v>1663</v>
      </c>
      <c r="I240" s="4">
        <v>180</v>
      </c>
      <c r="J240" s="4">
        <v>120.11</v>
      </c>
      <c r="K240" s="4" t="s">
        <v>1288</v>
      </c>
      <c r="L240" s="5">
        <v>41997</v>
      </c>
      <c r="M240" s="29">
        <f t="shared" si="12"/>
        <v>2014</v>
      </c>
      <c r="N240" s="4" t="s">
        <v>31</v>
      </c>
      <c r="O240" s="4"/>
      <c r="P240" s="4"/>
      <c r="Q240" s="4"/>
      <c r="R240" s="4" t="s">
        <v>1664</v>
      </c>
      <c r="S240" s="4" t="s">
        <v>65</v>
      </c>
      <c r="T240" s="4" t="s">
        <v>1665</v>
      </c>
      <c r="U240" s="4" t="s">
        <v>1666</v>
      </c>
      <c r="V240" s="4"/>
      <c r="W240" s="4" t="s">
        <v>763</v>
      </c>
      <c r="X240" s="4" t="s">
        <v>718</v>
      </c>
      <c r="Y240" s="4" t="s">
        <v>33</v>
      </c>
      <c r="Z240" s="4"/>
      <c r="AA240" s="4"/>
      <c r="AB240" s="4"/>
      <c r="AC240" s="4"/>
      <c r="AD240">
        <f t="shared" si="13"/>
        <v>60</v>
      </c>
      <c r="AE240" s="122">
        <f t="shared" si="14"/>
        <v>5</v>
      </c>
      <c r="AF240">
        <f t="shared" si="15"/>
        <v>2014</v>
      </c>
    </row>
    <row r="241" spans="1:32" x14ac:dyDescent="0.2">
      <c r="A241" s="4">
        <v>4880</v>
      </c>
      <c r="B241" s="4">
        <v>34317</v>
      </c>
      <c r="C241" s="4" t="s">
        <v>1667</v>
      </c>
      <c r="D241" s="4" t="s">
        <v>1668</v>
      </c>
      <c r="E241" s="5">
        <v>39591</v>
      </c>
      <c r="F241" s="29">
        <v>2008</v>
      </c>
      <c r="G241" s="4" t="s">
        <v>28</v>
      </c>
      <c r="H241" s="4" t="s">
        <v>1669</v>
      </c>
      <c r="I241" s="4">
        <v>73</v>
      </c>
      <c r="J241" s="4">
        <v>46.36</v>
      </c>
      <c r="K241" s="4" t="s">
        <v>1670</v>
      </c>
      <c r="L241" s="5">
        <v>40938</v>
      </c>
      <c r="M241" s="29">
        <f t="shared" si="12"/>
        <v>2012</v>
      </c>
      <c r="N241" s="4" t="s">
        <v>31</v>
      </c>
      <c r="O241" s="4"/>
      <c r="P241" s="4"/>
      <c r="Q241" s="4"/>
      <c r="R241" s="4" t="s">
        <v>1671</v>
      </c>
      <c r="S241" s="4" t="s">
        <v>167</v>
      </c>
      <c r="T241" s="4" t="s">
        <v>168</v>
      </c>
      <c r="U241" s="4" t="s">
        <v>168</v>
      </c>
      <c r="V241" s="4"/>
      <c r="W241" s="4" t="s">
        <v>763</v>
      </c>
      <c r="X241" s="4" t="s">
        <v>718</v>
      </c>
      <c r="Y241" s="4" t="s">
        <v>33</v>
      </c>
      <c r="Z241" s="4"/>
      <c r="AA241" s="4"/>
      <c r="AB241" s="4"/>
      <c r="AC241" s="4"/>
      <c r="AD241">
        <f t="shared" si="13"/>
        <v>44</v>
      </c>
      <c r="AE241" s="122">
        <f t="shared" si="14"/>
        <v>3.6666666666666665</v>
      </c>
      <c r="AF241">
        <f t="shared" si="15"/>
        <v>2012</v>
      </c>
    </row>
    <row r="242" spans="1:32" x14ac:dyDescent="0.2">
      <c r="A242" s="4">
        <v>44859</v>
      </c>
      <c r="B242" s="4">
        <v>155221</v>
      </c>
      <c r="C242" s="4" t="s">
        <v>1672</v>
      </c>
      <c r="D242" s="4" t="s">
        <v>1673</v>
      </c>
      <c r="E242" s="5">
        <v>39218</v>
      </c>
      <c r="F242" s="29">
        <v>2007</v>
      </c>
      <c r="G242" s="4" t="s">
        <v>20</v>
      </c>
      <c r="H242" s="4" t="s">
        <v>1674</v>
      </c>
      <c r="I242" s="4">
        <v>3.03</v>
      </c>
      <c r="J242" s="4">
        <v>2.2400000000000002</v>
      </c>
      <c r="K242" s="4" t="s">
        <v>968</v>
      </c>
      <c r="L242" s="5">
        <v>40513</v>
      </c>
      <c r="M242" s="29">
        <f t="shared" si="12"/>
        <v>2010</v>
      </c>
      <c r="N242" s="4" t="s">
        <v>38</v>
      </c>
      <c r="O242" s="4" t="s">
        <v>1675</v>
      </c>
      <c r="P242" s="4">
        <v>5.99</v>
      </c>
      <c r="Q242" s="4">
        <v>4.5199999999999996</v>
      </c>
      <c r="R242" s="4"/>
      <c r="S242" s="4" t="s">
        <v>24</v>
      </c>
      <c r="T242" s="4" t="s">
        <v>47</v>
      </c>
      <c r="U242" s="4" t="s">
        <v>47</v>
      </c>
      <c r="V242" s="4"/>
      <c r="W242" s="4" t="s">
        <v>763</v>
      </c>
      <c r="X242" s="4" t="s">
        <v>718</v>
      </c>
      <c r="Y242" s="4" t="s">
        <v>33</v>
      </c>
      <c r="Z242" s="4"/>
      <c r="AA242" s="4"/>
      <c r="AB242" s="4"/>
      <c r="AC242" s="4"/>
      <c r="AD242">
        <f t="shared" si="13"/>
        <v>43</v>
      </c>
      <c r="AE242" s="122">
        <f t="shared" si="14"/>
        <v>3.5833333333333335</v>
      </c>
      <c r="AF242">
        <f t="shared" si="15"/>
        <v>2010</v>
      </c>
    </row>
    <row r="243" spans="1:32" x14ac:dyDescent="0.2">
      <c r="A243" s="4">
        <v>44769</v>
      </c>
      <c r="B243" s="4">
        <v>154959</v>
      </c>
      <c r="C243" s="4" t="s">
        <v>1676</v>
      </c>
      <c r="D243" s="4" t="s">
        <v>1677</v>
      </c>
      <c r="E243" s="5">
        <v>39015</v>
      </c>
      <c r="F243" s="29">
        <v>2006</v>
      </c>
      <c r="G243" s="4" t="s">
        <v>20</v>
      </c>
      <c r="H243" s="4" t="s">
        <v>1678</v>
      </c>
      <c r="I243" s="4">
        <v>12.15</v>
      </c>
      <c r="J243" s="4">
        <v>9.57</v>
      </c>
      <c r="K243" s="4" t="s">
        <v>1093</v>
      </c>
      <c r="L243" s="5">
        <v>40144</v>
      </c>
      <c r="M243" s="29">
        <f t="shared" si="12"/>
        <v>2009</v>
      </c>
      <c r="N243" s="4" t="s">
        <v>23</v>
      </c>
      <c r="O243" s="4" t="s">
        <v>1679</v>
      </c>
      <c r="P243" s="4">
        <v>229.63</v>
      </c>
      <c r="Q243" s="4">
        <v>153.22999999999999</v>
      </c>
      <c r="R243" s="4"/>
      <c r="S243" s="4" t="s">
        <v>167</v>
      </c>
      <c r="T243" s="4" t="s">
        <v>501</v>
      </c>
      <c r="U243" s="4" t="s">
        <v>1680</v>
      </c>
      <c r="V243" s="4"/>
      <c r="W243" s="4" t="s">
        <v>763</v>
      </c>
      <c r="X243" s="4" t="s">
        <v>718</v>
      </c>
      <c r="Y243" s="4" t="s">
        <v>26</v>
      </c>
      <c r="Z243" s="4"/>
      <c r="AA243" s="4"/>
      <c r="AB243" s="4"/>
      <c r="AC243" s="4"/>
      <c r="AD243">
        <f t="shared" si="13"/>
        <v>37</v>
      </c>
      <c r="AE243" s="122">
        <f t="shared" si="14"/>
        <v>3.0833333333333335</v>
      </c>
      <c r="AF243">
        <f t="shared" si="15"/>
        <v>2009</v>
      </c>
    </row>
    <row r="244" spans="1:32" x14ac:dyDescent="0.2">
      <c r="A244" s="4">
        <v>44769</v>
      </c>
      <c r="B244" s="4">
        <v>154959</v>
      </c>
      <c r="C244" s="4" t="s">
        <v>1676</v>
      </c>
      <c r="D244" s="4" t="s">
        <v>1677</v>
      </c>
      <c r="E244" s="5">
        <v>39015</v>
      </c>
      <c r="F244" s="29">
        <v>2006</v>
      </c>
      <c r="G244" s="4" t="s">
        <v>20</v>
      </c>
      <c r="H244" s="4" t="s">
        <v>1678</v>
      </c>
      <c r="I244" s="4">
        <v>12.15</v>
      </c>
      <c r="J244" s="4">
        <v>9.57</v>
      </c>
      <c r="K244" s="4" t="s">
        <v>1093</v>
      </c>
      <c r="L244" s="5">
        <v>41400</v>
      </c>
      <c r="M244" s="29">
        <f t="shared" si="12"/>
        <v>2013</v>
      </c>
      <c r="N244" s="4" t="s">
        <v>38</v>
      </c>
      <c r="O244" s="4"/>
      <c r="P244" s="4"/>
      <c r="Q244" s="4"/>
      <c r="R244" s="4"/>
      <c r="S244" s="4" t="s">
        <v>167</v>
      </c>
      <c r="T244" s="4" t="s">
        <v>501</v>
      </c>
      <c r="U244" s="4" t="s">
        <v>1680</v>
      </c>
      <c r="V244" s="4"/>
      <c r="W244" s="4" t="s">
        <v>763</v>
      </c>
      <c r="X244" s="4" t="s">
        <v>718</v>
      </c>
      <c r="Y244" s="4" t="s">
        <v>26</v>
      </c>
      <c r="Z244" s="4"/>
      <c r="AA244" s="4"/>
      <c r="AB244" s="4"/>
      <c r="AC244" s="4"/>
      <c r="AD244">
        <f t="shared" si="13"/>
        <v>79</v>
      </c>
      <c r="AE244" s="122">
        <f t="shared" si="14"/>
        <v>6.583333333333333</v>
      </c>
      <c r="AF244">
        <f t="shared" si="15"/>
        <v>2013</v>
      </c>
    </row>
    <row r="245" spans="1:32" x14ac:dyDescent="0.2">
      <c r="A245" s="4">
        <v>44769</v>
      </c>
      <c r="B245" s="4">
        <v>154959</v>
      </c>
      <c r="C245" s="4" t="s">
        <v>1676</v>
      </c>
      <c r="D245" s="4" t="s">
        <v>1677</v>
      </c>
      <c r="E245" s="5">
        <v>39015</v>
      </c>
      <c r="F245" s="29">
        <v>2006</v>
      </c>
      <c r="G245" s="4" t="s">
        <v>20</v>
      </c>
      <c r="H245" s="4" t="s">
        <v>1678</v>
      </c>
      <c r="I245" s="4">
        <v>12.15</v>
      </c>
      <c r="J245" s="4">
        <v>9.57</v>
      </c>
      <c r="K245" s="4" t="s">
        <v>1093</v>
      </c>
      <c r="L245" s="5">
        <v>41663</v>
      </c>
      <c r="M245" s="29">
        <f t="shared" si="12"/>
        <v>2014</v>
      </c>
      <c r="N245" s="4" t="s">
        <v>38</v>
      </c>
      <c r="O245" s="4"/>
      <c r="P245" s="4"/>
      <c r="Q245" s="4"/>
      <c r="R245" s="4"/>
      <c r="S245" s="4" t="s">
        <v>167</v>
      </c>
      <c r="T245" s="4" t="s">
        <v>501</v>
      </c>
      <c r="U245" s="4" t="s">
        <v>1680</v>
      </c>
      <c r="V245" s="4"/>
      <c r="W245" s="4" t="s">
        <v>763</v>
      </c>
      <c r="X245" s="4" t="s">
        <v>718</v>
      </c>
      <c r="Y245" s="4" t="s">
        <v>26</v>
      </c>
      <c r="Z245" s="4"/>
      <c r="AA245" s="4"/>
      <c r="AB245" s="4"/>
      <c r="AC245" s="4"/>
      <c r="AD245">
        <f t="shared" si="13"/>
        <v>87</v>
      </c>
      <c r="AE245" s="122">
        <f t="shared" si="14"/>
        <v>7.25</v>
      </c>
      <c r="AF245">
        <f t="shared" si="15"/>
        <v>2014</v>
      </c>
    </row>
    <row r="246" spans="1:32" x14ac:dyDescent="0.2">
      <c r="A246" s="4">
        <v>36639</v>
      </c>
      <c r="B246" s="4">
        <v>125107</v>
      </c>
      <c r="C246" s="4" t="s">
        <v>1681</v>
      </c>
      <c r="D246" s="4" t="s">
        <v>1682</v>
      </c>
      <c r="E246" s="5">
        <v>40449</v>
      </c>
      <c r="F246" s="29">
        <v>2010</v>
      </c>
      <c r="G246" s="4" t="s">
        <v>20</v>
      </c>
      <c r="H246" s="4" t="s">
        <v>1683</v>
      </c>
      <c r="I246" s="4">
        <v>7.39</v>
      </c>
      <c r="J246" s="4">
        <v>5.75</v>
      </c>
      <c r="K246" s="4" t="s">
        <v>1684</v>
      </c>
      <c r="L246" s="5">
        <v>41072</v>
      </c>
      <c r="M246" s="29">
        <f t="shared" si="12"/>
        <v>2012</v>
      </c>
      <c r="N246" s="4" t="s">
        <v>23</v>
      </c>
      <c r="O246" s="4" t="s">
        <v>1685</v>
      </c>
      <c r="P246" s="4">
        <v>125.08</v>
      </c>
      <c r="Q246" s="4">
        <v>99.43</v>
      </c>
      <c r="R246" s="4"/>
      <c r="S246" s="4" t="s">
        <v>24</v>
      </c>
      <c r="T246" s="4" t="s">
        <v>25</v>
      </c>
      <c r="U246" s="4" t="s">
        <v>515</v>
      </c>
      <c r="V246" s="4"/>
      <c r="W246" s="4" t="s">
        <v>763</v>
      </c>
      <c r="X246" s="4" t="s">
        <v>718</v>
      </c>
      <c r="Y246" s="4" t="s">
        <v>26</v>
      </c>
      <c r="Z246" s="4"/>
      <c r="AA246" s="4"/>
      <c r="AB246" s="4"/>
      <c r="AC246" s="4"/>
      <c r="AD246">
        <f t="shared" si="13"/>
        <v>21</v>
      </c>
      <c r="AE246" s="122">
        <f t="shared" si="14"/>
        <v>1.75</v>
      </c>
      <c r="AF246">
        <f t="shared" si="15"/>
        <v>2012</v>
      </c>
    </row>
    <row r="247" spans="1:32" x14ac:dyDescent="0.2">
      <c r="A247" s="4">
        <v>46683</v>
      </c>
      <c r="B247" s="4">
        <v>161869</v>
      </c>
      <c r="C247" s="4" t="s">
        <v>1686</v>
      </c>
      <c r="D247" s="4" t="s">
        <v>1687</v>
      </c>
      <c r="E247" s="5">
        <v>41061</v>
      </c>
      <c r="F247" s="29">
        <v>2012</v>
      </c>
      <c r="G247" s="4" t="s">
        <v>20</v>
      </c>
      <c r="H247" s="4"/>
      <c r="I247" s="4"/>
      <c r="J247" s="4"/>
      <c r="K247" s="4" t="s">
        <v>968</v>
      </c>
      <c r="L247" s="5">
        <v>41970</v>
      </c>
      <c r="M247" s="29">
        <f t="shared" si="12"/>
        <v>2014</v>
      </c>
      <c r="N247" s="4" t="s">
        <v>23</v>
      </c>
      <c r="O247" s="4"/>
      <c r="P247" s="4"/>
      <c r="Q247" s="4"/>
      <c r="R247" s="4"/>
      <c r="S247" s="4" t="s">
        <v>175</v>
      </c>
      <c r="T247" s="4" t="s">
        <v>176</v>
      </c>
      <c r="U247" s="4" t="s">
        <v>1688</v>
      </c>
      <c r="V247" s="4"/>
      <c r="W247" s="4" t="s">
        <v>763</v>
      </c>
      <c r="X247" s="4" t="s">
        <v>718</v>
      </c>
      <c r="Y247" s="4" t="s">
        <v>26</v>
      </c>
      <c r="Z247" s="4"/>
      <c r="AA247" s="4"/>
      <c r="AB247" s="4"/>
      <c r="AC247" s="4"/>
      <c r="AD247">
        <f t="shared" si="13"/>
        <v>29</v>
      </c>
      <c r="AE247" s="122">
        <f t="shared" si="14"/>
        <v>2.4166666666666665</v>
      </c>
      <c r="AF247">
        <f t="shared" si="15"/>
        <v>2014</v>
      </c>
    </row>
    <row r="248" spans="1:32" x14ac:dyDescent="0.2">
      <c r="A248" s="4">
        <v>47880</v>
      </c>
      <c r="B248" s="4">
        <v>166756</v>
      </c>
      <c r="C248" s="4" t="s">
        <v>1689</v>
      </c>
      <c r="D248" s="4" t="s">
        <v>1690</v>
      </c>
      <c r="E248" s="5">
        <v>40603</v>
      </c>
      <c r="F248" s="29">
        <v>2011</v>
      </c>
      <c r="G248" s="4" t="s">
        <v>20</v>
      </c>
      <c r="H248" s="4" t="s">
        <v>1683</v>
      </c>
      <c r="I248" s="4">
        <v>7.6</v>
      </c>
      <c r="J248" s="4">
        <v>5.55</v>
      </c>
      <c r="K248" s="4" t="s">
        <v>1691</v>
      </c>
      <c r="L248" s="5">
        <v>41660</v>
      </c>
      <c r="M248" s="29">
        <f t="shared" si="12"/>
        <v>2014</v>
      </c>
      <c r="N248" s="4" t="s">
        <v>23</v>
      </c>
      <c r="O248" s="4" t="s">
        <v>1692</v>
      </c>
      <c r="P248" s="4">
        <v>81.03</v>
      </c>
      <c r="Q248" s="4">
        <v>59.28</v>
      </c>
      <c r="R248" s="4"/>
      <c r="S248" s="4" t="s">
        <v>103</v>
      </c>
      <c r="T248" s="4" t="s">
        <v>327</v>
      </c>
      <c r="U248" s="4" t="s">
        <v>1693</v>
      </c>
      <c r="V248" s="4"/>
      <c r="W248" s="4" t="s">
        <v>763</v>
      </c>
      <c r="X248" s="4" t="s">
        <v>718</v>
      </c>
      <c r="Y248" s="4" t="s">
        <v>26</v>
      </c>
      <c r="Z248" s="4"/>
      <c r="AA248" s="4"/>
      <c r="AB248" s="4"/>
      <c r="AC248" s="4"/>
      <c r="AD248">
        <f t="shared" si="13"/>
        <v>34</v>
      </c>
      <c r="AE248" s="122">
        <f t="shared" si="14"/>
        <v>2.8333333333333335</v>
      </c>
      <c r="AF248">
        <f t="shared" si="15"/>
        <v>2014</v>
      </c>
    </row>
    <row r="249" spans="1:32" x14ac:dyDescent="0.2">
      <c r="A249" s="4">
        <v>36827</v>
      </c>
      <c r="B249" s="4">
        <v>125668</v>
      </c>
      <c r="C249" s="4" t="s">
        <v>1694</v>
      </c>
      <c r="D249" s="4" t="s">
        <v>1695</v>
      </c>
      <c r="E249" s="5">
        <v>40519</v>
      </c>
      <c r="F249" s="29">
        <v>2010</v>
      </c>
      <c r="G249" s="4" t="s">
        <v>20</v>
      </c>
      <c r="H249" s="4"/>
      <c r="I249" s="4"/>
      <c r="J249" s="4"/>
      <c r="K249" s="4" t="s">
        <v>1696</v>
      </c>
      <c r="L249" s="5">
        <v>41978</v>
      </c>
      <c r="M249" s="29">
        <f t="shared" si="12"/>
        <v>2014</v>
      </c>
      <c r="N249" s="4" t="s">
        <v>23</v>
      </c>
      <c r="O249" s="4" t="s">
        <v>1697</v>
      </c>
      <c r="P249" s="4">
        <v>65.069999999999993</v>
      </c>
      <c r="Q249" s="4">
        <v>52.23</v>
      </c>
      <c r="R249" s="4"/>
      <c r="S249" s="4" t="s">
        <v>167</v>
      </c>
      <c r="T249" s="4" t="s">
        <v>168</v>
      </c>
      <c r="U249" s="4" t="s">
        <v>640</v>
      </c>
      <c r="V249" s="4"/>
      <c r="W249" s="4" t="s">
        <v>763</v>
      </c>
      <c r="X249" s="4" t="s">
        <v>718</v>
      </c>
      <c r="Y249" s="4" t="s">
        <v>26</v>
      </c>
      <c r="Z249" s="4"/>
      <c r="AA249" s="4"/>
      <c r="AB249" s="4"/>
      <c r="AC249" s="4"/>
      <c r="AD249">
        <f t="shared" si="13"/>
        <v>48</v>
      </c>
      <c r="AE249" s="122">
        <f t="shared" si="14"/>
        <v>4</v>
      </c>
      <c r="AF249">
        <f t="shared" si="15"/>
        <v>2014</v>
      </c>
    </row>
    <row r="250" spans="1:32" x14ac:dyDescent="0.2">
      <c r="A250" s="4">
        <v>46458</v>
      </c>
      <c r="B250" s="4">
        <v>161049</v>
      </c>
      <c r="C250" s="4" t="s">
        <v>1698</v>
      </c>
      <c r="D250" s="4" t="s">
        <v>1699</v>
      </c>
      <c r="E250" s="5">
        <v>39692</v>
      </c>
      <c r="F250" s="29">
        <v>2008</v>
      </c>
      <c r="G250" s="4" t="s">
        <v>20</v>
      </c>
      <c r="H250" s="4" t="s">
        <v>914</v>
      </c>
      <c r="I250" s="4">
        <v>21.87</v>
      </c>
      <c r="J250" s="4">
        <v>15.53</v>
      </c>
      <c r="K250" s="4" t="s">
        <v>935</v>
      </c>
      <c r="L250" s="5">
        <v>40815</v>
      </c>
      <c r="M250" s="29">
        <f t="shared" si="12"/>
        <v>2011</v>
      </c>
      <c r="N250" s="4" t="s">
        <v>23</v>
      </c>
      <c r="O250" s="4" t="s">
        <v>1700</v>
      </c>
      <c r="P250" s="4">
        <v>128.53</v>
      </c>
      <c r="Q250" s="4">
        <v>93.71</v>
      </c>
      <c r="R250" s="4"/>
      <c r="S250" s="4" t="s">
        <v>175</v>
      </c>
      <c r="T250" s="4" t="s">
        <v>1169</v>
      </c>
      <c r="U250" s="4" t="s">
        <v>1162</v>
      </c>
      <c r="V250" s="4"/>
      <c r="W250" s="4" t="s">
        <v>763</v>
      </c>
      <c r="X250" s="4" t="s">
        <v>718</v>
      </c>
      <c r="Y250" s="4" t="s">
        <v>26</v>
      </c>
      <c r="Z250" s="4"/>
      <c r="AA250" s="4"/>
      <c r="AB250" s="4"/>
      <c r="AC250" s="4"/>
      <c r="AD250">
        <f t="shared" si="13"/>
        <v>36</v>
      </c>
      <c r="AE250" s="122">
        <f t="shared" si="14"/>
        <v>3</v>
      </c>
      <c r="AF250">
        <f t="shared" si="15"/>
        <v>2011</v>
      </c>
    </row>
    <row r="251" spans="1:32" x14ac:dyDescent="0.2">
      <c r="A251" s="4">
        <v>46458</v>
      </c>
      <c r="B251" s="4">
        <v>161049</v>
      </c>
      <c r="C251" s="4" t="s">
        <v>1698</v>
      </c>
      <c r="D251" s="4" t="s">
        <v>1699</v>
      </c>
      <c r="E251" s="5">
        <v>39692</v>
      </c>
      <c r="F251" s="29">
        <v>2008</v>
      </c>
      <c r="G251" s="4" t="s">
        <v>20</v>
      </c>
      <c r="H251" s="4" t="s">
        <v>914</v>
      </c>
      <c r="I251" s="4">
        <v>21.87</v>
      </c>
      <c r="J251" s="4">
        <v>15.53</v>
      </c>
      <c r="K251" s="4" t="s">
        <v>935</v>
      </c>
      <c r="L251" s="5">
        <v>41226</v>
      </c>
      <c r="M251" s="29">
        <f t="shared" si="12"/>
        <v>2012</v>
      </c>
      <c r="N251" s="4" t="s">
        <v>38</v>
      </c>
      <c r="O251" s="4"/>
      <c r="P251" s="4"/>
      <c r="Q251" s="4"/>
      <c r="R251" s="4"/>
      <c r="S251" s="4" t="s">
        <v>175</v>
      </c>
      <c r="T251" s="4" t="s">
        <v>1169</v>
      </c>
      <c r="U251" s="4" t="s">
        <v>1162</v>
      </c>
      <c r="V251" s="4"/>
      <c r="W251" s="4" t="s">
        <v>763</v>
      </c>
      <c r="X251" s="4" t="s">
        <v>718</v>
      </c>
      <c r="Y251" s="4" t="s">
        <v>26</v>
      </c>
      <c r="Z251" s="4"/>
      <c r="AA251" s="4"/>
      <c r="AB251" s="4"/>
      <c r="AC251" s="4"/>
      <c r="AD251">
        <f t="shared" si="13"/>
        <v>50</v>
      </c>
      <c r="AE251" s="122">
        <f t="shared" si="14"/>
        <v>4.166666666666667</v>
      </c>
      <c r="AF251">
        <f t="shared" si="15"/>
        <v>2012</v>
      </c>
    </row>
    <row r="252" spans="1:32" x14ac:dyDescent="0.2">
      <c r="A252" s="4">
        <v>46458</v>
      </c>
      <c r="B252" s="4">
        <v>161049</v>
      </c>
      <c r="C252" s="4" t="s">
        <v>1698</v>
      </c>
      <c r="D252" s="4" t="s">
        <v>1699</v>
      </c>
      <c r="E252" s="5">
        <v>39692</v>
      </c>
      <c r="F252" s="29">
        <v>2008</v>
      </c>
      <c r="G252" s="4" t="s">
        <v>20</v>
      </c>
      <c r="H252" s="4" t="s">
        <v>914</v>
      </c>
      <c r="I252" s="4">
        <v>21.87</v>
      </c>
      <c r="J252" s="4">
        <v>15.53</v>
      </c>
      <c r="K252" s="4" t="s">
        <v>935</v>
      </c>
      <c r="L252" s="5">
        <v>41233</v>
      </c>
      <c r="M252" s="29">
        <f t="shared" si="12"/>
        <v>2012</v>
      </c>
      <c r="N252" s="4" t="s">
        <v>38</v>
      </c>
      <c r="O252" s="4" t="s">
        <v>1683</v>
      </c>
      <c r="P252" s="4">
        <v>7.95</v>
      </c>
      <c r="Q252" s="4">
        <v>6.25</v>
      </c>
      <c r="R252" s="4"/>
      <c r="S252" s="4" t="s">
        <v>175</v>
      </c>
      <c r="T252" s="4" t="s">
        <v>1169</v>
      </c>
      <c r="U252" s="4" t="s">
        <v>1162</v>
      </c>
      <c r="V252" s="4"/>
      <c r="W252" s="4" t="s">
        <v>763</v>
      </c>
      <c r="X252" s="4" t="s">
        <v>718</v>
      </c>
      <c r="Y252" s="4" t="s">
        <v>26</v>
      </c>
      <c r="Z252" s="4"/>
      <c r="AA252" s="4"/>
      <c r="AB252" s="4"/>
      <c r="AC252" s="4"/>
      <c r="AD252">
        <f t="shared" si="13"/>
        <v>50</v>
      </c>
      <c r="AE252" s="122">
        <f t="shared" si="14"/>
        <v>4.166666666666667</v>
      </c>
      <c r="AF252">
        <f t="shared" si="15"/>
        <v>2012</v>
      </c>
    </row>
    <row r="253" spans="1:32" x14ac:dyDescent="0.2">
      <c r="A253" s="4">
        <v>46519</v>
      </c>
      <c r="B253" s="4">
        <v>161230</v>
      </c>
      <c r="C253" s="4" t="s">
        <v>1701</v>
      </c>
      <c r="D253" s="4" t="s">
        <v>1702</v>
      </c>
      <c r="E253" s="5">
        <v>39234</v>
      </c>
      <c r="F253" s="29">
        <v>2007</v>
      </c>
      <c r="G253" s="4" t="s">
        <v>20</v>
      </c>
      <c r="H253" s="4" t="s">
        <v>1703</v>
      </c>
      <c r="I253" s="4">
        <v>4.4800000000000004</v>
      </c>
      <c r="J253" s="4">
        <v>3.32</v>
      </c>
      <c r="K253" s="4" t="s">
        <v>1482</v>
      </c>
      <c r="L253" s="5">
        <v>42040</v>
      </c>
      <c r="M253" s="29">
        <f t="shared" si="12"/>
        <v>2015</v>
      </c>
      <c r="N253" s="4" t="s">
        <v>31</v>
      </c>
      <c r="O253" s="4" t="s">
        <v>1704</v>
      </c>
      <c r="P253" s="4">
        <v>14.8</v>
      </c>
      <c r="Q253" s="4">
        <v>13</v>
      </c>
      <c r="R253" s="4" t="s">
        <v>1705</v>
      </c>
      <c r="S253" s="4" t="s">
        <v>54</v>
      </c>
      <c r="T253" s="4" t="s">
        <v>81</v>
      </c>
      <c r="U253" s="4" t="s">
        <v>1706</v>
      </c>
      <c r="V253" s="4"/>
      <c r="W253" s="4" t="s">
        <v>763</v>
      </c>
      <c r="X253" s="4" t="s">
        <v>718</v>
      </c>
      <c r="Y253" s="4" t="s">
        <v>33</v>
      </c>
      <c r="Z253" s="4"/>
      <c r="AA253" s="4"/>
      <c r="AB253" s="4"/>
      <c r="AC253" s="4"/>
      <c r="AD253">
        <f t="shared" si="13"/>
        <v>92</v>
      </c>
      <c r="AE253" s="122">
        <f t="shared" si="14"/>
        <v>7.666666666666667</v>
      </c>
      <c r="AF253">
        <f t="shared" si="15"/>
        <v>2015</v>
      </c>
    </row>
    <row r="254" spans="1:32" x14ac:dyDescent="0.2">
      <c r="A254" s="4">
        <v>53675</v>
      </c>
      <c r="B254" s="4">
        <v>189815</v>
      </c>
      <c r="C254" s="4" t="s">
        <v>1707</v>
      </c>
      <c r="D254" s="4" t="s">
        <v>1708</v>
      </c>
      <c r="E254" s="5">
        <v>40981</v>
      </c>
      <c r="F254" s="29">
        <v>2012</v>
      </c>
      <c r="G254" s="4" t="s">
        <v>20</v>
      </c>
      <c r="H254" s="4" t="s">
        <v>1709</v>
      </c>
      <c r="I254" s="4">
        <v>12.69</v>
      </c>
      <c r="J254" s="4">
        <v>9.67</v>
      </c>
      <c r="K254" s="4" t="s">
        <v>1710</v>
      </c>
      <c r="L254" s="5">
        <v>42167</v>
      </c>
      <c r="M254" s="29">
        <f t="shared" si="12"/>
        <v>2015</v>
      </c>
      <c r="N254" s="4" t="s">
        <v>23</v>
      </c>
      <c r="O254" s="4"/>
      <c r="P254" s="4"/>
      <c r="Q254" s="4"/>
      <c r="R254" s="4"/>
      <c r="S254" s="4" t="s">
        <v>281</v>
      </c>
      <c r="T254" s="4" t="s">
        <v>1711</v>
      </c>
      <c r="U254" s="4" t="s">
        <v>1712</v>
      </c>
      <c r="V254" s="4"/>
      <c r="W254" s="4" t="s">
        <v>763</v>
      </c>
      <c r="X254" s="4" t="s">
        <v>718</v>
      </c>
      <c r="Y254" s="4" t="s">
        <v>26</v>
      </c>
      <c r="Z254" s="4"/>
      <c r="AA254" s="4"/>
      <c r="AB254" s="4"/>
      <c r="AC254" s="4"/>
      <c r="AD254">
        <f t="shared" si="13"/>
        <v>39</v>
      </c>
      <c r="AE254" s="122">
        <f t="shared" si="14"/>
        <v>3.25</v>
      </c>
      <c r="AF254">
        <f t="shared" si="15"/>
        <v>2015</v>
      </c>
    </row>
    <row r="255" spans="1:32" x14ac:dyDescent="0.2">
      <c r="A255" s="4">
        <v>45292</v>
      </c>
      <c r="B255" s="4">
        <v>156578</v>
      </c>
      <c r="C255" s="4" t="s">
        <v>1713</v>
      </c>
      <c r="D255" s="4" t="s">
        <v>1714</v>
      </c>
      <c r="E255" s="5">
        <v>40183</v>
      </c>
      <c r="F255" s="29">
        <v>2010</v>
      </c>
      <c r="G255" s="4" t="s">
        <v>20</v>
      </c>
      <c r="H255" s="4" t="s">
        <v>1059</v>
      </c>
      <c r="I255" s="4">
        <v>8.7799999999999994</v>
      </c>
      <c r="J255" s="4">
        <v>6.22</v>
      </c>
      <c r="K255" s="4" t="s">
        <v>1037</v>
      </c>
      <c r="L255" s="5">
        <v>41100</v>
      </c>
      <c r="M255" s="29">
        <f t="shared" si="12"/>
        <v>2012</v>
      </c>
      <c r="N255" s="4" t="s">
        <v>23</v>
      </c>
      <c r="O255" s="4" t="s">
        <v>1715</v>
      </c>
      <c r="P255" s="4">
        <v>77.05</v>
      </c>
      <c r="Q255" s="4">
        <v>62.86</v>
      </c>
      <c r="R255" s="4"/>
      <c r="S255" s="4" t="s">
        <v>281</v>
      </c>
      <c r="T255" s="4" t="s">
        <v>281</v>
      </c>
      <c r="U255" s="4" t="s">
        <v>1716</v>
      </c>
      <c r="V255" s="4"/>
      <c r="W255" s="4" t="s">
        <v>763</v>
      </c>
      <c r="X255" s="4" t="s">
        <v>718</v>
      </c>
      <c r="Y255" s="4" t="s">
        <v>26</v>
      </c>
      <c r="Z255" s="4"/>
      <c r="AA255" s="4"/>
      <c r="AB255" s="4"/>
      <c r="AC255" s="4"/>
      <c r="AD255">
        <f t="shared" si="13"/>
        <v>30</v>
      </c>
      <c r="AE255" s="122">
        <f t="shared" si="14"/>
        <v>2.5</v>
      </c>
      <c r="AF255">
        <f t="shared" si="15"/>
        <v>2012</v>
      </c>
    </row>
    <row r="256" spans="1:32" x14ac:dyDescent="0.2">
      <c r="A256" s="4">
        <v>49938</v>
      </c>
      <c r="B256" s="4">
        <v>156578</v>
      </c>
      <c r="C256" s="4" t="s">
        <v>1713</v>
      </c>
      <c r="D256" s="4" t="s">
        <v>1714</v>
      </c>
      <c r="E256" s="5">
        <v>40332</v>
      </c>
      <c r="F256" s="29">
        <v>2010</v>
      </c>
      <c r="G256" s="4" t="s">
        <v>20</v>
      </c>
      <c r="H256" s="4" t="s">
        <v>972</v>
      </c>
      <c r="I256" s="4">
        <v>1.46</v>
      </c>
      <c r="J256" s="4">
        <v>1.18</v>
      </c>
      <c r="K256" s="4" t="s">
        <v>1037</v>
      </c>
      <c r="L256" s="5">
        <v>41103</v>
      </c>
      <c r="M256" s="29">
        <f t="shared" si="12"/>
        <v>2012</v>
      </c>
      <c r="N256" s="4" t="s">
        <v>23</v>
      </c>
      <c r="O256" s="4" t="s">
        <v>1715</v>
      </c>
      <c r="P256" s="4">
        <v>77.05</v>
      </c>
      <c r="Q256" s="4">
        <v>62.86</v>
      </c>
      <c r="R256" s="4"/>
      <c r="S256" s="4" t="s">
        <v>281</v>
      </c>
      <c r="T256" s="4" t="s">
        <v>281</v>
      </c>
      <c r="U256" s="4" t="s">
        <v>1716</v>
      </c>
      <c r="V256" s="4"/>
      <c r="W256" s="4" t="s">
        <v>763</v>
      </c>
      <c r="X256" s="4" t="s">
        <v>718</v>
      </c>
      <c r="Y256" s="4" t="s">
        <v>26</v>
      </c>
      <c r="Z256" s="4"/>
      <c r="AA256" s="4"/>
      <c r="AB256" s="4"/>
      <c r="AC256" s="4"/>
      <c r="AD256">
        <f t="shared" si="13"/>
        <v>25</v>
      </c>
      <c r="AE256" s="122">
        <f t="shared" si="14"/>
        <v>2.0833333333333335</v>
      </c>
      <c r="AF256">
        <f t="shared" si="15"/>
        <v>2012</v>
      </c>
    </row>
    <row r="257" spans="1:32" x14ac:dyDescent="0.2">
      <c r="A257" s="4">
        <v>43294</v>
      </c>
      <c r="B257" s="4">
        <v>149280</v>
      </c>
      <c r="C257" s="4" t="s">
        <v>1717</v>
      </c>
      <c r="D257" s="4" t="s">
        <v>1718</v>
      </c>
      <c r="E257" s="5">
        <v>40429</v>
      </c>
      <c r="F257" s="29">
        <v>2010</v>
      </c>
      <c r="G257" s="4" t="s">
        <v>20</v>
      </c>
      <c r="H257" s="4" t="s">
        <v>1719</v>
      </c>
      <c r="I257" s="4">
        <v>6.38</v>
      </c>
      <c r="J257" s="4">
        <v>4.97</v>
      </c>
      <c r="K257" s="4" t="s">
        <v>1720</v>
      </c>
      <c r="L257" s="5">
        <v>41662</v>
      </c>
      <c r="M257" s="29">
        <f t="shared" si="12"/>
        <v>2014</v>
      </c>
      <c r="N257" s="4" t="s">
        <v>23</v>
      </c>
      <c r="O257" s="4" t="s">
        <v>1721</v>
      </c>
      <c r="P257" s="4">
        <v>67.47</v>
      </c>
      <c r="Q257" s="4">
        <v>49.36</v>
      </c>
      <c r="R257" s="4"/>
      <c r="S257" s="4" t="s">
        <v>175</v>
      </c>
      <c r="T257" s="4" t="s">
        <v>176</v>
      </c>
      <c r="U257" s="4" t="s">
        <v>176</v>
      </c>
      <c r="V257" s="4"/>
      <c r="W257" s="4" t="s">
        <v>763</v>
      </c>
      <c r="X257" s="4" t="s">
        <v>718</v>
      </c>
      <c r="Y257" s="4" t="s">
        <v>26</v>
      </c>
      <c r="Z257" s="4"/>
      <c r="AA257" s="4"/>
      <c r="AB257" s="4"/>
      <c r="AC257" s="4"/>
      <c r="AD257">
        <f t="shared" si="13"/>
        <v>40</v>
      </c>
      <c r="AE257" s="122">
        <f t="shared" si="14"/>
        <v>3.3333333333333335</v>
      </c>
      <c r="AF257">
        <f t="shared" si="15"/>
        <v>2014</v>
      </c>
    </row>
    <row r="258" spans="1:32" x14ac:dyDescent="0.2">
      <c r="A258" s="4">
        <v>43294</v>
      </c>
      <c r="B258" s="4">
        <v>149280</v>
      </c>
      <c r="C258" s="4" t="s">
        <v>1717</v>
      </c>
      <c r="D258" s="4" t="s">
        <v>1718</v>
      </c>
      <c r="E258" s="5">
        <v>40429</v>
      </c>
      <c r="F258" s="29">
        <v>2010</v>
      </c>
      <c r="G258" s="4" t="s">
        <v>20</v>
      </c>
      <c r="H258" s="4" t="s">
        <v>1719</v>
      </c>
      <c r="I258" s="4">
        <v>6.38</v>
      </c>
      <c r="J258" s="4">
        <v>4.97</v>
      </c>
      <c r="K258" s="4" t="s">
        <v>1720</v>
      </c>
      <c r="L258" s="5">
        <v>42725</v>
      </c>
      <c r="M258" s="29">
        <f t="shared" si="12"/>
        <v>2016</v>
      </c>
      <c r="N258" s="4" t="s">
        <v>38</v>
      </c>
      <c r="O258" s="4" t="s">
        <v>1722</v>
      </c>
      <c r="P258" s="4">
        <v>104.56</v>
      </c>
      <c r="Q258" s="4">
        <v>99.89</v>
      </c>
      <c r="R258" s="4"/>
      <c r="S258" s="4" t="s">
        <v>175</v>
      </c>
      <c r="T258" s="4" t="s">
        <v>176</v>
      </c>
      <c r="U258" s="4" t="s">
        <v>176</v>
      </c>
      <c r="V258" s="4"/>
      <c r="W258" s="4" t="s">
        <v>763</v>
      </c>
      <c r="X258" s="4" t="s">
        <v>718</v>
      </c>
      <c r="Y258" s="4" t="s">
        <v>26</v>
      </c>
      <c r="Z258" s="4"/>
      <c r="AA258" s="4"/>
      <c r="AB258" s="4"/>
      <c r="AC258" s="4"/>
      <c r="AD258">
        <f t="shared" si="13"/>
        <v>75</v>
      </c>
      <c r="AE258" s="122">
        <f t="shared" si="14"/>
        <v>6.25</v>
      </c>
      <c r="AF258">
        <f t="shared" si="15"/>
        <v>2016</v>
      </c>
    </row>
    <row r="259" spans="1:32" x14ac:dyDescent="0.2">
      <c r="A259" s="4">
        <v>44503</v>
      </c>
      <c r="B259" s="4">
        <v>150052</v>
      </c>
      <c r="C259" s="4" t="s">
        <v>1723</v>
      </c>
      <c r="D259" s="4" t="s">
        <v>1724</v>
      </c>
      <c r="E259" s="5">
        <v>38982</v>
      </c>
      <c r="F259" s="29">
        <v>2006</v>
      </c>
      <c r="G259" s="4" t="s">
        <v>20</v>
      </c>
      <c r="H259" s="4" t="s">
        <v>1725</v>
      </c>
      <c r="I259" s="4">
        <v>0.76</v>
      </c>
      <c r="J259" s="4">
        <v>0.6</v>
      </c>
      <c r="K259" s="4" t="s">
        <v>1726</v>
      </c>
      <c r="L259" s="5">
        <v>39367</v>
      </c>
      <c r="M259" s="29">
        <f t="shared" si="12"/>
        <v>2007</v>
      </c>
      <c r="N259" s="4" t="s">
        <v>23</v>
      </c>
      <c r="O259" s="4"/>
      <c r="P259" s="4"/>
      <c r="Q259" s="4"/>
      <c r="R259" s="4"/>
      <c r="S259" s="4" t="s">
        <v>60</v>
      </c>
      <c r="T259" s="4" t="s">
        <v>60</v>
      </c>
      <c r="U259" s="4" t="s">
        <v>1727</v>
      </c>
      <c r="V259" s="4"/>
      <c r="W259" s="4" t="s">
        <v>763</v>
      </c>
      <c r="X259" s="4" t="s">
        <v>718</v>
      </c>
      <c r="Y259" s="4" t="s">
        <v>26</v>
      </c>
      <c r="Z259" s="4"/>
      <c r="AA259" s="4"/>
      <c r="AB259" s="4"/>
      <c r="AC259" s="4"/>
      <c r="AD259">
        <f t="shared" si="13"/>
        <v>13</v>
      </c>
      <c r="AE259" s="122">
        <f t="shared" si="14"/>
        <v>1.0833333333333333</v>
      </c>
      <c r="AF259">
        <f t="shared" si="15"/>
        <v>2007</v>
      </c>
    </row>
    <row r="260" spans="1:32" x14ac:dyDescent="0.2">
      <c r="A260" s="4">
        <v>43439</v>
      </c>
      <c r="B260" s="4">
        <v>149965</v>
      </c>
      <c r="C260" s="4" t="s">
        <v>1728</v>
      </c>
      <c r="D260" s="4" t="s">
        <v>1729</v>
      </c>
      <c r="E260" s="5">
        <v>41244</v>
      </c>
      <c r="F260" s="29">
        <v>2012</v>
      </c>
      <c r="G260" s="4" t="s">
        <v>20</v>
      </c>
      <c r="H260" s="4" t="s">
        <v>1730</v>
      </c>
      <c r="I260" s="4">
        <v>49.98</v>
      </c>
      <c r="J260" s="4">
        <v>38.549999999999997</v>
      </c>
      <c r="K260" s="4" t="s">
        <v>1731</v>
      </c>
      <c r="L260" s="5">
        <v>41838</v>
      </c>
      <c r="M260" s="29">
        <f t="shared" ref="M260:M323" si="16">YEAR($L260)</f>
        <v>2014</v>
      </c>
      <c r="N260" s="4" t="s">
        <v>31</v>
      </c>
      <c r="O260" s="4" t="s">
        <v>1732</v>
      </c>
      <c r="P260" s="4">
        <v>71.64</v>
      </c>
      <c r="Q260" s="4">
        <v>52.66</v>
      </c>
      <c r="R260" s="4" t="s">
        <v>1733</v>
      </c>
      <c r="S260" s="4" t="s">
        <v>98</v>
      </c>
      <c r="T260" s="4" t="s">
        <v>122</v>
      </c>
      <c r="U260" s="4" t="s">
        <v>486</v>
      </c>
      <c r="V260" s="4"/>
      <c r="W260" s="4" t="s">
        <v>763</v>
      </c>
      <c r="X260" s="4" t="s">
        <v>718</v>
      </c>
      <c r="Y260" s="4" t="s">
        <v>33</v>
      </c>
      <c r="Z260" s="4"/>
      <c r="AA260" s="4"/>
      <c r="AB260" s="4"/>
      <c r="AC260" s="4"/>
      <c r="AD260">
        <f t="shared" ref="AD260:AD323" si="17">(YEAR($L260)-YEAR($E260))*12+(MONTH($L260)-MONTH($E260))</f>
        <v>19</v>
      </c>
      <c r="AE260" s="122">
        <f t="shared" ref="AE260:AE323" si="18">$AD260/12</f>
        <v>1.5833333333333333</v>
      </c>
      <c r="AF260">
        <f t="shared" ref="AF260:AF323" si="19">YEAR($L260)</f>
        <v>2014</v>
      </c>
    </row>
    <row r="261" spans="1:32" x14ac:dyDescent="0.2">
      <c r="A261" s="4">
        <v>39477</v>
      </c>
      <c r="B261" s="4">
        <v>134738</v>
      </c>
      <c r="C261" s="4" t="s">
        <v>1734</v>
      </c>
      <c r="D261" s="4" t="s">
        <v>1735</v>
      </c>
      <c r="E261" s="5">
        <v>40148</v>
      </c>
      <c r="F261" s="29">
        <v>2009</v>
      </c>
      <c r="G261" s="4" t="s">
        <v>20</v>
      </c>
      <c r="H261" s="4" t="s">
        <v>1736</v>
      </c>
      <c r="I261" s="4">
        <v>87.9</v>
      </c>
      <c r="J261" s="4">
        <v>58.66</v>
      </c>
      <c r="K261" s="4" t="s">
        <v>1737</v>
      </c>
      <c r="L261" s="5">
        <v>41030</v>
      </c>
      <c r="M261" s="29">
        <f t="shared" si="16"/>
        <v>2012</v>
      </c>
      <c r="N261" s="4" t="s">
        <v>70</v>
      </c>
      <c r="O261" s="4" t="s">
        <v>1738</v>
      </c>
      <c r="P261" s="4">
        <v>80.5</v>
      </c>
      <c r="Q261" s="4">
        <v>62.34</v>
      </c>
      <c r="R261" s="4" t="s">
        <v>1358</v>
      </c>
      <c r="S261" s="4" t="s">
        <v>54</v>
      </c>
      <c r="T261" s="4" t="s">
        <v>55</v>
      </c>
      <c r="U261" s="4" t="s">
        <v>56</v>
      </c>
      <c r="V261" s="4"/>
      <c r="W261" s="4" t="s">
        <v>763</v>
      </c>
      <c r="X261" s="4" t="s">
        <v>718</v>
      </c>
      <c r="Y261" s="4" t="s">
        <v>26</v>
      </c>
      <c r="Z261" s="4"/>
      <c r="AA261" s="4"/>
      <c r="AB261" s="4"/>
      <c r="AC261" s="4"/>
      <c r="AD261">
        <f t="shared" si="17"/>
        <v>29</v>
      </c>
      <c r="AE261" s="122">
        <f t="shared" si="18"/>
        <v>2.4166666666666665</v>
      </c>
      <c r="AF261">
        <f t="shared" si="19"/>
        <v>2012</v>
      </c>
    </row>
    <row r="262" spans="1:32" x14ac:dyDescent="0.2">
      <c r="A262" s="4">
        <v>39477</v>
      </c>
      <c r="B262" s="4">
        <v>134738</v>
      </c>
      <c r="C262" s="4" t="s">
        <v>1734</v>
      </c>
      <c r="D262" s="4" t="s">
        <v>1735</v>
      </c>
      <c r="E262" s="5">
        <v>40148</v>
      </c>
      <c r="F262" s="29">
        <v>2009</v>
      </c>
      <c r="G262" s="4" t="s">
        <v>20</v>
      </c>
      <c r="H262" s="4" t="s">
        <v>1736</v>
      </c>
      <c r="I262" s="4">
        <v>87.9</v>
      </c>
      <c r="J262" s="4">
        <v>58.66</v>
      </c>
      <c r="K262" s="4" t="s">
        <v>1737</v>
      </c>
      <c r="L262" s="5">
        <v>41708</v>
      </c>
      <c r="M262" s="29">
        <f t="shared" si="16"/>
        <v>2014</v>
      </c>
      <c r="N262" s="4" t="s">
        <v>23</v>
      </c>
      <c r="O262" s="4" t="s">
        <v>1739</v>
      </c>
      <c r="P262" s="4">
        <v>315.42</v>
      </c>
      <c r="Q262" s="4">
        <v>226.82</v>
      </c>
      <c r="R262" s="4"/>
      <c r="S262" s="4" t="s">
        <v>54</v>
      </c>
      <c r="T262" s="4" t="s">
        <v>55</v>
      </c>
      <c r="U262" s="4" t="s">
        <v>56</v>
      </c>
      <c r="V262" s="4"/>
      <c r="W262" s="4" t="s">
        <v>763</v>
      </c>
      <c r="X262" s="4" t="s">
        <v>718</v>
      </c>
      <c r="Y262" s="4" t="s">
        <v>26</v>
      </c>
      <c r="Z262" s="4"/>
      <c r="AA262" s="4"/>
      <c r="AB262" s="4"/>
      <c r="AC262" s="4"/>
      <c r="AD262">
        <f t="shared" si="17"/>
        <v>51</v>
      </c>
      <c r="AE262" s="122">
        <f t="shared" si="18"/>
        <v>4.25</v>
      </c>
      <c r="AF262">
        <f t="shared" si="19"/>
        <v>2014</v>
      </c>
    </row>
    <row r="263" spans="1:32" x14ac:dyDescent="0.2">
      <c r="A263" s="4">
        <v>25524</v>
      </c>
      <c r="B263" s="4">
        <v>67948</v>
      </c>
      <c r="C263" s="4" t="s">
        <v>1740</v>
      </c>
      <c r="D263" s="4" t="s">
        <v>1741</v>
      </c>
      <c r="E263" s="5">
        <v>40757</v>
      </c>
      <c r="F263" s="29">
        <v>2011</v>
      </c>
      <c r="G263" s="4" t="s">
        <v>43</v>
      </c>
      <c r="H263" s="4" t="s">
        <v>1742</v>
      </c>
      <c r="I263" s="4">
        <v>194</v>
      </c>
      <c r="J263" s="4">
        <v>136.58000000000001</v>
      </c>
      <c r="K263" s="4" t="s">
        <v>199</v>
      </c>
      <c r="L263" s="5">
        <v>41659</v>
      </c>
      <c r="M263" s="29">
        <f t="shared" si="16"/>
        <v>2014</v>
      </c>
      <c r="N263" s="4" t="s">
        <v>38</v>
      </c>
      <c r="O263" s="4" t="s">
        <v>1743</v>
      </c>
      <c r="P263" s="4">
        <v>284.82</v>
      </c>
      <c r="Q263" s="4">
        <v>208.37</v>
      </c>
      <c r="R263" s="4"/>
      <c r="S263" s="4" t="s">
        <v>24</v>
      </c>
      <c r="T263" s="4" t="s">
        <v>47</v>
      </c>
      <c r="U263" s="4" t="s">
        <v>1744</v>
      </c>
      <c r="V263" s="4"/>
      <c r="W263" s="4" t="s">
        <v>834</v>
      </c>
      <c r="X263" s="4" t="s">
        <v>718</v>
      </c>
      <c r="Y263" s="4" t="s">
        <v>26</v>
      </c>
      <c r="Z263" s="4"/>
      <c r="AA263" s="4"/>
      <c r="AB263" s="4" t="s">
        <v>1745</v>
      </c>
      <c r="AC263" s="4"/>
      <c r="AD263">
        <f t="shared" si="17"/>
        <v>29</v>
      </c>
      <c r="AE263" s="122">
        <f t="shared" si="18"/>
        <v>2.4166666666666665</v>
      </c>
      <c r="AF263">
        <f t="shared" si="19"/>
        <v>2014</v>
      </c>
    </row>
    <row r="264" spans="1:32" x14ac:dyDescent="0.2">
      <c r="A264" s="4">
        <v>25524</v>
      </c>
      <c r="B264" s="4">
        <v>67948</v>
      </c>
      <c r="C264" s="4" t="s">
        <v>1740</v>
      </c>
      <c r="D264" s="4" t="s">
        <v>1741</v>
      </c>
      <c r="E264" s="5">
        <v>40757</v>
      </c>
      <c r="F264" s="29">
        <v>2011</v>
      </c>
      <c r="G264" s="4" t="s">
        <v>43</v>
      </c>
      <c r="H264" s="4" t="s">
        <v>1742</v>
      </c>
      <c r="I264" s="4">
        <v>194</v>
      </c>
      <c r="J264" s="4">
        <v>136.58000000000001</v>
      </c>
      <c r="K264" s="4" t="s">
        <v>199</v>
      </c>
      <c r="L264" s="5">
        <v>42110</v>
      </c>
      <c r="M264" s="29">
        <f t="shared" si="16"/>
        <v>2015</v>
      </c>
      <c r="N264" s="4" t="s">
        <v>38</v>
      </c>
      <c r="O264" s="4" t="s">
        <v>1746</v>
      </c>
      <c r="P264" s="4">
        <v>424.42</v>
      </c>
      <c r="Q264" s="4">
        <v>396.32</v>
      </c>
      <c r="R264" s="4"/>
      <c r="S264" s="4" t="s">
        <v>24</v>
      </c>
      <c r="T264" s="4" t="s">
        <v>47</v>
      </c>
      <c r="U264" s="4" t="s">
        <v>1744</v>
      </c>
      <c r="V264" s="4"/>
      <c r="W264" s="4" t="s">
        <v>834</v>
      </c>
      <c r="X264" s="4" t="s">
        <v>718</v>
      </c>
      <c r="Y264" s="4" t="s">
        <v>33</v>
      </c>
      <c r="Z264" s="4"/>
      <c r="AA264" s="4"/>
      <c r="AB264" s="4" t="s">
        <v>1745</v>
      </c>
      <c r="AC264" s="4"/>
      <c r="AD264">
        <f t="shared" si="17"/>
        <v>44</v>
      </c>
      <c r="AE264" s="122">
        <f t="shared" si="18"/>
        <v>3.6666666666666665</v>
      </c>
      <c r="AF264">
        <f t="shared" si="19"/>
        <v>2015</v>
      </c>
    </row>
    <row r="265" spans="1:32" x14ac:dyDescent="0.2">
      <c r="A265" s="4">
        <v>42844</v>
      </c>
      <c r="B265" s="4">
        <v>147534</v>
      </c>
      <c r="C265" s="4" t="s">
        <v>1747</v>
      </c>
      <c r="D265" s="4" t="s">
        <v>1748</v>
      </c>
      <c r="E265" s="5">
        <v>39600</v>
      </c>
      <c r="F265" s="29">
        <v>2008</v>
      </c>
      <c r="G265" s="4" t="s">
        <v>20</v>
      </c>
      <c r="H265" s="4" t="s">
        <v>1749</v>
      </c>
      <c r="I265" s="4">
        <v>14.29</v>
      </c>
      <c r="J265" s="4">
        <v>9.07</v>
      </c>
      <c r="K265" s="4" t="s">
        <v>915</v>
      </c>
      <c r="L265" s="5">
        <v>41061</v>
      </c>
      <c r="M265" s="29">
        <f t="shared" si="16"/>
        <v>2012</v>
      </c>
      <c r="N265" s="4" t="s">
        <v>46</v>
      </c>
      <c r="O265" s="4" t="s">
        <v>1750</v>
      </c>
      <c r="P265" s="4">
        <v>18.239999999999998</v>
      </c>
      <c r="Q265" s="4">
        <v>14.5</v>
      </c>
      <c r="R265" s="4"/>
      <c r="S265" s="4" t="s">
        <v>24</v>
      </c>
      <c r="T265" s="4" t="s">
        <v>47</v>
      </c>
      <c r="U265" s="4" t="s">
        <v>47</v>
      </c>
      <c r="V265" s="4"/>
      <c r="W265" s="4" t="s">
        <v>763</v>
      </c>
      <c r="X265" s="4" t="s">
        <v>718</v>
      </c>
      <c r="Y265" s="4" t="s">
        <v>33</v>
      </c>
      <c r="Z265" s="4"/>
      <c r="AA265" s="4"/>
      <c r="AB265" s="4"/>
      <c r="AC265" s="4"/>
      <c r="AD265">
        <f t="shared" si="17"/>
        <v>48</v>
      </c>
      <c r="AE265" s="122">
        <f t="shared" si="18"/>
        <v>4</v>
      </c>
      <c r="AF265">
        <f t="shared" si="19"/>
        <v>2012</v>
      </c>
    </row>
    <row r="266" spans="1:32" x14ac:dyDescent="0.2">
      <c r="A266" s="4">
        <v>39872</v>
      </c>
      <c r="B266" s="4">
        <v>136522</v>
      </c>
      <c r="C266" s="4" t="s">
        <v>1751</v>
      </c>
      <c r="D266" s="4" t="s">
        <v>1752</v>
      </c>
      <c r="E266" s="5">
        <v>39326</v>
      </c>
      <c r="F266" s="29">
        <v>2007</v>
      </c>
      <c r="G266" s="4" t="s">
        <v>20</v>
      </c>
      <c r="H266" s="4" t="s">
        <v>1050</v>
      </c>
      <c r="I266" s="4">
        <v>11</v>
      </c>
      <c r="J266" s="4">
        <v>7.74</v>
      </c>
      <c r="K266" s="4" t="s">
        <v>1753</v>
      </c>
      <c r="L266" s="5">
        <v>41040</v>
      </c>
      <c r="M266" s="29">
        <f t="shared" si="16"/>
        <v>2012</v>
      </c>
      <c r="N266" s="4" t="s">
        <v>23</v>
      </c>
      <c r="O266" s="4" t="s">
        <v>1754</v>
      </c>
      <c r="P266" s="4">
        <v>4.13</v>
      </c>
      <c r="Q266" s="4">
        <v>3.2</v>
      </c>
      <c r="R266" s="4"/>
      <c r="S266" s="4" t="s">
        <v>167</v>
      </c>
      <c r="T266" s="4" t="s">
        <v>168</v>
      </c>
      <c r="U266" s="4" t="s">
        <v>1156</v>
      </c>
      <c r="V266" s="4"/>
      <c r="W266" s="4" t="s">
        <v>763</v>
      </c>
      <c r="X266" s="4" t="s">
        <v>718</v>
      </c>
      <c r="Y266" s="4" t="s">
        <v>26</v>
      </c>
      <c r="Z266" s="4"/>
      <c r="AA266" s="4"/>
      <c r="AB266" s="4" t="s">
        <v>1755</v>
      </c>
      <c r="AC266" s="4" t="s">
        <v>1755</v>
      </c>
      <c r="AD266">
        <f t="shared" si="17"/>
        <v>56</v>
      </c>
      <c r="AE266" s="122">
        <f t="shared" si="18"/>
        <v>4.666666666666667</v>
      </c>
      <c r="AF266">
        <f t="shared" si="19"/>
        <v>2012</v>
      </c>
    </row>
    <row r="267" spans="1:32" x14ac:dyDescent="0.2">
      <c r="A267" s="4">
        <v>50646</v>
      </c>
      <c r="B267" s="4">
        <v>177662</v>
      </c>
      <c r="C267" s="4" t="s">
        <v>1756</v>
      </c>
      <c r="D267" s="4" t="s">
        <v>1757</v>
      </c>
      <c r="E267" s="5">
        <v>39995</v>
      </c>
      <c r="F267" s="29">
        <v>2009</v>
      </c>
      <c r="G267" s="4" t="s">
        <v>20</v>
      </c>
      <c r="H267" s="4" t="s">
        <v>1059</v>
      </c>
      <c r="I267" s="4">
        <v>8.77</v>
      </c>
      <c r="J267" s="4">
        <v>6.27</v>
      </c>
      <c r="K267" s="4" t="s">
        <v>1648</v>
      </c>
      <c r="L267" s="5">
        <v>40548</v>
      </c>
      <c r="M267" s="29">
        <f t="shared" si="16"/>
        <v>2011</v>
      </c>
      <c r="N267" s="4" t="s">
        <v>23</v>
      </c>
      <c r="O267" s="4" t="s">
        <v>1758</v>
      </c>
      <c r="P267" s="4">
        <v>711.76</v>
      </c>
      <c r="Q267" s="4">
        <v>546.70000000000005</v>
      </c>
      <c r="R267" s="4"/>
      <c r="S267" s="4" t="s">
        <v>175</v>
      </c>
      <c r="T267" s="4" t="s">
        <v>175</v>
      </c>
      <c r="U267" s="4" t="s">
        <v>1759</v>
      </c>
      <c r="V267" s="4"/>
      <c r="W267" s="4" t="s">
        <v>763</v>
      </c>
      <c r="X267" s="4" t="s">
        <v>718</v>
      </c>
      <c r="Y267" s="4" t="s">
        <v>26</v>
      </c>
      <c r="Z267" s="4"/>
      <c r="AA267" s="4"/>
      <c r="AB267" s="4"/>
      <c r="AC267" s="4"/>
      <c r="AD267">
        <f t="shared" si="17"/>
        <v>18</v>
      </c>
      <c r="AE267" s="122">
        <f t="shared" si="18"/>
        <v>1.5</v>
      </c>
      <c r="AF267">
        <f t="shared" si="19"/>
        <v>2011</v>
      </c>
    </row>
    <row r="268" spans="1:32" x14ac:dyDescent="0.2">
      <c r="A268" s="4">
        <v>28682</v>
      </c>
      <c r="B268" s="4">
        <v>76829</v>
      </c>
      <c r="C268" s="4" t="s">
        <v>1760</v>
      </c>
      <c r="D268" s="4" t="s">
        <v>1761</v>
      </c>
      <c r="E268" s="5">
        <v>41015</v>
      </c>
      <c r="F268" s="29">
        <v>2012</v>
      </c>
      <c r="G268" s="4" t="s">
        <v>43</v>
      </c>
      <c r="H268" s="4" t="s">
        <v>1762</v>
      </c>
      <c r="I268" s="4">
        <v>299.75</v>
      </c>
      <c r="J268" s="4">
        <v>228.02</v>
      </c>
      <c r="K268" s="4" t="s">
        <v>1274</v>
      </c>
      <c r="L268" s="5">
        <v>41312</v>
      </c>
      <c r="M268" s="29">
        <f t="shared" si="16"/>
        <v>2013</v>
      </c>
      <c r="N268" s="4" t="s">
        <v>38</v>
      </c>
      <c r="O268" s="4" t="s">
        <v>1763</v>
      </c>
      <c r="P268" s="4">
        <v>149.57</v>
      </c>
      <c r="Q268" s="4">
        <v>111.76</v>
      </c>
      <c r="R268" s="4"/>
      <c r="S268" s="4" t="s">
        <v>32</v>
      </c>
      <c r="T268" s="4" t="s">
        <v>71</v>
      </c>
      <c r="U268" s="4" t="s">
        <v>264</v>
      </c>
      <c r="V268" s="4"/>
      <c r="W268" s="4" t="s">
        <v>763</v>
      </c>
      <c r="X268" s="4" t="s">
        <v>718</v>
      </c>
      <c r="Y268" s="4" t="s">
        <v>26</v>
      </c>
      <c r="Z268" s="4"/>
      <c r="AA268" s="4"/>
      <c r="AB268" s="4"/>
      <c r="AC268" s="4"/>
      <c r="AD268">
        <f t="shared" si="17"/>
        <v>10</v>
      </c>
      <c r="AE268" s="122">
        <f t="shared" si="18"/>
        <v>0.83333333333333337</v>
      </c>
      <c r="AF268">
        <f t="shared" si="19"/>
        <v>2013</v>
      </c>
    </row>
    <row r="269" spans="1:32" x14ac:dyDescent="0.2">
      <c r="A269" s="4">
        <v>28682</v>
      </c>
      <c r="B269" s="4">
        <v>76829</v>
      </c>
      <c r="C269" s="4" t="s">
        <v>1760</v>
      </c>
      <c r="D269" s="4" t="s">
        <v>1761</v>
      </c>
      <c r="E269" s="5">
        <v>41015</v>
      </c>
      <c r="F269" s="29">
        <v>2012</v>
      </c>
      <c r="G269" s="4" t="s">
        <v>43</v>
      </c>
      <c r="H269" s="4" t="s">
        <v>1762</v>
      </c>
      <c r="I269" s="4">
        <v>299.75</v>
      </c>
      <c r="J269" s="4">
        <v>228.02</v>
      </c>
      <c r="K269" s="4" t="s">
        <v>1274</v>
      </c>
      <c r="L269" s="5">
        <v>41849</v>
      </c>
      <c r="M269" s="29">
        <f t="shared" si="16"/>
        <v>2014</v>
      </c>
      <c r="N269" s="4" t="s">
        <v>38</v>
      </c>
      <c r="O269" s="4" t="s">
        <v>1575</v>
      </c>
      <c r="P269" s="4">
        <v>219.31</v>
      </c>
      <c r="Q269" s="4">
        <v>163.76</v>
      </c>
      <c r="R269" s="4"/>
      <c r="S269" s="4" t="s">
        <v>32</v>
      </c>
      <c r="T269" s="4" t="s">
        <v>71</v>
      </c>
      <c r="U269" s="4" t="s">
        <v>264</v>
      </c>
      <c r="V269" s="4"/>
      <c r="W269" s="4" t="s">
        <v>763</v>
      </c>
      <c r="X269" s="4" t="s">
        <v>718</v>
      </c>
      <c r="Y269" s="4" t="s">
        <v>33</v>
      </c>
      <c r="Z269" s="4"/>
      <c r="AA269" s="4"/>
      <c r="AB269" s="4"/>
      <c r="AC269" s="4"/>
      <c r="AD269">
        <f t="shared" si="17"/>
        <v>27</v>
      </c>
      <c r="AE269" s="122">
        <f t="shared" si="18"/>
        <v>2.25</v>
      </c>
      <c r="AF269">
        <f t="shared" si="19"/>
        <v>2014</v>
      </c>
    </row>
    <row r="270" spans="1:32" x14ac:dyDescent="0.2">
      <c r="A270" s="4">
        <v>39426</v>
      </c>
      <c r="B270" s="4">
        <v>134435</v>
      </c>
      <c r="C270" s="4" t="s">
        <v>1764</v>
      </c>
      <c r="D270" s="4" t="s">
        <v>1765</v>
      </c>
      <c r="E270" s="5">
        <v>39234</v>
      </c>
      <c r="F270" s="29">
        <v>2007</v>
      </c>
      <c r="G270" s="4" t="s">
        <v>20</v>
      </c>
      <c r="H270" s="4" t="s">
        <v>1766</v>
      </c>
      <c r="I270" s="4">
        <v>3</v>
      </c>
      <c r="J270" s="4">
        <v>2.2200000000000002</v>
      </c>
      <c r="K270" s="4" t="s">
        <v>1517</v>
      </c>
      <c r="L270" s="5">
        <v>40575</v>
      </c>
      <c r="M270" s="29">
        <f t="shared" si="16"/>
        <v>2011</v>
      </c>
      <c r="N270" s="4" t="s">
        <v>23</v>
      </c>
      <c r="O270" s="4"/>
      <c r="P270" s="4"/>
      <c r="Q270" s="4"/>
      <c r="R270" s="4"/>
      <c r="S270" s="4" t="s">
        <v>32</v>
      </c>
      <c r="T270" s="4" t="s">
        <v>32</v>
      </c>
      <c r="U270" s="4" t="s">
        <v>1767</v>
      </c>
      <c r="V270" s="4"/>
      <c r="W270" s="4" t="s">
        <v>763</v>
      </c>
      <c r="X270" s="4" t="s">
        <v>718</v>
      </c>
      <c r="Y270" s="4" t="s">
        <v>26</v>
      </c>
      <c r="Z270" s="4"/>
      <c r="AA270" s="4"/>
      <c r="AB270" s="4"/>
      <c r="AC270" s="4"/>
      <c r="AD270">
        <f t="shared" si="17"/>
        <v>44</v>
      </c>
      <c r="AE270" s="122">
        <f t="shared" si="18"/>
        <v>3.6666666666666665</v>
      </c>
      <c r="AF270">
        <f t="shared" si="19"/>
        <v>2011</v>
      </c>
    </row>
    <row r="271" spans="1:32" x14ac:dyDescent="0.2">
      <c r="A271" s="4">
        <v>39426</v>
      </c>
      <c r="B271" s="4">
        <v>134435</v>
      </c>
      <c r="C271" s="4" t="s">
        <v>1764</v>
      </c>
      <c r="D271" s="4" t="s">
        <v>1765</v>
      </c>
      <c r="E271" s="5">
        <v>39234</v>
      </c>
      <c r="F271" s="29">
        <v>2007</v>
      </c>
      <c r="G271" s="4" t="s">
        <v>20</v>
      </c>
      <c r="H271" s="4" t="s">
        <v>1766</v>
      </c>
      <c r="I271" s="4">
        <v>3</v>
      </c>
      <c r="J271" s="4">
        <v>2.2200000000000002</v>
      </c>
      <c r="K271" s="4" t="s">
        <v>1517</v>
      </c>
      <c r="L271" s="5">
        <v>41456</v>
      </c>
      <c r="M271" s="29">
        <f t="shared" si="16"/>
        <v>2013</v>
      </c>
      <c r="N271" s="4" t="s">
        <v>38</v>
      </c>
      <c r="O271" s="4" t="s">
        <v>1768</v>
      </c>
      <c r="P271" s="4">
        <v>28.7</v>
      </c>
      <c r="Q271" s="4">
        <v>22.38</v>
      </c>
      <c r="R271" s="4"/>
      <c r="S271" s="4" t="s">
        <v>32</v>
      </c>
      <c r="T271" s="4" t="s">
        <v>32</v>
      </c>
      <c r="U271" s="4" t="s">
        <v>1767</v>
      </c>
      <c r="V271" s="4"/>
      <c r="W271" s="4" t="s">
        <v>763</v>
      </c>
      <c r="X271" s="4" t="s">
        <v>718</v>
      </c>
      <c r="Y271" s="4" t="s">
        <v>33</v>
      </c>
      <c r="Z271" s="4">
        <v>9.5</v>
      </c>
      <c r="AA271" s="4"/>
      <c r="AB271" s="4"/>
      <c r="AC271" s="4"/>
      <c r="AD271">
        <f t="shared" si="17"/>
        <v>73</v>
      </c>
      <c r="AE271" s="122">
        <f t="shared" si="18"/>
        <v>6.083333333333333</v>
      </c>
      <c r="AF271">
        <f t="shared" si="19"/>
        <v>2013</v>
      </c>
    </row>
    <row r="272" spans="1:32" x14ac:dyDescent="0.2">
      <c r="A272" s="4">
        <v>45139</v>
      </c>
      <c r="B272" s="4">
        <v>156086</v>
      </c>
      <c r="C272" s="4" t="s">
        <v>1769</v>
      </c>
      <c r="D272" s="4" t="s">
        <v>1770</v>
      </c>
      <c r="E272" s="5">
        <v>40660</v>
      </c>
      <c r="F272" s="29">
        <v>2011</v>
      </c>
      <c r="G272" s="4" t="s">
        <v>20</v>
      </c>
      <c r="H272" s="4" t="s">
        <v>1448</v>
      </c>
      <c r="I272" s="4">
        <v>12.22</v>
      </c>
      <c r="J272" s="4">
        <v>8.4600000000000009</v>
      </c>
      <c r="K272" s="4" t="s">
        <v>1771</v>
      </c>
      <c r="L272" s="5">
        <v>42052</v>
      </c>
      <c r="M272" s="29">
        <f t="shared" si="16"/>
        <v>2015</v>
      </c>
      <c r="N272" s="4" t="s">
        <v>23</v>
      </c>
      <c r="O272" s="4" t="s">
        <v>1772</v>
      </c>
      <c r="P272" s="4">
        <v>101.1</v>
      </c>
      <c r="Q272" s="4">
        <v>88.81</v>
      </c>
      <c r="R272" s="4"/>
      <c r="S272" s="4" t="s">
        <v>98</v>
      </c>
      <c r="T272" s="4" t="s">
        <v>129</v>
      </c>
      <c r="U272" s="4" t="s">
        <v>1773</v>
      </c>
      <c r="V272" s="4"/>
      <c r="W272" s="4" t="s">
        <v>763</v>
      </c>
      <c r="X272" s="4" t="s">
        <v>718</v>
      </c>
      <c r="Y272" s="4" t="s">
        <v>26</v>
      </c>
      <c r="Z272" s="4"/>
      <c r="AA272" s="4"/>
      <c r="AB272" s="4"/>
      <c r="AC272" s="4"/>
      <c r="AD272">
        <f t="shared" si="17"/>
        <v>46</v>
      </c>
      <c r="AE272" s="122">
        <f t="shared" si="18"/>
        <v>3.8333333333333335</v>
      </c>
      <c r="AF272">
        <f t="shared" si="19"/>
        <v>2015</v>
      </c>
    </row>
    <row r="273" spans="1:32" x14ac:dyDescent="0.2">
      <c r="A273" s="4">
        <v>14854</v>
      </c>
      <c r="B273" s="4">
        <v>47908</v>
      </c>
      <c r="C273" s="4" t="s">
        <v>1774</v>
      </c>
      <c r="D273" s="4" t="s">
        <v>1775</v>
      </c>
      <c r="E273" s="5">
        <v>38869</v>
      </c>
      <c r="F273" s="29">
        <v>2006</v>
      </c>
      <c r="G273" s="4" t="s">
        <v>20</v>
      </c>
      <c r="H273" s="4" t="s">
        <v>1776</v>
      </c>
      <c r="I273" s="4">
        <v>53</v>
      </c>
      <c r="J273" s="4">
        <v>41.47</v>
      </c>
      <c r="K273" s="4" t="s">
        <v>1777</v>
      </c>
      <c r="L273" s="5">
        <v>40393</v>
      </c>
      <c r="M273" s="29">
        <f t="shared" si="16"/>
        <v>2010</v>
      </c>
      <c r="N273" s="4" t="s">
        <v>31</v>
      </c>
      <c r="O273" s="4" t="s">
        <v>783</v>
      </c>
      <c r="P273" s="4">
        <v>370</v>
      </c>
      <c r="Q273" s="4">
        <v>285.05</v>
      </c>
      <c r="R273" s="4" t="s">
        <v>1778</v>
      </c>
      <c r="S273" s="4" t="s">
        <v>281</v>
      </c>
      <c r="T273" s="4" t="s">
        <v>281</v>
      </c>
      <c r="U273" s="4"/>
      <c r="V273" s="4"/>
      <c r="W273" s="4" t="s">
        <v>763</v>
      </c>
      <c r="X273" s="4" t="s">
        <v>718</v>
      </c>
      <c r="Y273" s="4" t="s">
        <v>33</v>
      </c>
      <c r="Z273" s="4"/>
      <c r="AA273" s="4"/>
      <c r="AB273" s="4" t="s">
        <v>1779</v>
      </c>
      <c r="AC273" s="4" t="s">
        <v>1780</v>
      </c>
      <c r="AD273">
        <f t="shared" si="17"/>
        <v>50</v>
      </c>
      <c r="AE273" s="122">
        <f t="shared" si="18"/>
        <v>4.166666666666667</v>
      </c>
      <c r="AF273">
        <f t="shared" si="19"/>
        <v>2010</v>
      </c>
    </row>
    <row r="274" spans="1:32" x14ac:dyDescent="0.2">
      <c r="A274" s="4">
        <v>44833</v>
      </c>
      <c r="B274" s="4">
        <v>155143</v>
      </c>
      <c r="C274" s="4" t="s">
        <v>1781</v>
      </c>
      <c r="D274" s="4" t="s">
        <v>1782</v>
      </c>
      <c r="E274" s="5">
        <v>39173</v>
      </c>
      <c r="F274" s="29">
        <v>2007</v>
      </c>
      <c r="G274" s="4" t="s">
        <v>20</v>
      </c>
      <c r="H274" s="4" t="s">
        <v>1783</v>
      </c>
      <c r="I274" s="4">
        <v>3.61</v>
      </c>
      <c r="J274" s="4">
        <v>2.7</v>
      </c>
      <c r="K274" s="4" t="s">
        <v>968</v>
      </c>
      <c r="L274" s="5">
        <v>40483</v>
      </c>
      <c r="M274" s="29">
        <f t="shared" si="16"/>
        <v>2010</v>
      </c>
      <c r="N274" s="4" t="s">
        <v>38</v>
      </c>
      <c r="O274" s="4" t="s">
        <v>1784</v>
      </c>
      <c r="P274" s="4">
        <v>5.65</v>
      </c>
      <c r="Q274" s="4">
        <v>4.1100000000000003</v>
      </c>
      <c r="R274" s="4"/>
      <c r="S274" s="4" t="s">
        <v>103</v>
      </c>
      <c r="T274" s="4" t="s">
        <v>260</v>
      </c>
      <c r="U274" s="4" t="s">
        <v>1785</v>
      </c>
      <c r="V274" s="4"/>
      <c r="W274" s="4" t="s">
        <v>763</v>
      </c>
      <c r="X274" s="4" t="s">
        <v>718</v>
      </c>
      <c r="Y274" s="4" t="s">
        <v>33</v>
      </c>
      <c r="Z274" s="4"/>
      <c r="AA274" s="4"/>
      <c r="AB274" s="4"/>
      <c r="AC274" s="4"/>
      <c r="AD274">
        <f t="shared" si="17"/>
        <v>43</v>
      </c>
      <c r="AE274" s="122">
        <f t="shared" si="18"/>
        <v>3.5833333333333335</v>
      </c>
      <c r="AF274">
        <f t="shared" si="19"/>
        <v>2010</v>
      </c>
    </row>
    <row r="275" spans="1:32" x14ac:dyDescent="0.2">
      <c r="A275" s="4">
        <v>57829</v>
      </c>
      <c r="B275" s="4">
        <v>216986</v>
      </c>
      <c r="C275" s="4" t="s">
        <v>1786</v>
      </c>
      <c r="D275" s="4" t="s">
        <v>1787</v>
      </c>
      <c r="E275" s="5">
        <v>39600</v>
      </c>
      <c r="F275" s="29">
        <v>2008</v>
      </c>
      <c r="G275" s="4" t="s">
        <v>20</v>
      </c>
      <c r="H275" s="4" t="s">
        <v>1788</v>
      </c>
      <c r="I275" s="4">
        <v>41.11</v>
      </c>
      <c r="J275" s="4">
        <v>26.11</v>
      </c>
      <c r="K275" s="4" t="s">
        <v>1093</v>
      </c>
      <c r="L275" s="5">
        <v>42187</v>
      </c>
      <c r="M275" s="29">
        <f t="shared" si="16"/>
        <v>2015</v>
      </c>
      <c r="N275" s="4" t="s">
        <v>23</v>
      </c>
      <c r="O275" s="4" t="s">
        <v>1789</v>
      </c>
      <c r="P275" s="4">
        <v>205.11</v>
      </c>
      <c r="Q275" s="4">
        <v>185.25</v>
      </c>
      <c r="R275" s="4"/>
      <c r="S275" s="4" t="s">
        <v>60</v>
      </c>
      <c r="T275" s="4" t="s">
        <v>60</v>
      </c>
      <c r="U275" s="4" t="s">
        <v>180</v>
      </c>
      <c r="V275" s="4"/>
      <c r="W275" s="4" t="s">
        <v>763</v>
      </c>
      <c r="X275" s="4" t="s">
        <v>718</v>
      </c>
      <c r="Y275" s="4" t="s">
        <v>26</v>
      </c>
      <c r="Z275" s="4"/>
      <c r="AA275" s="4"/>
      <c r="AB275" s="4"/>
      <c r="AC275" s="4"/>
      <c r="AD275">
        <f t="shared" si="17"/>
        <v>85</v>
      </c>
      <c r="AE275" s="122">
        <f t="shared" si="18"/>
        <v>7.083333333333333</v>
      </c>
      <c r="AF275">
        <f t="shared" si="19"/>
        <v>2015</v>
      </c>
    </row>
    <row r="276" spans="1:32" x14ac:dyDescent="0.2">
      <c r="A276" s="4">
        <v>57829</v>
      </c>
      <c r="B276" s="4">
        <v>216986</v>
      </c>
      <c r="C276" s="4" t="s">
        <v>1786</v>
      </c>
      <c r="D276" s="4" t="s">
        <v>1787</v>
      </c>
      <c r="E276" s="5">
        <v>39600</v>
      </c>
      <c r="F276" s="29">
        <v>2008</v>
      </c>
      <c r="G276" s="4" t="s">
        <v>20</v>
      </c>
      <c r="H276" s="4" t="s">
        <v>1788</v>
      </c>
      <c r="I276" s="4">
        <v>41.11</v>
      </c>
      <c r="J276" s="4">
        <v>26.11</v>
      </c>
      <c r="K276" s="4" t="s">
        <v>1093</v>
      </c>
      <c r="L276" s="5">
        <v>42692</v>
      </c>
      <c r="M276" s="29">
        <f t="shared" si="16"/>
        <v>2016</v>
      </c>
      <c r="N276" s="4" t="s">
        <v>38</v>
      </c>
      <c r="O276" s="4" t="s">
        <v>1790</v>
      </c>
      <c r="P276" s="4">
        <v>66.260000000000005</v>
      </c>
      <c r="Q276" s="4">
        <v>61.97</v>
      </c>
      <c r="R276" s="4" t="s">
        <v>1791</v>
      </c>
      <c r="S276" s="4" t="s">
        <v>60</v>
      </c>
      <c r="T276" s="4" t="s">
        <v>60</v>
      </c>
      <c r="U276" s="4" t="s">
        <v>180</v>
      </c>
      <c r="V276" s="4"/>
      <c r="W276" s="4" t="s">
        <v>763</v>
      </c>
      <c r="X276" s="4" t="s">
        <v>718</v>
      </c>
      <c r="Y276" s="4" t="s">
        <v>33</v>
      </c>
      <c r="Z276" s="4"/>
      <c r="AA276" s="4"/>
      <c r="AB276" s="4"/>
      <c r="AC276" s="4"/>
      <c r="AD276">
        <f t="shared" si="17"/>
        <v>101</v>
      </c>
      <c r="AE276" s="122">
        <f t="shared" si="18"/>
        <v>8.4166666666666661</v>
      </c>
      <c r="AF276">
        <f t="shared" si="19"/>
        <v>2016</v>
      </c>
    </row>
    <row r="277" spans="1:32" x14ac:dyDescent="0.2">
      <c r="A277" s="4">
        <v>57830</v>
      </c>
      <c r="B277" s="4">
        <v>216986</v>
      </c>
      <c r="C277" s="4" t="s">
        <v>1786</v>
      </c>
      <c r="D277" s="4" t="s">
        <v>1787</v>
      </c>
      <c r="E277" s="5">
        <v>40330</v>
      </c>
      <c r="F277" s="29">
        <v>2010</v>
      </c>
      <c r="G277" s="4" t="s">
        <v>20</v>
      </c>
      <c r="H277" s="4" t="s">
        <v>1792</v>
      </c>
      <c r="I277" s="4">
        <v>34.72</v>
      </c>
      <c r="J277" s="4">
        <v>27.95</v>
      </c>
      <c r="K277" s="4" t="s">
        <v>1226</v>
      </c>
      <c r="L277" s="5">
        <v>42692</v>
      </c>
      <c r="M277" s="29">
        <f t="shared" si="16"/>
        <v>2016</v>
      </c>
      <c r="N277" s="4" t="s">
        <v>38</v>
      </c>
      <c r="O277" s="4" t="s">
        <v>1793</v>
      </c>
      <c r="P277" s="4">
        <v>38.78</v>
      </c>
      <c r="Q277" s="4">
        <v>36.270000000000003</v>
      </c>
      <c r="R277" s="4" t="s">
        <v>1791</v>
      </c>
      <c r="S277" s="4" t="s">
        <v>60</v>
      </c>
      <c r="T277" s="4" t="s">
        <v>60</v>
      </c>
      <c r="U277" s="4" t="s">
        <v>180</v>
      </c>
      <c r="V277" s="4"/>
      <c r="W277" s="4" t="s">
        <v>763</v>
      </c>
      <c r="X277" s="4" t="s">
        <v>718</v>
      </c>
      <c r="Y277" s="4" t="s">
        <v>33</v>
      </c>
      <c r="Z277" s="4"/>
      <c r="AA277" s="4"/>
      <c r="AB277" s="4"/>
      <c r="AC277" s="4"/>
      <c r="AD277">
        <f t="shared" si="17"/>
        <v>77</v>
      </c>
      <c r="AE277" s="122">
        <f t="shared" si="18"/>
        <v>6.416666666666667</v>
      </c>
      <c r="AF277">
        <f t="shared" si="19"/>
        <v>2016</v>
      </c>
    </row>
    <row r="278" spans="1:32" x14ac:dyDescent="0.2">
      <c r="A278" s="4">
        <v>29856</v>
      </c>
      <c r="B278" s="4">
        <v>75370</v>
      </c>
      <c r="C278" s="4" t="s">
        <v>1794</v>
      </c>
      <c r="D278" s="4" t="s">
        <v>1795</v>
      </c>
      <c r="E278" s="5">
        <v>41116</v>
      </c>
      <c r="F278" s="29">
        <v>2012</v>
      </c>
      <c r="G278" s="4" t="s">
        <v>28</v>
      </c>
      <c r="H278" s="4" t="s">
        <v>1796</v>
      </c>
      <c r="I278" s="4">
        <v>500</v>
      </c>
      <c r="J278" s="4">
        <v>407.9</v>
      </c>
      <c r="K278" s="4" t="s">
        <v>583</v>
      </c>
      <c r="L278" s="5">
        <v>42354</v>
      </c>
      <c r="M278" s="29">
        <f t="shared" si="16"/>
        <v>2015</v>
      </c>
      <c r="N278" s="4" t="s">
        <v>70</v>
      </c>
      <c r="O278" s="4" t="s">
        <v>1797</v>
      </c>
      <c r="P278" s="4">
        <v>775</v>
      </c>
      <c r="Q278" s="4">
        <v>714.32</v>
      </c>
      <c r="R278" s="4" t="s">
        <v>409</v>
      </c>
      <c r="S278" s="4" t="s">
        <v>54</v>
      </c>
      <c r="T278" s="4" t="s">
        <v>154</v>
      </c>
      <c r="U278" s="4" t="s">
        <v>1798</v>
      </c>
      <c r="V278" s="4"/>
      <c r="W278" s="4" t="s">
        <v>763</v>
      </c>
      <c r="X278" s="4" t="s">
        <v>718</v>
      </c>
      <c r="Y278" s="4" t="s">
        <v>33</v>
      </c>
      <c r="Z278" s="4"/>
      <c r="AA278" s="4"/>
      <c r="AB278" s="4" t="s">
        <v>1427</v>
      </c>
      <c r="AC278" s="4"/>
      <c r="AD278">
        <f t="shared" si="17"/>
        <v>41</v>
      </c>
      <c r="AE278" s="122">
        <f t="shared" si="18"/>
        <v>3.4166666666666665</v>
      </c>
      <c r="AF278">
        <f t="shared" si="19"/>
        <v>2015</v>
      </c>
    </row>
    <row r="279" spans="1:32" x14ac:dyDescent="0.2">
      <c r="A279" s="4">
        <v>40967</v>
      </c>
      <c r="B279" s="4">
        <v>140790</v>
      </c>
      <c r="C279" s="4" t="s">
        <v>1799</v>
      </c>
      <c r="D279" s="4" t="s">
        <v>1800</v>
      </c>
      <c r="E279" s="5">
        <v>40165</v>
      </c>
      <c r="F279" s="29">
        <v>2009</v>
      </c>
      <c r="G279" s="4" t="s">
        <v>20</v>
      </c>
      <c r="H279" s="4" t="s">
        <v>1801</v>
      </c>
      <c r="I279" s="4">
        <v>13.71</v>
      </c>
      <c r="J279" s="4">
        <v>9.15</v>
      </c>
      <c r="K279" s="4" t="s">
        <v>1802</v>
      </c>
      <c r="L279" s="5">
        <v>40805</v>
      </c>
      <c r="M279" s="29">
        <f t="shared" si="16"/>
        <v>2011</v>
      </c>
      <c r="N279" s="4" t="s">
        <v>23</v>
      </c>
      <c r="O279" s="4" t="s">
        <v>1109</v>
      </c>
      <c r="P279" s="4">
        <v>186.78</v>
      </c>
      <c r="Q279" s="4">
        <v>136.94999999999999</v>
      </c>
      <c r="R279" s="4"/>
      <c r="S279" s="4" t="s">
        <v>24</v>
      </c>
      <c r="T279" s="4" t="s">
        <v>47</v>
      </c>
      <c r="U279" s="4" t="s">
        <v>1803</v>
      </c>
      <c r="V279" s="4"/>
      <c r="W279" s="4" t="s">
        <v>763</v>
      </c>
      <c r="X279" s="4" t="s">
        <v>718</v>
      </c>
      <c r="Y279" s="4" t="s">
        <v>26</v>
      </c>
      <c r="Z279" s="4"/>
      <c r="AA279" s="4"/>
      <c r="AB279" s="4"/>
      <c r="AC279" s="4"/>
      <c r="AD279">
        <f t="shared" si="17"/>
        <v>21</v>
      </c>
      <c r="AE279" s="122">
        <f t="shared" si="18"/>
        <v>1.75</v>
      </c>
      <c r="AF279">
        <f t="shared" si="19"/>
        <v>2011</v>
      </c>
    </row>
    <row r="280" spans="1:32" x14ac:dyDescent="0.2">
      <c r="A280" s="4">
        <v>47616</v>
      </c>
      <c r="B280" s="4">
        <v>165633</v>
      </c>
      <c r="C280" s="4" t="s">
        <v>1804</v>
      </c>
      <c r="D280" s="4" t="s">
        <v>1805</v>
      </c>
      <c r="E280" s="5">
        <v>39415</v>
      </c>
      <c r="F280" s="29">
        <v>2007</v>
      </c>
      <c r="G280" s="4" t="s">
        <v>20</v>
      </c>
      <c r="H280" s="4" t="s">
        <v>1138</v>
      </c>
      <c r="I280" s="4">
        <v>2.74</v>
      </c>
      <c r="J280" s="4">
        <v>1.88</v>
      </c>
      <c r="K280" s="4" t="s">
        <v>1482</v>
      </c>
      <c r="L280" s="5">
        <v>40354</v>
      </c>
      <c r="M280" s="29">
        <f t="shared" si="16"/>
        <v>2010</v>
      </c>
      <c r="N280" s="4" t="s">
        <v>23</v>
      </c>
      <c r="O280" s="4" t="s">
        <v>1806</v>
      </c>
      <c r="P280" s="4">
        <v>223.99</v>
      </c>
      <c r="Q280" s="4">
        <v>178.05</v>
      </c>
      <c r="R280" s="4"/>
      <c r="S280" s="4" t="s">
        <v>175</v>
      </c>
      <c r="T280" s="4" t="s">
        <v>175</v>
      </c>
      <c r="U280" s="4" t="s">
        <v>1807</v>
      </c>
      <c r="V280" s="4"/>
      <c r="W280" s="4" t="s">
        <v>763</v>
      </c>
      <c r="X280" s="4" t="s">
        <v>718</v>
      </c>
      <c r="Y280" s="4" t="s">
        <v>26</v>
      </c>
      <c r="Z280" s="4"/>
      <c r="AA280" s="4"/>
      <c r="AB280" s="4"/>
      <c r="AC280" s="4"/>
      <c r="AD280">
        <f t="shared" si="17"/>
        <v>31</v>
      </c>
      <c r="AE280" s="122">
        <f t="shared" si="18"/>
        <v>2.5833333333333335</v>
      </c>
      <c r="AF280">
        <f t="shared" si="19"/>
        <v>2010</v>
      </c>
    </row>
    <row r="281" spans="1:32" x14ac:dyDescent="0.2">
      <c r="A281" s="4">
        <v>36670</v>
      </c>
      <c r="B281" s="4">
        <v>125206</v>
      </c>
      <c r="C281" s="4" t="s">
        <v>1808</v>
      </c>
      <c r="D281" s="4" t="s">
        <v>1809</v>
      </c>
      <c r="E281" s="5">
        <v>40718</v>
      </c>
      <c r="F281" s="29">
        <v>2011</v>
      </c>
      <c r="G281" s="4" t="s">
        <v>20</v>
      </c>
      <c r="H281" s="4" t="s">
        <v>1810</v>
      </c>
      <c r="I281" s="4">
        <v>13.87</v>
      </c>
      <c r="J281" s="4">
        <v>9.61</v>
      </c>
      <c r="K281" s="4" t="s">
        <v>1811</v>
      </c>
      <c r="L281" s="5">
        <v>41473</v>
      </c>
      <c r="M281" s="29">
        <f t="shared" si="16"/>
        <v>2013</v>
      </c>
      <c r="N281" s="4" t="s">
        <v>31</v>
      </c>
      <c r="O281" s="4" t="s">
        <v>1812</v>
      </c>
      <c r="P281" s="4">
        <v>101.74</v>
      </c>
      <c r="Q281" s="4">
        <v>79.33</v>
      </c>
      <c r="R281" s="4" t="s">
        <v>1813</v>
      </c>
      <c r="S281" s="4" t="s">
        <v>175</v>
      </c>
      <c r="T281" s="4" t="s">
        <v>176</v>
      </c>
      <c r="U281" s="4" t="s">
        <v>176</v>
      </c>
      <c r="V281" s="4"/>
      <c r="W281" s="4" t="s">
        <v>763</v>
      </c>
      <c r="X281" s="4" t="s">
        <v>718</v>
      </c>
      <c r="Y281" s="4" t="s">
        <v>33</v>
      </c>
      <c r="Z281" s="4"/>
      <c r="AA281" s="4"/>
      <c r="AB281" s="4"/>
      <c r="AC281" s="4"/>
      <c r="AD281">
        <f t="shared" si="17"/>
        <v>25</v>
      </c>
      <c r="AE281" s="122">
        <f t="shared" si="18"/>
        <v>2.0833333333333335</v>
      </c>
      <c r="AF281">
        <f t="shared" si="19"/>
        <v>2013</v>
      </c>
    </row>
    <row r="282" spans="1:32" x14ac:dyDescent="0.2">
      <c r="A282" s="4">
        <v>40775</v>
      </c>
      <c r="B282" s="4">
        <v>125206</v>
      </c>
      <c r="C282" s="4" t="s">
        <v>1808</v>
      </c>
      <c r="D282" s="4" t="s">
        <v>1809</v>
      </c>
      <c r="E282" s="5">
        <v>39566</v>
      </c>
      <c r="F282" s="29">
        <v>2008</v>
      </c>
      <c r="G282" s="4" t="s">
        <v>20</v>
      </c>
      <c r="H282" s="4" t="s">
        <v>1814</v>
      </c>
      <c r="I282" s="4">
        <v>12.86</v>
      </c>
      <c r="J282" s="4">
        <v>8.1199999999999992</v>
      </c>
      <c r="K282" s="4" t="s">
        <v>1815</v>
      </c>
      <c r="L282" s="5">
        <v>39583</v>
      </c>
      <c r="M282" s="29">
        <f t="shared" si="16"/>
        <v>2008</v>
      </c>
      <c r="N282" s="4" t="s">
        <v>46</v>
      </c>
      <c r="O282" s="4" t="s">
        <v>1814</v>
      </c>
      <c r="P282" s="4">
        <v>12.86</v>
      </c>
      <c r="Q282" s="4">
        <v>8.1199999999999992</v>
      </c>
      <c r="R282" s="4"/>
      <c r="S282" s="4" t="s">
        <v>175</v>
      </c>
      <c r="T282" s="4" t="s">
        <v>176</v>
      </c>
      <c r="U282" s="4" t="s">
        <v>176</v>
      </c>
      <c r="V282" s="4"/>
      <c r="W282" s="4" t="s">
        <v>763</v>
      </c>
      <c r="X282" s="4" t="s">
        <v>718</v>
      </c>
      <c r="Y282" s="4" t="s">
        <v>33</v>
      </c>
      <c r="Z282" s="4"/>
      <c r="AA282" s="4"/>
      <c r="AB282" s="4"/>
      <c r="AC282" s="4"/>
      <c r="AD282">
        <f t="shared" si="17"/>
        <v>1</v>
      </c>
      <c r="AE282" s="122">
        <f t="shared" si="18"/>
        <v>8.3333333333333329E-2</v>
      </c>
      <c r="AF282">
        <f t="shared" si="19"/>
        <v>2008</v>
      </c>
    </row>
    <row r="283" spans="1:32" x14ac:dyDescent="0.2">
      <c r="A283" s="4">
        <v>4504</v>
      </c>
      <c r="B283" s="4">
        <v>33844</v>
      </c>
      <c r="C283" s="4" t="s">
        <v>1816</v>
      </c>
      <c r="D283" s="4" t="s">
        <v>1817</v>
      </c>
      <c r="E283" s="5">
        <v>38961</v>
      </c>
      <c r="F283" s="29">
        <v>2006</v>
      </c>
      <c r="G283" s="4" t="s">
        <v>20</v>
      </c>
      <c r="H283" s="4" t="s">
        <v>1818</v>
      </c>
      <c r="I283" s="4">
        <v>50</v>
      </c>
      <c r="J283" s="4">
        <v>39.409999999999997</v>
      </c>
      <c r="K283" s="4" t="s">
        <v>409</v>
      </c>
      <c r="L283" s="5">
        <v>39346</v>
      </c>
      <c r="M283" s="29">
        <f t="shared" si="16"/>
        <v>2007</v>
      </c>
      <c r="N283" s="4" t="s">
        <v>23</v>
      </c>
      <c r="O283" s="4" t="s">
        <v>1819</v>
      </c>
      <c r="P283" s="4">
        <v>528</v>
      </c>
      <c r="Q283" s="4">
        <v>371.33</v>
      </c>
      <c r="R283" s="4"/>
      <c r="S283" s="4" t="s">
        <v>175</v>
      </c>
      <c r="T283" s="4" t="s">
        <v>936</v>
      </c>
      <c r="U283" s="4" t="s">
        <v>937</v>
      </c>
      <c r="V283" s="4"/>
      <c r="W283" s="4" t="s">
        <v>763</v>
      </c>
      <c r="X283" s="4" t="s">
        <v>718</v>
      </c>
      <c r="Y283" s="4" t="s">
        <v>26</v>
      </c>
      <c r="Z283" s="4"/>
      <c r="AA283" s="4"/>
      <c r="AB283" s="4"/>
      <c r="AC283" s="4"/>
      <c r="AD283">
        <f t="shared" si="17"/>
        <v>12</v>
      </c>
      <c r="AE283" s="122">
        <f t="shared" si="18"/>
        <v>1</v>
      </c>
      <c r="AF283">
        <f t="shared" si="19"/>
        <v>2007</v>
      </c>
    </row>
    <row r="284" spans="1:32" x14ac:dyDescent="0.2">
      <c r="A284" s="4">
        <v>4504</v>
      </c>
      <c r="B284" s="4">
        <v>33844</v>
      </c>
      <c r="C284" s="4" t="s">
        <v>1816</v>
      </c>
      <c r="D284" s="4" t="s">
        <v>1817</v>
      </c>
      <c r="E284" s="5">
        <v>38961</v>
      </c>
      <c r="F284" s="29">
        <v>2006</v>
      </c>
      <c r="G284" s="4" t="s">
        <v>20</v>
      </c>
      <c r="H284" s="4" t="s">
        <v>1818</v>
      </c>
      <c r="I284" s="4">
        <v>50</v>
      </c>
      <c r="J284" s="4">
        <v>39.409999999999997</v>
      </c>
      <c r="K284" s="4" t="s">
        <v>409</v>
      </c>
      <c r="L284" s="5">
        <v>39356</v>
      </c>
      <c r="M284" s="29">
        <f t="shared" si="16"/>
        <v>2007</v>
      </c>
      <c r="N284" s="4" t="s">
        <v>38</v>
      </c>
      <c r="O284" s="4" t="s">
        <v>1820</v>
      </c>
      <c r="P284" s="4">
        <v>405.46</v>
      </c>
      <c r="Q284" s="4">
        <v>285.16000000000003</v>
      </c>
      <c r="R284" s="4"/>
      <c r="S284" s="4" t="s">
        <v>175</v>
      </c>
      <c r="T284" s="4" t="s">
        <v>936</v>
      </c>
      <c r="U284" s="4" t="s">
        <v>937</v>
      </c>
      <c r="V284" s="4"/>
      <c r="W284" s="4" t="s">
        <v>763</v>
      </c>
      <c r="X284" s="4" t="s">
        <v>718</v>
      </c>
      <c r="Y284" s="4" t="s">
        <v>33</v>
      </c>
      <c r="Z284" s="4"/>
      <c r="AA284" s="4"/>
      <c r="AB284" s="4"/>
      <c r="AC284" s="4"/>
      <c r="AD284">
        <f t="shared" si="17"/>
        <v>13</v>
      </c>
      <c r="AE284" s="122">
        <f t="shared" si="18"/>
        <v>1.0833333333333333</v>
      </c>
      <c r="AF284">
        <f t="shared" si="19"/>
        <v>2007</v>
      </c>
    </row>
    <row r="285" spans="1:32" x14ac:dyDescent="0.2">
      <c r="A285" s="4">
        <v>8844</v>
      </c>
      <c r="B285" s="4">
        <v>40107</v>
      </c>
      <c r="C285" s="4" t="s">
        <v>1821</v>
      </c>
      <c r="D285" s="4" t="s">
        <v>1822</v>
      </c>
      <c r="E285" s="5">
        <v>38489</v>
      </c>
      <c r="F285" s="29">
        <v>2005</v>
      </c>
      <c r="G285" s="4" t="s">
        <v>797</v>
      </c>
      <c r="H285" s="4"/>
      <c r="I285" s="4"/>
      <c r="J285" s="4"/>
      <c r="K285" s="4" t="s">
        <v>97</v>
      </c>
      <c r="L285" s="5">
        <v>39498</v>
      </c>
      <c r="M285" s="29">
        <f t="shared" si="16"/>
        <v>2008</v>
      </c>
      <c r="N285" s="4" t="s">
        <v>31</v>
      </c>
      <c r="O285" s="4"/>
      <c r="P285" s="4"/>
      <c r="Q285" s="4"/>
      <c r="R285" s="4" t="s">
        <v>1823</v>
      </c>
      <c r="S285" s="4" t="s">
        <v>32</v>
      </c>
      <c r="T285" s="4" t="s">
        <v>32</v>
      </c>
      <c r="U285" s="4" t="s">
        <v>32</v>
      </c>
      <c r="V285" s="4"/>
      <c r="W285" s="4" t="s">
        <v>834</v>
      </c>
      <c r="X285" s="4" t="s">
        <v>718</v>
      </c>
      <c r="Y285" s="4" t="s">
        <v>26</v>
      </c>
      <c r="Z285" s="4"/>
      <c r="AA285" s="4"/>
      <c r="AB285" s="4" t="s">
        <v>1824</v>
      </c>
      <c r="AC285" s="4"/>
      <c r="AD285">
        <f t="shared" si="17"/>
        <v>33</v>
      </c>
      <c r="AE285" s="122">
        <f t="shared" si="18"/>
        <v>2.75</v>
      </c>
      <c r="AF285">
        <f t="shared" si="19"/>
        <v>2008</v>
      </c>
    </row>
    <row r="286" spans="1:32" x14ac:dyDescent="0.2">
      <c r="A286" s="4">
        <v>8844</v>
      </c>
      <c r="B286" s="4">
        <v>40107</v>
      </c>
      <c r="C286" s="4" t="s">
        <v>1821</v>
      </c>
      <c r="D286" s="4" t="s">
        <v>1822</v>
      </c>
      <c r="E286" s="5">
        <v>38489</v>
      </c>
      <c r="F286" s="29">
        <v>2005</v>
      </c>
      <c r="G286" s="4" t="s">
        <v>797</v>
      </c>
      <c r="H286" s="4"/>
      <c r="I286" s="4"/>
      <c r="J286" s="4"/>
      <c r="K286" s="4" t="s">
        <v>97</v>
      </c>
      <c r="L286" s="5">
        <v>40147</v>
      </c>
      <c r="M286" s="29">
        <f t="shared" si="16"/>
        <v>2009</v>
      </c>
      <c r="N286" s="4" t="s">
        <v>31</v>
      </c>
      <c r="O286" s="4" t="s">
        <v>1123</v>
      </c>
      <c r="P286" s="4">
        <v>8</v>
      </c>
      <c r="Q286" s="4">
        <v>5.34</v>
      </c>
      <c r="R286" s="4" t="s">
        <v>1825</v>
      </c>
      <c r="S286" s="4" t="s">
        <v>32</v>
      </c>
      <c r="T286" s="4" t="s">
        <v>32</v>
      </c>
      <c r="U286" s="4" t="s">
        <v>32</v>
      </c>
      <c r="V286" s="4"/>
      <c r="W286" s="4" t="s">
        <v>834</v>
      </c>
      <c r="X286" s="4" t="s">
        <v>718</v>
      </c>
      <c r="Y286" s="4" t="s">
        <v>33</v>
      </c>
      <c r="Z286" s="4"/>
      <c r="AA286" s="4"/>
      <c r="AB286" s="4" t="s">
        <v>1824</v>
      </c>
      <c r="AC286" s="4"/>
      <c r="AD286">
        <f t="shared" si="17"/>
        <v>54</v>
      </c>
      <c r="AE286" s="122">
        <f t="shared" si="18"/>
        <v>4.5</v>
      </c>
      <c r="AF286">
        <f t="shared" si="19"/>
        <v>2009</v>
      </c>
    </row>
    <row r="287" spans="1:32" x14ac:dyDescent="0.2">
      <c r="A287" s="4">
        <v>42796</v>
      </c>
      <c r="B287" s="4">
        <v>147354</v>
      </c>
      <c r="C287" s="4" t="s">
        <v>1826</v>
      </c>
      <c r="D287" s="4" t="s">
        <v>1827</v>
      </c>
      <c r="E287" s="5">
        <v>37980</v>
      </c>
      <c r="F287" s="29">
        <v>2003</v>
      </c>
      <c r="G287" s="4" t="s">
        <v>20</v>
      </c>
      <c r="H287" s="4" t="s">
        <v>1828</v>
      </c>
      <c r="I287" s="4">
        <v>3.26</v>
      </c>
      <c r="J287" s="4">
        <v>2.59</v>
      </c>
      <c r="K287" s="4" t="s">
        <v>915</v>
      </c>
      <c r="L287" s="5">
        <v>39459</v>
      </c>
      <c r="M287" s="29">
        <f t="shared" si="16"/>
        <v>2008</v>
      </c>
      <c r="N287" s="4" t="s">
        <v>38</v>
      </c>
      <c r="O287" s="4"/>
      <c r="P287" s="4"/>
      <c r="Q287" s="4"/>
      <c r="R287" s="4"/>
      <c r="S287" s="4" t="s">
        <v>60</v>
      </c>
      <c r="T287" s="4" t="s">
        <v>141</v>
      </c>
      <c r="U287" s="4" t="s">
        <v>141</v>
      </c>
      <c r="V287" s="4"/>
      <c r="W287" s="4" t="s">
        <v>763</v>
      </c>
      <c r="X287" s="4" t="s">
        <v>718</v>
      </c>
      <c r="Y287" s="4" t="s">
        <v>26</v>
      </c>
      <c r="Z287" s="4"/>
      <c r="AA287" s="4"/>
      <c r="AB287" s="4"/>
      <c r="AC287" s="4"/>
      <c r="AD287">
        <f t="shared" si="17"/>
        <v>49</v>
      </c>
      <c r="AE287" s="122">
        <f t="shared" si="18"/>
        <v>4.083333333333333</v>
      </c>
      <c r="AF287">
        <f t="shared" si="19"/>
        <v>2008</v>
      </c>
    </row>
    <row r="288" spans="1:32" x14ac:dyDescent="0.2">
      <c r="A288" s="4">
        <v>42796</v>
      </c>
      <c r="B288" s="4">
        <v>147354</v>
      </c>
      <c r="C288" s="4" t="s">
        <v>1826</v>
      </c>
      <c r="D288" s="4" t="s">
        <v>1827</v>
      </c>
      <c r="E288" s="5">
        <v>37980</v>
      </c>
      <c r="F288" s="29">
        <v>2003</v>
      </c>
      <c r="G288" s="4" t="s">
        <v>20</v>
      </c>
      <c r="H288" s="4" t="s">
        <v>1828</v>
      </c>
      <c r="I288" s="4">
        <v>3.26</v>
      </c>
      <c r="J288" s="4">
        <v>2.59</v>
      </c>
      <c r="K288" s="4" t="s">
        <v>915</v>
      </c>
      <c r="L288" s="5">
        <v>40491</v>
      </c>
      <c r="M288" s="29">
        <f t="shared" si="16"/>
        <v>2010</v>
      </c>
      <c r="N288" s="4" t="s">
        <v>38</v>
      </c>
      <c r="O288" s="4"/>
      <c r="P288" s="4"/>
      <c r="Q288" s="4"/>
      <c r="R288" s="4"/>
      <c r="S288" s="4" t="s">
        <v>60</v>
      </c>
      <c r="T288" s="4" t="s">
        <v>141</v>
      </c>
      <c r="U288" s="4" t="s">
        <v>141</v>
      </c>
      <c r="V288" s="4"/>
      <c r="W288" s="4" t="s">
        <v>763</v>
      </c>
      <c r="X288" s="4" t="s">
        <v>718</v>
      </c>
      <c r="Y288" s="4" t="s">
        <v>26</v>
      </c>
      <c r="Z288" s="4"/>
      <c r="AA288" s="4"/>
      <c r="AB288" s="4"/>
      <c r="AC288" s="4"/>
      <c r="AD288">
        <f t="shared" si="17"/>
        <v>83</v>
      </c>
      <c r="AE288" s="122">
        <f t="shared" si="18"/>
        <v>6.916666666666667</v>
      </c>
      <c r="AF288">
        <f t="shared" si="19"/>
        <v>2010</v>
      </c>
    </row>
    <row r="289" spans="1:32" x14ac:dyDescent="0.2">
      <c r="A289" s="4">
        <v>42796</v>
      </c>
      <c r="B289" s="4">
        <v>147354</v>
      </c>
      <c r="C289" s="4" t="s">
        <v>1826</v>
      </c>
      <c r="D289" s="4" t="s">
        <v>1827</v>
      </c>
      <c r="E289" s="5">
        <v>37980</v>
      </c>
      <c r="F289" s="29">
        <v>2003</v>
      </c>
      <c r="G289" s="4" t="s">
        <v>20</v>
      </c>
      <c r="H289" s="4" t="s">
        <v>1828</v>
      </c>
      <c r="I289" s="4">
        <v>3.26</v>
      </c>
      <c r="J289" s="4">
        <v>2.59</v>
      </c>
      <c r="K289" s="4" t="s">
        <v>915</v>
      </c>
      <c r="L289" s="5">
        <v>41061</v>
      </c>
      <c r="M289" s="29">
        <f t="shared" si="16"/>
        <v>2012</v>
      </c>
      <c r="N289" s="4" t="s">
        <v>38</v>
      </c>
      <c r="O289" s="4"/>
      <c r="P289" s="4"/>
      <c r="Q289" s="4"/>
      <c r="R289" s="4"/>
      <c r="S289" s="4" t="s">
        <v>60</v>
      </c>
      <c r="T289" s="4" t="s">
        <v>141</v>
      </c>
      <c r="U289" s="4" t="s">
        <v>141</v>
      </c>
      <c r="V289" s="4"/>
      <c r="W289" s="4" t="s">
        <v>763</v>
      </c>
      <c r="X289" s="4" t="s">
        <v>718</v>
      </c>
      <c r="Y289" s="4" t="s">
        <v>33</v>
      </c>
      <c r="Z289" s="4"/>
      <c r="AA289" s="4"/>
      <c r="AB289" s="4"/>
      <c r="AC289" s="4"/>
      <c r="AD289">
        <f t="shared" si="17"/>
        <v>102</v>
      </c>
      <c r="AE289" s="122">
        <f t="shared" si="18"/>
        <v>8.5</v>
      </c>
      <c r="AF289">
        <f t="shared" si="19"/>
        <v>2012</v>
      </c>
    </row>
    <row r="290" spans="1:32" x14ac:dyDescent="0.2">
      <c r="A290" s="4">
        <v>32955</v>
      </c>
      <c r="B290" s="4">
        <v>108574</v>
      </c>
      <c r="C290" s="4" t="s">
        <v>1829</v>
      </c>
      <c r="D290" s="4" t="s">
        <v>1830</v>
      </c>
      <c r="E290" s="5">
        <v>41333</v>
      </c>
      <c r="F290" s="29">
        <v>2013</v>
      </c>
      <c r="G290" s="4" t="s">
        <v>28</v>
      </c>
      <c r="H290" s="4"/>
      <c r="I290" s="4"/>
      <c r="J290" s="4"/>
      <c r="K290" s="4" t="s">
        <v>1831</v>
      </c>
      <c r="L290" s="5">
        <v>42430</v>
      </c>
      <c r="M290" s="29">
        <f t="shared" si="16"/>
        <v>2016</v>
      </c>
      <c r="N290" s="4" t="s">
        <v>70</v>
      </c>
      <c r="O290" s="4" t="s">
        <v>1832</v>
      </c>
      <c r="P290" s="4">
        <v>9</v>
      </c>
      <c r="Q290" s="4">
        <v>8.2899999999999991</v>
      </c>
      <c r="R290" s="4" t="s">
        <v>1833</v>
      </c>
      <c r="S290" s="4" t="s">
        <v>54</v>
      </c>
      <c r="T290" s="4" t="s">
        <v>81</v>
      </c>
      <c r="U290" s="4" t="s">
        <v>413</v>
      </c>
      <c r="V290" s="4"/>
      <c r="W290" s="4" t="s">
        <v>834</v>
      </c>
      <c r="X290" s="4" t="s">
        <v>718</v>
      </c>
      <c r="Y290" s="4" t="s">
        <v>26</v>
      </c>
      <c r="Z290" s="4"/>
      <c r="AA290" s="4"/>
      <c r="AB290" s="4"/>
      <c r="AC290" s="4"/>
      <c r="AD290">
        <f t="shared" si="17"/>
        <v>37</v>
      </c>
      <c r="AE290" s="122">
        <f t="shared" si="18"/>
        <v>3.0833333333333335</v>
      </c>
      <c r="AF290">
        <f t="shared" si="19"/>
        <v>2016</v>
      </c>
    </row>
    <row r="291" spans="1:32" x14ac:dyDescent="0.2">
      <c r="A291" s="4">
        <v>32955</v>
      </c>
      <c r="B291" s="4">
        <v>108574</v>
      </c>
      <c r="C291" s="4" t="s">
        <v>1829</v>
      </c>
      <c r="D291" s="4" t="s">
        <v>1830</v>
      </c>
      <c r="E291" s="5">
        <v>41333</v>
      </c>
      <c r="F291" s="29">
        <v>2013</v>
      </c>
      <c r="G291" s="4" t="s">
        <v>28</v>
      </c>
      <c r="H291" s="4"/>
      <c r="I291" s="4"/>
      <c r="J291" s="4"/>
      <c r="K291" s="4" t="s">
        <v>1831</v>
      </c>
      <c r="L291" s="5">
        <v>42445</v>
      </c>
      <c r="M291" s="29">
        <f t="shared" si="16"/>
        <v>2016</v>
      </c>
      <c r="N291" s="4" t="s">
        <v>128</v>
      </c>
      <c r="O291" s="4" t="s">
        <v>1834</v>
      </c>
      <c r="P291" s="4">
        <v>52.6</v>
      </c>
      <c r="Q291" s="4">
        <v>46.68</v>
      </c>
      <c r="R291" s="4" t="s">
        <v>1835</v>
      </c>
      <c r="S291" s="4" t="s">
        <v>54</v>
      </c>
      <c r="T291" s="4" t="s">
        <v>81</v>
      </c>
      <c r="U291" s="4" t="s">
        <v>413</v>
      </c>
      <c r="V291" s="4"/>
      <c r="W291" s="4" t="s">
        <v>834</v>
      </c>
      <c r="X291" s="4" t="s">
        <v>718</v>
      </c>
      <c r="Y291" s="4" t="s">
        <v>26</v>
      </c>
      <c r="Z291" s="4"/>
      <c r="AA291" s="4"/>
      <c r="AB291" s="4"/>
      <c r="AC291" s="4"/>
      <c r="AD291">
        <f t="shared" si="17"/>
        <v>37</v>
      </c>
      <c r="AE291" s="122">
        <f t="shared" si="18"/>
        <v>3.0833333333333335</v>
      </c>
      <c r="AF291">
        <f t="shared" si="19"/>
        <v>2016</v>
      </c>
    </row>
    <row r="292" spans="1:32" x14ac:dyDescent="0.2">
      <c r="A292" s="4">
        <v>14962</v>
      </c>
      <c r="B292" s="4">
        <v>48082</v>
      </c>
      <c r="C292" s="4" t="s">
        <v>1836</v>
      </c>
      <c r="D292" s="4" t="s">
        <v>1837</v>
      </c>
      <c r="E292" s="5">
        <v>39429</v>
      </c>
      <c r="F292" s="29">
        <v>2007</v>
      </c>
      <c r="G292" s="4" t="s">
        <v>28</v>
      </c>
      <c r="H292" s="4" t="s">
        <v>1012</v>
      </c>
      <c r="I292" s="4">
        <v>70</v>
      </c>
      <c r="J292" s="4">
        <v>47.94</v>
      </c>
      <c r="K292" s="4" t="s">
        <v>1838</v>
      </c>
      <c r="L292" s="5">
        <v>40646</v>
      </c>
      <c r="M292" s="29">
        <f t="shared" si="16"/>
        <v>2011</v>
      </c>
      <c r="N292" s="4" t="s">
        <v>31</v>
      </c>
      <c r="O292" s="4"/>
      <c r="P292" s="4"/>
      <c r="Q292" s="4"/>
      <c r="R292" s="4"/>
      <c r="S292" s="4" t="s">
        <v>24</v>
      </c>
      <c r="T292" s="4" t="s">
        <v>25</v>
      </c>
      <c r="U292" s="4" t="s">
        <v>605</v>
      </c>
      <c r="V292" s="4"/>
      <c r="W292" s="4" t="s">
        <v>763</v>
      </c>
      <c r="X292" s="4" t="s">
        <v>718</v>
      </c>
      <c r="Y292" s="4" t="s">
        <v>33</v>
      </c>
      <c r="Z292" s="4"/>
      <c r="AA292" s="4"/>
      <c r="AB292" s="4"/>
      <c r="AC292" s="4"/>
      <c r="AD292">
        <f t="shared" si="17"/>
        <v>40</v>
      </c>
      <c r="AE292" s="122">
        <f t="shared" si="18"/>
        <v>3.3333333333333335</v>
      </c>
      <c r="AF292">
        <f t="shared" si="19"/>
        <v>2011</v>
      </c>
    </row>
    <row r="293" spans="1:32" x14ac:dyDescent="0.2">
      <c r="A293" s="4">
        <v>28603</v>
      </c>
      <c r="B293" s="4">
        <v>85571</v>
      </c>
      <c r="C293" s="4" t="s">
        <v>1839</v>
      </c>
      <c r="D293" s="4" t="s">
        <v>1840</v>
      </c>
      <c r="E293" s="5">
        <v>41010</v>
      </c>
      <c r="F293" s="29">
        <v>2012</v>
      </c>
      <c r="G293" s="4" t="s">
        <v>782</v>
      </c>
      <c r="H293" s="4" t="s">
        <v>1841</v>
      </c>
      <c r="I293" s="4">
        <v>656.85</v>
      </c>
      <c r="J293" s="4">
        <v>499.67</v>
      </c>
      <c r="K293" s="4" t="s">
        <v>1442</v>
      </c>
      <c r="L293" s="5">
        <v>41122</v>
      </c>
      <c r="M293" s="29">
        <f t="shared" si="16"/>
        <v>2012</v>
      </c>
      <c r="N293" s="4" t="s">
        <v>70</v>
      </c>
      <c r="O293" s="4" t="s">
        <v>1842</v>
      </c>
      <c r="P293" s="4">
        <v>69</v>
      </c>
      <c r="Q293" s="4">
        <v>56.16</v>
      </c>
      <c r="R293" s="4" t="s">
        <v>1843</v>
      </c>
      <c r="S293" s="4" t="s">
        <v>98</v>
      </c>
      <c r="T293" s="4" t="s">
        <v>129</v>
      </c>
      <c r="U293" s="4" t="s">
        <v>1844</v>
      </c>
      <c r="V293" s="4"/>
      <c r="W293" s="4" t="s">
        <v>834</v>
      </c>
      <c r="X293" s="4" t="s">
        <v>718</v>
      </c>
      <c r="Y293" s="4" t="s">
        <v>26</v>
      </c>
      <c r="Z293" s="4"/>
      <c r="AA293" s="4"/>
      <c r="AB293" s="4" t="s">
        <v>1845</v>
      </c>
      <c r="AC293" s="4"/>
      <c r="AD293">
        <f t="shared" si="17"/>
        <v>4</v>
      </c>
      <c r="AE293" s="122">
        <f t="shared" si="18"/>
        <v>0.33333333333333331</v>
      </c>
      <c r="AF293">
        <f t="shared" si="19"/>
        <v>2012</v>
      </c>
    </row>
    <row r="294" spans="1:32" x14ac:dyDescent="0.2">
      <c r="A294" s="4">
        <v>28603</v>
      </c>
      <c r="B294" s="4">
        <v>85571</v>
      </c>
      <c r="C294" s="4" t="s">
        <v>1839</v>
      </c>
      <c r="D294" s="4" t="s">
        <v>1840</v>
      </c>
      <c r="E294" s="5">
        <v>41010</v>
      </c>
      <c r="F294" s="29">
        <v>2012</v>
      </c>
      <c r="G294" s="4" t="s">
        <v>782</v>
      </c>
      <c r="H294" s="4" t="s">
        <v>1841</v>
      </c>
      <c r="I294" s="4">
        <v>656.85</v>
      </c>
      <c r="J294" s="4">
        <v>499.67</v>
      </c>
      <c r="K294" s="4" t="s">
        <v>1442</v>
      </c>
      <c r="L294" s="5">
        <v>42068</v>
      </c>
      <c r="M294" s="29">
        <f t="shared" si="16"/>
        <v>2015</v>
      </c>
      <c r="N294" s="4" t="s">
        <v>23</v>
      </c>
      <c r="O294" s="4" t="s">
        <v>1846</v>
      </c>
      <c r="P294" s="4">
        <v>747.11</v>
      </c>
      <c r="Q294" s="4">
        <v>702.74</v>
      </c>
      <c r="R294" s="4"/>
      <c r="S294" s="4" t="s">
        <v>98</v>
      </c>
      <c r="T294" s="4" t="s">
        <v>129</v>
      </c>
      <c r="U294" s="4" t="s">
        <v>1844</v>
      </c>
      <c r="V294" s="4"/>
      <c r="W294" s="4" t="s">
        <v>834</v>
      </c>
      <c r="X294" s="4" t="s">
        <v>718</v>
      </c>
      <c r="Y294" s="4" t="s">
        <v>26</v>
      </c>
      <c r="Z294" s="4"/>
      <c r="AA294" s="4"/>
      <c r="AB294" s="4" t="s">
        <v>1845</v>
      </c>
      <c r="AC294" s="4"/>
      <c r="AD294">
        <f t="shared" si="17"/>
        <v>35</v>
      </c>
      <c r="AE294" s="122">
        <f t="shared" si="18"/>
        <v>2.9166666666666665</v>
      </c>
      <c r="AF294">
        <f t="shared" si="19"/>
        <v>2015</v>
      </c>
    </row>
    <row r="295" spans="1:32" x14ac:dyDescent="0.2">
      <c r="A295" s="4">
        <v>28603</v>
      </c>
      <c r="B295" s="4">
        <v>85571</v>
      </c>
      <c r="C295" s="4" t="s">
        <v>1839</v>
      </c>
      <c r="D295" s="4" t="s">
        <v>1840</v>
      </c>
      <c r="E295" s="5">
        <v>41010</v>
      </c>
      <c r="F295" s="29">
        <v>2012</v>
      </c>
      <c r="G295" s="4" t="s">
        <v>782</v>
      </c>
      <c r="H295" s="4" t="s">
        <v>1841</v>
      </c>
      <c r="I295" s="4">
        <v>656.85</v>
      </c>
      <c r="J295" s="4">
        <v>499.67</v>
      </c>
      <c r="K295" s="4" t="s">
        <v>1442</v>
      </c>
      <c r="L295" s="5">
        <v>42271</v>
      </c>
      <c r="M295" s="29">
        <f t="shared" si="16"/>
        <v>2015</v>
      </c>
      <c r="N295" s="4" t="s">
        <v>38</v>
      </c>
      <c r="O295" s="4" t="s">
        <v>1847</v>
      </c>
      <c r="P295" s="4">
        <v>87.61</v>
      </c>
      <c r="Q295" s="4">
        <v>78.13</v>
      </c>
      <c r="R295" s="4"/>
      <c r="S295" s="4" t="s">
        <v>98</v>
      </c>
      <c r="T295" s="4" t="s">
        <v>129</v>
      </c>
      <c r="U295" s="4" t="s">
        <v>1844</v>
      </c>
      <c r="V295" s="4"/>
      <c r="W295" s="4" t="s">
        <v>834</v>
      </c>
      <c r="X295" s="4" t="s">
        <v>718</v>
      </c>
      <c r="Y295" s="4" t="s">
        <v>33</v>
      </c>
      <c r="Z295" s="4">
        <v>3.5</v>
      </c>
      <c r="AA295" s="4"/>
      <c r="AB295" s="4" t="s">
        <v>1845</v>
      </c>
      <c r="AC295" s="4"/>
      <c r="AD295">
        <f t="shared" si="17"/>
        <v>41</v>
      </c>
      <c r="AE295" s="122">
        <f t="shared" si="18"/>
        <v>3.4166666666666665</v>
      </c>
      <c r="AF295">
        <f t="shared" si="19"/>
        <v>2015</v>
      </c>
    </row>
    <row r="296" spans="1:32" x14ac:dyDescent="0.2">
      <c r="A296" s="4">
        <v>23555</v>
      </c>
      <c r="B296" s="4">
        <v>60318</v>
      </c>
      <c r="C296" s="4" t="s">
        <v>1848</v>
      </c>
      <c r="D296" s="4" t="s">
        <v>1849</v>
      </c>
      <c r="E296" s="5">
        <v>39052</v>
      </c>
      <c r="F296" s="29">
        <v>2006</v>
      </c>
      <c r="G296" s="4" t="s">
        <v>20</v>
      </c>
      <c r="H296" s="4" t="s">
        <v>1850</v>
      </c>
      <c r="I296" s="4">
        <v>23.5</v>
      </c>
      <c r="J296" s="4">
        <v>17.809999999999999</v>
      </c>
      <c r="K296" s="4" t="s">
        <v>1851</v>
      </c>
      <c r="L296" s="5">
        <v>39514</v>
      </c>
      <c r="M296" s="29">
        <f t="shared" si="16"/>
        <v>2008</v>
      </c>
      <c r="N296" s="4" t="s">
        <v>23</v>
      </c>
      <c r="O296" s="4" t="s">
        <v>905</v>
      </c>
      <c r="P296" s="4">
        <v>411.21</v>
      </c>
      <c r="Q296" s="4">
        <v>260.18</v>
      </c>
      <c r="R296" s="4"/>
      <c r="S296" s="4" t="s">
        <v>24</v>
      </c>
      <c r="T296" s="4" t="s">
        <v>47</v>
      </c>
      <c r="U296" s="4" t="s">
        <v>1852</v>
      </c>
      <c r="V296" s="4"/>
      <c r="W296" s="4" t="s">
        <v>763</v>
      </c>
      <c r="X296" s="4" t="s">
        <v>718</v>
      </c>
      <c r="Y296" s="4" t="s">
        <v>26</v>
      </c>
      <c r="Z296" s="4"/>
      <c r="AA296" s="4"/>
      <c r="AB296" s="4"/>
      <c r="AC296" s="4"/>
      <c r="AD296">
        <f t="shared" si="17"/>
        <v>15</v>
      </c>
      <c r="AE296" s="122">
        <f t="shared" si="18"/>
        <v>1.25</v>
      </c>
      <c r="AF296">
        <f t="shared" si="19"/>
        <v>2008</v>
      </c>
    </row>
    <row r="297" spans="1:32" x14ac:dyDescent="0.2">
      <c r="A297" s="4">
        <v>46686</v>
      </c>
      <c r="B297" s="4">
        <v>161873</v>
      </c>
      <c r="C297" s="4" t="s">
        <v>1853</v>
      </c>
      <c r="D297" s="4" t="s">
        <v>1854</v>
      </c>
      <c r="E297" s="5">
        <v>41061</v>
      </c>
      <c r="F297" s="29">
        <v>2012</v>
      </c>
      <c r="G297" s="4" t="s">
        <v>20</v>
      </c>
      <c r="H297" s="4"/>
      <c r="I297" s="4"/>
      <c r="J297" s="4"/>
      <c r="K297" s="4" t="s">
        <v>968</v>
      </c>
      <c r="L297" s="5">
        <v>42009</v>
      </c>
      <c r="M297" s="29">
        <f t="shared" si="16"/>
        <v>2015</v>
      </c>
      <c r="N297" s="4" t="s">
        <v>23</v>
      </c>
      <c r="O297" s="4"/>
      <c r="P297" s="4"/>
      <c r="Q297" s="4"/>
      <c r="R297" s="4"/>
      <c r="S297" s="4" t="s">
        <v>103</v>
      </c>
      <c r="T297" s="4" t="s">
        <v>327</v>
      </c>
      <c r="U297" s="4" t="s">
        <v>1855</v>
      </c>
      <c r="V297" s="4"/>
      <c r="W297" s="4" t="s">
        <v>763</v>
      </c>
      <c r="X297" s="4" t="s">
        <v>718</v>
      </c>
      <c r="Y297" s="4" t="s">
        <v>26</v>
      </c>
      <c r="Z297" s="4"/>
      <c r="AA297" s="4"/>
      <c r="AB297" s="4"/>
      <c r="AC297" s="4"/>
      <c r="AD297">
        <f t="shared" si="17"/>
        <v>31</v>
      </c>
      <c r="AE297" s="122">
        <f t="shared" si="18"/>
        <v>2.5833333333333335</v>
      </c>
      <c r="AF297">
        <f t="shared" si="19"/>
        <v>2015</v>
      </c>
    </row>
    <row r="298" spans="1:32" x14ac:dyDescent="0.2">
      <c r="A298" s="4">
        <v>12490</v>
      </c>
      <c r="B298" s="4">
        <v>44851</v>
      </c>
      <c r="C298" s="4" t="s">
        <v>1856</v>
      </c>
      <c r="D298" s="4" t="s">
        <v>1857</v>
      </c>
      <c r="E298" s="5">
        <v>39200</v>
      </c>
      <c r="F298" s="29">
        <v>2007</v>
      </c>
      <c r="G298" s="4" t="s">
        <v>43</v>
      </c>
      <c r="H298" s="4" t="s">
        <v>1858</v>
      </c>
      <c r="I298" s="4">
        <v>2.4</v>
      </c>
      <c r="J298" s="4">
        <v>1.79</v>
      </c>
      <c r="K298" s="4" t="s">
        <v>1859</v>
      </c>
      <c r="L298" s="5">
        <v>41728</v>
      </c>
      <c r="M298" s="29">
        <f t="shared" si="16"/>
        <v>2014</v>
      </c>
      <c r="N298" s="4" t="s">
        <v>31</v>
      </c>
      <c r="O298" s="4"/>
      <c r="P298" s="4"/>
      <c r="Q298" s="4"/>
      <c r="R298" s="4" t="s">
        <v>1860</v>
      </c>
      <c r="S298" s="4" t="s">
        <v>24</v>
      </c>
      <c r="T298" s="4" t="s">
        <v>25</v>
      </c>
      <c r="U298" s="4" t="s">
        <v>1861</v>
      </c>
      <c r="V298" s="4"/>
      <c r="W298" s="4" t="s">
        <v>763</v>
      </c>
      <c r="X298" s="4" t="s">
        <v>718</v>
      </c>
      <c r="Y298" s="4" t="s">
        <v>33</v>
      </c>
      <c r="Z298" s="4"/>
      <c r="AA298" s="4"/>
      <c r="AB298" s="4" t="s">
        <v>1862</v>
      </c>
      <c r="AC298" s="4"/>
      <c r="AD298">
        <f t="shared" si="17"/>
        <v>83</v>
      </c>
      <c r="AE298" s="122">
        <f t="shared" si="18"/>
        <v>6.916666666666667</v>
      </c>
      <c r="AF298">
        <f t="shared" si="19"/>
        <v>2014</v>
      </c>
    </row>
    <row r="299" spans="1:32" x14ac:dyDescent="0.2">
      <c r="A299" s="4">
        <v>3723</v>
      </c>
      <c r="B299" s="4">
        <v>32584</v>
      </c>
      <c r="C299" s="4" t="s">
        <v>1863</v>
      </c>
      <c r="D299" s="4" t="s">
        <v>1864</v>
      </c>
      <c r="E299" s="5">
        <v>39636</v>
      </c>
      <c r="F299" s="29">
        <v>2008</v>
      </c>
      <c r="G299" s="4" t="s">
        <v>28</v>
      </c>
      <c r="H299" s="4"/>
      <c r="I299" s="4"/>
      <c r="J299" s="4"/>
      <c r="K299" s="4" t="s">
        <v>1865</v>
      </c>
      <c r="L299" s="5">
        <v>42131</v>
      </c>
      <c r="M299" s="29">
        <f t="shared" si="16"/>
        <v>2015</v>
      </c>
      <c r="N299" s="4" t="s">
        <v>31</v>
      </c>
      <c r="O299" s="4"/>
      <c r="P299" s="4"/>
      <c r="Q299" s="4"/>
      <c r="R299" s="4" t="s">
        <v>1866</v>
      </c>
      <c r="S299" s="4" t="s">
        <v>281</v>
      </c>
      <c r="T299" s="4" t="s">
        <v>313</v>
      </c>
      <c r="U299" s="4" t="s">
        <v>1867</v>
      </c>
      <c r="V299" s="4"/>
      <c r="W299" s="4" t="s">
        <v>763</v>
      </c>
      <c r="X299" s="4" t="s">
        <v>718</v>
      </c>
      <c r="Y299" s="4" t="s">
        <v>26</v>
      </c>
      <c r="Z299" s="4"/>
      <c r="AA299" s="4"/>
      <c r="AB299" s="4" t="s">
        <v>1868</v>
      </c>
      <c r="AC299" s="4"/>
      <c r="AD299">
        <f t="shared" si="17"/>
        <v>82</v>
      </c>
      <c r="AE299" s="122">
        <f t="shared" si="18"/>
        <v>6.833333333333333</v>
      </c>
      <c r="AF299">
        <f t="shared" si="19"/>
        <v>2015</v>
      </c>
    </row>
    <row r="300" spans="1:32" x14ac:dyDescent="0.2">
      <c r="A300" s="4">
        <v>3727</v>
      </c>
      <c r="B300" s="4">
        <v>32588</v>
      </c>
      <c r="C300" s="4" t="s">
        <v>1869</v>
      </c>
      <c r="D300" s="4" t="s">
        <v>1870</v>
      </c>
      <c r="E300" s="5">
        <v>40119</v>
      </c>
      <c r="F300" s="29">
        <v>2009</v>
      </c>
      <c r="G300" s="4" t="s">
        <v>43</v>
      </c>
      <c r="H300" s="4" t="s">
        <v>1871</v>
      </c>
      <c r="I300" s="4">
        <v>135</v>
      </c>
      <c r="J300" s="4">
        <v>90.69</v>
      </c>
      <c r="K300" s="4" t="s">
        <v>409</v>
      </c>
      <c r="L300" s="5">
        <v>40735</v>
      </c>
      <c r="M300" s="29">
        <f t="shared" si="16"/>
        <v>2011</v>
      </c>
      <c r="N300" s="4" t="s">
        <v>31</v>
      </c>
      <c r="O300" s="4" t="s">
        <v>1872</v>
      </c>
      <c r="P300" s="4">
        <v>471.7</v>
      </c>
      <c r="Q300" s="4">
        <v>334.01</v>
      </c>
      <c r="R300" s="4" t="s">
        <v>1873</v>
      </c>
      <c r="S300" s="4" t="s">
        <v>167</v>
      </c>
      <c r="T300" s="4" t="s">
        <v>168</v>
      </c>
      <c r="U300" s="4" t="s">
        <v>418</v>
      </c>
      <c r="V300" s="4"/>
      <c r="W300" s="4" t="s">
        <v>763</v>
      </c>
      <c r="X300" s="4" t="s">
        <v>718</v>
      </c>
      <c r="Y300" s="4" t="s">
        <v>33</v>
      </c>
      <c r="Z300" s="4"/>
      <c r="AA300" s="4"/>
      <c r="AB300" s="4"/>
      <c r="AC300" s="4"/>
      <c r="AD300">
        <f t="shared" si="17"/>
        <v>20</v>
      </c>
      <c r="AE300" s="122">
        <f t="shared" si="18"/>
        <v>1.6666666666666667</v>
      </c>
      <c r="AF300">
        <f t="shared" si="19"/>
        <v>2011</v>
      </c>
    </row>
    <row r="301" spans="1:32" x14ac:dyDescent="0.2">
      <c r="A301" s="4">
        <v>45035</v>
      </c>
      <c r="B301" s="4">
        <v>155786</v>
      </c>
      <c r="C301" s="4" t="s">
        <v>1874</v>
      </c>
      <c r="D301" s="4" t="s">
        <v>1875</v>
      </c>
      <c r="E301" s="5">
        <v>40654</v>
      </c>
      <c r="F301" s="29">
        <v>2011</v>
      </c>
      <c r="G301" s="4" t="s">
        <v>20</v>
      </c>
      <c r="H301" s="4" t="s">
        <v>1876</v>
      </c>
      <c r="I301" s="4">
        <v>39.450000000000003</v>
      </c>
      <c r="J301" s="4">
        <v>27.3</v>
      </c>
      <c r="K301" s="4" t="s">
        <v>784</v>
      </c>
      <c r="L301" s="5">
        <v>41984</v>
      </c>
      <c r="M301" s="29">
        <f t="shared" si="16"/>
        <v>2014</v>
      </c>
      <c r="N301" s="4" t="s">
        <v>23</v>
      </c>
      <c r="O301" s="4" t="s">
        <v>1877</v>
      </c>
      <c r="P301" s="4">
        <v>244.87</v>
      </c>
      <c r="Q301" s="4">
        <v>196.56</v>
      </c>
      <c r="R301" s="4"/>
      <c r="S301" s="4" t="s">
        <v>24</v>
      </c>
      <c r="T301" s="4" t="s">
        <v>215</v>
      </c>
      <c r="U301" s="4" t="s">
        <v>1878</v>
      </c>
      <c r="V301" s="4"/>
      <c r="W301" s="4" t="s">
        <v>763</v>
      </c>
      <c r="X301" s="4" t="s">
        <v>718</v>
      </c>
      <c r="Y301" s="4" t="s">
        <v>26</v>
      </c>
      <c r="Z301" s="4"/>
      <c r="AA301" s="4"/>
      <c r="AB301" s="4"/>
      <c r="AC301" s="4"/>
      <c r="AD301">
        <f t="shared" si="17"/>
        <v>44</v>
      </c>
      <c r="AE301" s="122">
        <f t="shared" si="18"/>
        <v>3.6666666666666665</v>
      </c>
      <c r="AF301">
        <f t="shared" si="19"/>
        <v>2014</v>
      </c>
    </row>
    <row r="302" spans="1:32" x14ac:dyDescent="0.2">
      <c r="A302" s="4">
        <v>43398</v>
      </c>
      <c r="B302" s="4">
        <v>149823</v>
      </c>
      <c r="C302" s="4" t="s">
        <v>1879</v>
      </c>
      <c r="D302" s="4" t="s">
        <v>1880</v>
      </c>
      <c r="E302" s="5">
        <v>40686</v>
      </c>
      <c r="F302" s="29">
        <v>2011</v>
      </c>
      <c r="G302" s="4" t="s">
        <v>43</v>
      </c>
      <c r="H302" s="4" t="s">
        <v>1881</v>
      </c>
      <c r="I302" s="4">
        <v>275</v>
      </c>
      <c r="J302" s="4">
        <v>191.73</v>
      </c>
      <c r="K302" s="4" t="s">
        <v>1882</v>
      </c>
      <c r="L302" s="5">
        <v>41473</v>
      </c>
      <c r="M302" s="29">
        <f t="shared" si="16"/>
        <v>2013</v>
      </c>
      <c r="N302" s="4" t="s">
        <v>38</v>
      </c>
      <c r="O302" s="4" t="s">
        <v>1883</v>
      </c>
      <c r="P302" s="4">
        <v>56.14</v>
      </c>
      <c r="Q302" s="4">
        <v>43.78</v>
      </c>
      <c r="R302" s="4"/>
      <c r="S302" s="4" t="s">
        <v>281</v>
      </c>
      <c r="T302" s="4" t="s">
        <v>313</v>
      </c>
      <c r="U302" s="4" t="s">
        <v>314</v>
      </c>
      <c r="V302" s="4"/>
      <c r="W302" s="4" t="s">
        <v>763</v>
      </c>
      <c r="X302" s="4" t="s">
        <v>718</v>
      </c>
      <c r="Y302" s="4" t="s">
        <v>26</v>
      </c>
      <c r="Z302" s="4"/>
      <c r="AA302" s="4"/>
      <c r="AB302" s="4"/>
      <c r="AC302" s="4"/>
      <c r="AD302">
        <f t="shared" si="17"/>
        <v>26</v>
      </c>
      <c r="AE302" s="122">
        <f t="shared" si="18"/>
        <v>2.1666666666666665</v>
      </c>
      <c r="AF302">
        <f t="shared" si="19"/>
        <v>2013</v>
      </c>
    </row>
    <row r="303" spans="1:32" x14ac:dyDescent="0.2">
      <c r="A303" s="4">
        <v>40968</v>
      </c>
      <c r="B303" s="4">
        <v>140793</v>
      </c>
      <c r="C303" s="4" t="s">
        <v>1884</v>
      </c>
      <c r="D303" s="4" t="s">
        <v>1885</v>
      </c>
      <c r="E303" s="5">
        <v>39447</v>
      </c>
      <c r="F303" s="29">
        <v>2007</v>
      </c>
      <c r="G303" s="4" t="s">
        <v>20</v>
      </c>
      <c r="H303" s="4"/>
      <c r="I303" s="4"/>
      <c r="J303" s="4"/>
      <c r="K303" s="4" t="s">
        <v>1886</v>
      </c>
      <c r="L303" s="5">
        <v>40220</v>
      </c>
      <c r="M303" s="29">
        <f t="shared" si="16"/>
        <v>2010</v>
      </c>
      <c r="N303" s="4" t="s">
        <v>23</v>
      </c>
      <c r="O303" s="4" t="s">
        <v>1887</v>
      </c>
      <c r="P303" s="4">
        <v>67.040000000000006</v>
      </c>
      <c r="Q303" s="4">
        <v>49.2</v>
      </c>
      <c r="R303" s="4"/>
      <c r="S303" s="4" t="s">
        <v>175</v>
      </c>
      <c r="T303" s="4" t="s">
        <v>176</v>
      </c>
      <c r="U303" s="4" t="s">
        <v>176</v>
      </c>
      <c r="V303" s="4"/>
      <c r="W303" s="4" t="s">
        <v>763</v>
      </c>
      <c r="X303" s="4" t="s">
        <v>718</v>
      </c>
      <c r="Y303" s="4" t="s">
        <v>26</v>
      </c>
      <c r="Z303" s="4"/>
      <c r="AA303" s="4"/>
      <c r="AB303" s="4" t="s">
        <v>1888</v>
      </c>
      <c r="AC303" s="4" t="s">
        <v>1888</v>
      </c>
      <c r="AD303">
        <f t="shared" si="17"/>
        <v>26</v>
      </c>
      <c r="AE303" s="122">
        <f t="shared" si="18"/>
        <v>2.1666666666666665</v>
      </c>
      <c r="AF303">
        <f t="shared" si="19"/>
        <v>2010</v>
      </c>
    </row>
    <row r="304" spans="1:32" x14ac:dyDescent="0.2">
      <c r="A304" s="4">
        <v>40968</v>
      </c>
      <c r="B304" s="4">
        <v>140793</v>
      </c>
      <c r="C304" s="4" t="s">
        <v>1884</v>
      </c>
      <c r="D304" s="4" t="s">
        <v>1885</v>
      </c>
      <c r="E304" s="5">
        <v>39447</v>
      </c>
      <c r="F304" s="29">
        <v>2007</v>
      </c>
      <c r="G304" s="4" t="s">
        <v>20</v>
      </c>
      <c r="H304" s="4"/>
      <c r="I304" s="4"/>
      <c r="J304" s="4"/>
      <c r="K304" s="4" t="s">
        <v>1886</v>
      </c>
      <c r="L304" s="5">
        <v>40616</v>
      </c>
      <c r="M304" s="29">
        <f t="shared" si="16"/>
        <v>2011</v>
      </c>
      <c r="N304" s="4" t="s">
        <v>38</v>
      </c>
      <c r="O304" s="4" t="s">
        <v>1889</v>
      </c>
      <c r="P304" s="4">
        <v>1.76</v>
      </c>
      <c r="Q304" s="4">
        <v>1.26</v>
      </c>
      <c r="R304" s="4"/>
      <c r="S304" s="4" t="s">
        <v>175</v>
      </c>
      <c r="T304" s="4" t="s">
        <v>176</v>
      </c>
      <c r="U304" s="4" t="s">
        <v>176</v>
      </c>
      <c r="V304" s="4"/>
      <c r="W304" s="4" t="s">
        <v>763</v>
      </c>
      <c r="X304" s="4" t="s">
        <v>718</v>
      </c>
      <c r="Y304" s="4" t="s">
        <v>26</v>
      </c>
      <c r="Z304" s="4"/>
      <c r="AA304" s="4"/>
      <c r="AB304" s="4" t="s">
        <v>1888</v>
      </c>
      <c r="AC304" s="4" t="s">
        <v>1888</v>
      </c>
      <c r="AD304">
        <f t="shared" si="17"/>
        <v>39</v>
      </c>
      <c r="AE304" s="122">
        <f t="shared" si="18"/>
        <v>3.25</v>
      </c>
      <c r="AF304">
        <f t="shared" si="19"/>
        <v>2011</v>
      </c>
    </row>
    <row r="305" spans="1:32" x14ac:dyDescent="0.2">
      <c r="A305" s="4">
        <v>40968</v>
      </c>
      <c r="B305" s="4">
        <v>140793</v>
      </c>
      <c r="C305" s="4" t="s">
        <v>1884</v>
      </c>
      <c r="D305" s="4" t="s">
        <v>1885</v>
      </c>
      <c r="E305" s="5">
        <v>39447</v>
      </c>
      <c r="F305" s="29">
        <v>2007</v>
      </c>
      <c r="G305" s="4" t="s">
        <v>20</v>
      </c>
      <c r="H305" s="4"/>
      <c r="I305" s="4"/>
      <c r="J305" s="4"/>
      <c r="K305" s="4" t="s">
        <v>1886</v>
      </c>
      <c r="L305" s="5">
        <v>40703</v>
      </c>
      <c r="M305" s="29">
        <f t="shared" si="16"/>
        <v>2011</v>
      </c>
      <c r="N305" s="4" t="s">
        <v>38</v>
      </c>
      <c r="O305" s="4" t="s">
        <v>1890</v>
      </c>
      <c r="P305" s="4">
        <v>6.42</v>
      </c>
      <c r="Q305" s="4">
        <v>4.45</v>
      </c>
      <c r="R305" s="4"/>
      <c r="S305" s="4" t="s">
        <v>175</v>
      </c>
      <c r="T305" s="4" t="s">
        <v>176</v>
      </c>
      <c r="U305" s="4" t="s">
        <v>176</v>
      </c>
      <c r="V305" s="4"/>
      <c r="W305" s="4" t="s">
        <v>763</v>
      </c>
      <c r="X305" s="4" t="s">
        <v>718</v>
      </c>
      <c r="Y305" s="4" t="s">
        <v>26</v>
      </c>
      <c r="Z305" s="4"/>
      <c r="AA305" s="4"/>
      <c r="AB305" s="4" t="s">
        <v>1888</v>
      </c>
      <c r="AC305" s="4" t="s">
        <v>1888</v>
      </c>
      <c r="AD305">
        <f t="shared" si="17"/>
        <v>42</v>
      </c>
      <c r="AE305" s="122">
        <f t="shared" si="18"/>
        <v>3.5</v>
      </c>
      <c r="AF305">
        <f t="shared" si="19"/>
        <v>2011</v>
      </c>
    </row>
    <row r="306" spans="1:32" x14ac:dyDescent="0.2">
      <c r="A306" s="4">
        <v>40968</v>
      </c>
      <c r="B306" s="4">
        <v>140793</v>
      </c>
      <c r="C306" s="4" t="s">
        <v>1884</v>
      </c>
      <c r="D306" s="4" t="s">
        <v>1885</v>
      </c>
      <c r="E306" s="5">
        <v>39447</v>
      </c>
      <c r="F306" s="29">
        <v>2007</v>
      </c>
      <c r="G306" s="4" t="s">
        <v>20</v>
      </c>
      <c r="H306" s="4"/>
      <c r="I306" s="4"/>
      <c r="J306" s="4"/>
      <c r="K306" s="4" t="s">
        <v>1886</v>
      </c>
      <c r="L306" s="5">
        <v>41172</v>
      </c>
      <c r="M306" s="29">
        <f t="shared" si="16"/>
        <v>2012</v>
      </c>
      <c r="N306" s="4" t="s">
        <v>38</v>
      </c>
      <c r="O306" s="4"/>
      <c r="P306" s="4"/>
      <c r="Q306" s="4"/>
      <c r="R306" s="4"/>
      <c r="S306" s="4" t="s">
        <v>175</v>
      </c>
      <c r="T306" s="4" t="s">
        <v>176</v>
      </c>
      <c r="U306" s="4" t="s">
        <v>176</v>
      </c>
      <c r="V306" s="4"/>
      <c r="W306" s="4" t="s">
        <v>763</v>
      </c>
      <c r="X306" s="4" t="s">
        <v>718</v>
      </c>
      <c r="Y306" s="4" t="s">
        <v>26</v>
      </c>
      <c r="Z306" s="4"/>
      <c r="AA306" s="4"/>
      <c r="AB306" s="4" t="s">
        <v>1888</v>
      </c>
      <c r="AC306" s="4" t="s">
        <v>1888</v>
      </c>
      <c r="AD306">
        <f t="shared" si="17"/>
        <v>57</v>
      </c>
      <c r="AE306" s="122">
        <f t="shared" si="18"/>
        <v>4.75</v>
      </c>
      <c r="AF306">
        <f t="shared" si="19"/>
        <v>2012</v>
      </c>
    </row>
    <row r="307" spans="1:32" x14ac:dyDescent="0.2">
      <c r="A307" s="4">
        <v>40969</v>
      </c>
      <c r="B307" s="4">
        <v>140793</v>
      </c>
      <c r="C307" s="4" t="s">
        <v>1884</v>
      </c>
      <c r="D307" s="4" t="s">
        <v>1885</v>
      </c>
      <c r="E307" s="5">
        <v>40709</v>
      </c>
      <c r="F307" s="29">
        <v>2011</v>
      </c>
      <c r="G307" s="4" t="s">
        <v>43</v>
      </c>
      <c r="H307" s="4"/>
      <c r="I307" s="4"/>
      <c r="J307" s="4"/>
      <c r="K307" s="4" t="s">
        <v>1891</v>
      </c>
      <c r="L307" s="5">
        <v>41172</v>
      </c>
      <c r="M307" s="29">
        <f t="shared" si="16"/>
        <v>2012</v>
      </c>
      <c r="N307" s="4" t="s">
        <v>38</v>
      </c>
      <c r="O307" s="4" t="s">
        <v>1892</v>
      </c>
      <c r="P307" s="4">
        <v>1.24</v>
      </c>
      <c r="Q307" s="4">
        <v>0.97</v>
      </c>
      <c r="R307" s="4"/>
      <c r="S307" s="4" t="s">
        <v>175</v>
      </c>
      <c r="T307" s="4" t="s">
        <v>176</v>
      </c>
      <c r="U307" s="4" t="s">
        <v>176</v>
      </c>
      <c r="V307" s="4"/>
      <c r="W307" s="4" t="s">
        <v>763</v>
      </c>
      <c r="X307" s="4" t="s">
        <v>718</v>
      </c>
      <c r="Y307" s="4" t="s">
        <v>26</v>
      </c>
      <c r="Z307" s="4"/>
      <c r="AA307" s="4"/>
      <c r="AB307" s="4"/>
      <c r="AC307" s="4"/>
      <c r="AD307">
        <f t="shared" si="17"/>
        <v>15</v>
      </c>
      <c r="AE307" s="122">
        <f t="shared" si="18"/>
        <v>1.25</v>
      </c>
      <c r="AF307">
        <f t="shared" si="19"/>
        <v>2012</v>
      </c>
    </row>
    <row r="308" spans="1:32" x14ac:dyDescent="0.2">
      <c r="A308" s="4">
        <v>8960</v>
      </c>
      <c r="B308" s="4">
        <v>40256</v>
      </c>
      <c r="C308" s="4" t="s">
        <v>1893</v>
      </c>
      <c r="D308" s="4" t="s">
        <v>1894</v>
      </c>
      <c r="E308" s="5">
        <v>39264</v>
      </c>
      <c r="F308" s="29">
        <v>2007</v>
      </c>
      <c r="G308" s="4" t="s">
        <v>28</v>
      </c>
      <c r="H308" s="4" t="s">
        <v>1895</v>
      </c>
      <c r="I308" s="4">
        <v>26.2</v>
      </c>
      <c r="J308" s="4">
        <v>19.38</v>
      </c>
      <c r="K308" s="4" t="s">
        <v>97</v>
      </c>
      <c r="L308" s="5">
        <v>42156</v>
      </c>
      <c r="M308" s="29">
        <f t="shared" si="16"/>
        <v>2015</v>
      </c>
      <c r="N308" s="4" t="s">
        <v>31</v>
      </c>
      <c r="O308" s="4"/>
      <c r="P308" s="4"/>
      <c r="Q308" s="4"/>
      <c r="R308" s="4" t="s">
        <v>1896</v>
      </c>
      <c r="S308" s="4" t="s">
        <v>54</v>
      </c>
      <c r="T308" s="4" t="s">
        <v>269</v>
      </c>
      <c r="U308" s="4" t="s">
        <v>1897</v>
      </c>
      <c r="V308" s="4"/>
      <c r="W308" s="4" t="s">
        <v>834</v>
      </c>
      <c r="X308" s="4" t="s">
        <v>718</v>
      </c>
      <c r="Y308" s="4" t="s">
        <v>33</v>
      </c>
      <c r="Z308" s="4"/>
      <c r="AA308" s="4"/>
      <c r="AB308" s="4"/>
      <c r="AC308" s="4"/>
      <c r="AD308">
        <f t="shared" si="17"/>
        <v>95</v>
      </c>
      <c r="AE308" s="122">
        <f t="shared" si="18"/>
        <v>7.916666666666667</v>
      </c>
      <c r="AF308">
        <f t="shared" si="19"/>
        <v>2015</v>
      </c>
    </row>
    <row r="309" spans="1:32" x14ac:dyDescent="0.2">
      <c r="A309" s="4">
        <v>14965</v>
      </c>
      <c r="B309" s="4">
        <v>48085</v>
      </c>
      <c r="C309" s="4" t="s">
        <v>1898</v>
      </c>
      <c r="D309" s="4" t="s">
        <v>1899</v>
      </c>
      <c r="E309" s="5">
        <v>39409</v>
      </c>
      <c r="F309" s="29">
        <v>2007</v>
      </c>
      <c r="G309" s="4" t="s">
        <v>28</v>
      </c>
      <c r="H309" s="4"/>
      <c r="I309" s="4"/>
      <c r="J309" s="4"/>
      <c r="K309" s="4" t="s">
        <v>1579</v>
      </c>
      <c r="L309" s="5">
        <v>41277</v>
      </c>
      <c r="M309" s="29">
        <f t="shared" si="16"/>
        <v>2013</v>
      </c>
      <c r="N309" s="4" t="s">
        <v>46</v>
      </c>
      <c r="O309" s="4" t="s">
        <v>1900</v>
      </c>
      <c r="P309" s="4">
        <v>8.3000000000000007</v>
      </c>
      <c r="Q309" s="4">
        <v>6.22</v>
      </c>
      <c r="R309" s="4"/>
      <c r="S309" s="4" t="s">
        <v>54</v>
      </c>
      <c r="T309" s="4" t="s">
        <v>154</v>
      </c>
      <c r="U309" s="4" t="s">
        <v>1901</v>
      </c>
      <c r="V309" s="4"/>
      <c r="W309" s="4" t="s">
        <v>763</v>
      </c>
      <c r="X309" s="4" t="s">
        <v>718</v>
      </c>
      <c r="Y309" s="4" t="s">
        <v>33</v>
      </c>
      <c r="Z309" s="4"/>
      <c r="AA309" s="4"/>
      <c r="AB309" s="4"/>
      <c r="AC309" s="4"/>
      <c r="AD309">
        <f t="shared" si="17"/>
        <v>62</v>
      </c>
      <c r="AE309" s="122">
        <f t="shared" si="18"/>
        <v>5.166666666666667</v>
      </c>
      <c r="AF309">
        <f t="shared" si="19"/>
        <v>2013</v>
      </c>
    </row>
    <row r="310" spans="1:32" x14ac:dyDescent="0.2">
      <c r="A310" s="4">
        <v>2755</v>
      </c>
      <c r="B310" s="4">
        <v>31143</v>
      </c>
      <c r="C310" s="4" t="s">
        <v>1902</v>
      </c>
      <c r="D310" s="4" t="s">
        <v>1903</v>
      </c>
      <c r="E310" s="5">
        <v>38874</v>
      </c>
      <c r="F310" s="29">
        <v>2006</v>
      </c>
      <c r="G310" s="4" t="s">
        <v>20</v>
      </c>
      <c r="H310" s="4" t="s">
        <v>1374</v>
      </c>
      <c r="I310" s="4">
        <v>65</v>
      </c>
      <c r="J310" s="4">
        <v>50.86</v>
      </c>
      <c r="K310" s="4" t="s">
        <v>88</v>
      </c>
      <c r="L310" s="5">
        <v>39975</v>
      </c>
      <c r="M310" s="29">
        <f t="shared" si="16"/>
        <v>2009</v>
      </c>
      <c r="N310" s="4" t="s">
        <v>38</v>
      </c>
      <c r="O310" s="4"/>
      <c r="P310" s="4"/>
      <c r="Q310" s="4"/>
      <c r="R310" s="4"/>
      <c r="S310" s="4" t="s">
        <v>167</v>
      </c>
      <c r="T310" s="4" t="s">
        <v>439</v>
      </c>
      <c r="U310" s="4" t="s">
        <v>1904</v>
      </c>
      <c r="V310" s="4"/>
      <c r="W310" s="4" t="s">
        <v>763</v>
      </c>
      <c r="X310" s="4" t="s">
        <v>718</v>
      </c>
      <c r="Y310" s="4" t="s">
        <v>33</v>
      </c>
      <c r="Z310" s="4"/>
      <c r="AA310" s="4"/>
      <c r="AB310" s="4"/>
      <c r="AC310" s="4"/>
      <c r="AD310">
        <f t="shared" si="17"/>
        <v>36</v>
      </c>
      <c r="AE310" s="122">
        <f t="shared" si="18"/>
        <v>3</v>
      </c>
      <c r="AF310">
        <f t="shared" si="19"/>
        <v>2009</v>
      </c>
    </row>
    <row r="311" spans="1:32" x14ac:dyDescent="0.2">
      <c r="A311" s="4">
        <v>14207</v>
      </c>
      <c r="B311" s="4">
        <v>31143</v>
      </c>
      <c r="C311" s="4" t="s">
        <v>1902</v>
      </c>
      <c r="D311" s="4" t="s">
        <v>1903</v>
      </c>
      <c r="E311" s="5">
        <v>40387</v>
      </c>
      <c r="F311" s="29">
        <v>2010</v>
      </c>
      <c r="G311" s="4" t="s">
        <v>43</v>
      </c>
      <c r="H311" s="4" t="s">
        <v>1905</v>
      </c>
      <c r="I311" s="4">
        <v>33.19</v>
      </c>
      <c r="J311" s="4">
        <v>26.38</v>
      </c>
      <c r="K311" s="4" t="s">
        <v>1906</v>
      </c>
      <c r="L311" s="5">
        <v>41722</v>
      </c>
      <c r="M311" s="29">
        <f t="shared" si="16"/>
        <v>2014</v>
      </c>
      <c r="N311" s="4" t="s">
        <v>38</v>
      </c>
      <c r="O311" s="4" t="s">
        <v>1907</v>
      </c>
      <c r="P311" s="4">
        <v>19.309999999999999</v>
      </c>
      <c r="Q311" s="4">
        <v>13.89</v>
      </c>
      <c r="R311" s="4" t="s">
        <v>1413</v>
      </c>
      <c r="S311" s="4" t="s">
        <v>167</v>
      </c>
      <c r="T311" s="4" t="s">
        <v>439</v>
      </c>
      <c r="U311" s="4" t="s">
        <v>1904</v>
      </c>
      <c r="V311" s="4"/>
      <c r="W311" s="4" t="s">
        <v>763</v>
      </c>
      <c r="X311" s="4" t="s">
        <v>718</v>
      </c>
      <c r="Y311" s="4" t="s">
        <v>26</v>
      </c>
      <c r="Z311" s="4"/>
      <c r="AA311" s="4"/>
      <c r="AB311" s="4" t="s">
        <v>1908</v>
      </c>
      <c r="AC311" s="4"/>
      <c r="AD311">
        <f t="shared" si="17"/>
        <v>44</v>
      </c>
      <c r="AE311" s="122">
        <f t="shared" si="18"/>
        <v>3.6666666666666665</v>
      </c>
      <c r="AF311">
        <f t="shared" si="19"/>
        <v>2014</v>
      </c>
    </row>
    <row r="312" spans="1:32" x14ac:dyDescent="0.2">
      <c r="A312" s="4">
        <v>46590</v>
      </c>
      <c r="B312" s="4">
        <v>161480</v>
      </c>
      <c r="C312" s="4" t="s">
        <v>1909</v>
      </c>
      <c r="D312" s="4" t="s">
        <v>1910</v>
      </c>
      <c r="E312" s="5">
        <v>40471</v>
      </c>
      <c r="F312" s="29">
        <v>2010</v>
      </c>
      <c r="G312" s="4" t="s">
        <v>20</v>
      </c>
      <c r="H312" s="4" t="s">
        <v>1683</v>
      </c>
      <c r="I312" s="4">
        <v>7.49</v>
      </c>
      <c r="J312" s="4">
        <v>5.38</v>
      </c>
      <c r="K312" s="4" t="s">
        <v>1771</v>
      </c>
      <c r="L312" s="5">
        <v>42139</v>
      </c>
      <c r="M312" s="29">
        <f t="shared" si="16"/>
        <v>2015</v>
      </c>
      <c r="N312" s="4" t="s">
        <v>23</v>
      </c>
      <c r="O312" s="4" t="s">
        <v>1911</v>
      </c>
      <c r="P312" s="4">
        <v>169.68</v>
      </c>
      <c r="Q312" s="4">
        <v>149.06</v>
      </c>
      <c r="R312" s="4"/>
      <c r="S312" s="4" t="s">
        <v>24</v>
      </c>
      <c r="T312" s="4" t="s">
        <v>47</v>
      </c>
      <c r="U312" s="4" t="s">
        <v>1912</v>
      </c>
      <c r="V312" s="4"/>
      <c r="W312" s="4" t="s">
        <v>763</v>
      </c>
      <c r="X312" s="4" t="s">
        <v>718</v>
      </c>
      <c r="Y312" s="4" t="s">
        <v>26</v>
      </c>
      <c r="Z312" s="4"/>
      <c r="AA312" s="4"/>
      <c r="AB312" s="4"/>
      <c r="AC312" s="4"/>
      <c r="AD312">
        <f t="shared" si="17"/>
        <v>55</v>
      </c>
      <c r="AE312" s="122">
        <f t="shared" si="18"/>
        <v>4.583333333333333</v>
      </c>
      <c r="AF312">
        <f t="shared" si="19"/>
        <v>2015</v>
      </c>
    </row>
    <row r="313" spans="1:32" x14ac:dyDescent="0.2">
      <c r="A313" s="4">
        <v>48528</v>
      </c>
      <c r="B313" s="4">
        <v>169167</v>
      </c>
      <c r="C313" s="4" t="s">
        <v>1913</v>
      </c>
      <c r="D313" s="4"/>
      <c r="E313" s="5">
        <v>37043</v>
      </c>
      <c r="F313" s="29">
        <v>2001</v>
      </c>
      <c r="G313" s="4" t="s">
        <v>20</v>
      </c>
      <c r="H313" s="4"/>
      <c r="I313" s="4"/>
      <c r="J313" s="4"/>
      <c r="K313" s="4" t="s">
        <v>1419</v>
      </c>
      <c r="L313" s="5">
        <v>39479</v>
      </c>
      <c r="M313" s="29">
        <f t="shared" si="16"/>
        <v>2008</v>
      </c>
      <c r="N313" s="4" t="s">
        <v>46</v>
      </c>
      <c r="O313" s="4"/>
      <c r="P313" s="4"/>
      <c r="Q313" s="4"/>
      <c r="R313" s="4"/>
      <c r="S313" s="4" t="s">
        <v>175</v>
      </c>
      <c r="T313" s="4" t="s">
        <v>176</v>
      </c>
      <c r="U313" s="4" t="s">
        <v>1914</v>
      </c>
      <c r="V313" s="4"/>
      <c r="W313" s="4" t="s">
        <v>763</v>
      </c>
      <c r="X313" s="4" t="s">
        <v>718</v>
      </c>
      <c r="Y313" s="4" t="s">
        <v>33</v>
      </c>
      <c r="Z313" s="4"/>
      <c r="AA313" s="4"/>
      <c r="AB313" s="4"/>
      <c r="AC313" s="4"/>
      <c r="AD313">
        <f t="shared" si="17"/>
        <v>80</v>
      </c>
      <c r="AE313" s="122">
        <f t="shared" si="18"/>
        <v>6.666666666666667</v>
      </c>
      <c r="AF313">
        <f t="shared" si="19"/>
        <v>2008</v>
      </c>
    </row>
    <row r="314" spans="1:32" x14ac:dyDescent="0.2">
      <c r="A314" s="4">
        <v>2216</v>
      </c>
      <c r="B314" s="4">
        <v>30266</v>
      </c>
      <c r="C314" s="4" t="s">
        <v>1915</v>
      </c>
      <c r="D314" s="4" t="s">
        <v>1916</v>
      </c>
      <c r="E314" s="5">
        <v>39637</v>
      </c>
      <c r="F314" s="29">
        <v>2008</v>
      </c>
      <c r="G314" s="4" t="s">
        <v>43</v>
      </c>
      <c r="H314" s="4" t="s">
        <v>1917</v>
      </c>
      <c r="I314" s="4">
        <v>112.03</v>
      </c>
      <c r="J314" s="4">
        <v>71.14</v>
      </c>
      <c r="K314" s="4" t="s">
        <v>1442</v>
      </c>
      <c r="L314" s="5">
        <v>40651</v>
      </c>
      <c r="M314" s="29">
        <f t="shared" si="16"/>
        <v>2011</v>
      </c>
      <c r="N314" s="4" t="s">
        <v>31</v>
      </c>
      <c r="O314" s="4" t="s">
        <v>1918</v>
      </c>
      <c r="P314" s="4">
        <v>184.06</v>
      </c>
      <c r="Q314" s="4">
        <v>127.37</v>
      </c>
      <c r="R314" s="4" t="s">
        <v>1919</v>
      </c>
      <c r="S314" s="4" t="s">
        <v>24</v>
      </c>
      <c r="T314" s="4" t="s">
        <v>25</v>
      </c>
      <c r="U314" s="4" t="s">
        <v>1655</v>
      </c>
      <c r="V314" s="4"/>
      <c r="W314" s="4" t="s">
        <v>834</v>
      </c>
      <c r="X314" s="4" t="s">
        <v>718</v>
      </c>
      <c r="Y314" s="4" t="s">
        <v>26</v>
      </c>
      <c r="Z314" s="4"/>
      <c r="AA314" s="4"/>
      <c r="AB314" s="4"/>
      <c r="AC314" s="4"/>
      <c r="AD314">
        <f t="shared" si="17"/>
        <v>33</v>
      </c>
      <c r="AE314" s="122">
        <f t="shared" si="18"/>
        <v>2.75</v>
      </c>
      <c r="AF314">
        <f t="shared" si="19"/>
        <v>2011</v>
      </c>
    </row>
    <row r="315" spans="1:32" x14ac:dyDescent="0.2">
      <c r="A315" s="4">
        <v>36711</v>
      </c>
      <c r="B315" s="4">
        <v>125306</v>
      </c>
      <c r="C315" s="4" t="s">
        <v>1920</v>
      </c>
      <c r="D315" s="4" t="s">
        <v>1921</v>
      </c>
      <c r="E315" s="5">
        <v>40729</v>
      </c>
      <c r="F315" s="29">
        <v>2011</v>
      </c>
      <c r="G315" s="4" t="s">
        <v>20</v>
      </c>
      <c r="H315" s="4" t="s">
        <v>1270</v>
      </c>
      <c r="I315" s="4">
        <v>80</v>
      </c>
      <c r="J315" s="4">
        <v>56.65</v>
      </c>
      <c r="K315" s="4" t="s">
        <v>1358</v>
      </c>
      <c r="L315" s="5">
        <v>41578</v>
      </c>
      <c r="M315" s="29">
        <f t="shared" si="16"/>
        <v>2013</v>
      </c>
      <c r="N315" s="4" t="s">
        <v>23</v>
      </c>
      <c r="O315" s="4" t="s">
        <v>1922</v>
      </c>
      <c r="P315" s="4">
        <v>212.98</v>
      </c>
      <c r="Q315" s="4">
        <v>159.16</v>
      </c>
      <c r="R315" s="4"/>
      <c r="S315" s="4" t="s">
        <v>1102</v>
      </c>
      <c r="T315" s="4" t="s">
        <v>1103</v>
      </c>
      <c r="U315" s="4" t="s">
        <v>1923</v>
      </c>
      <c r="V315" s="4"/>
      <c r="W315" s="4" t="s">
        <v>763</v>
      </c>
      <c r="X315" s="4" t="s">
        <v>718</v>
      </c>
      <c r="Y315" s="4" t="s">
        <v>26</v>
      </c>
      <c r="Z315" s="4"/>
      <c r="AA315" s="4"/>
      <c r="AB315" s="4"/>
      <c r="AC315" s="4"/>
      <c r="AD315">
        <f t="shared" si="17"/>
        <v>27</v>
      </c>
      <c r="AE315" s="122">
        <f t="shared" si="18"/>
        <v>2.25</v>
      </c>
      <c r="AF315">
        <f t="shared" si="19"/>
        <v>2013</v>
      </c>
    </row>
    <row r="316" spans="1:32" x14ac:dyDescent="0.2">
      <c r="A316" s="4">
        <v>40279</v>
      </c>
      <c r="B316" s="4">
        <v>137976</v>
      </c>
      <c r="C316" s="4" t="s">
        <v>1924</v>
      </c>
      <c r="D316" s="4" t="s">
        <v>1925</v>
      </c>
      <c r="E316" s="5">
        <v>41737</v>
      </c>
      <c r="F316" s="29">
        <v>2014</v>
      </c>
      <c r="G316" s="4" t="s">
        <v>28</v>
      </c>
      <c r="H316" s="4" t="s">
        <v>1270</v>
      </c>
      <c r="I316" s="4">
        <v>80</v>
      </c>
      <c r="J316" s="4">
        <v>57.62</v>
      </c>
      <c r="K316" s="4" t="s">
        <v>1926</v>
      </c>
      <c r="L316" s="5">
        <v>42278</v>
      </c>
      <c r="M316" s="29">
        <f t="shared" si="16"/>
        <v>2015</v>
      </c>
      <c r="N316" s="4" t="s">
        <v>23</v>
      </c>
      <c r="O316" s="4" t="s">
        <v>1927</v>
      </c>
      <c r="P316" s="4">
        <v>247.73</v>
      </c>
      <c r="Q316" s="4">
        <v>220.92</v>
      </c>
      <c r="R316" s="4"/>
      <c r="S316" s="4" t="s">
        <v>54</v>
      </c>
      <c r="T316" s="4" t="s">
        <v>244</v>
      </c>
      <c r="U316" s="4" t="s">
        <v>1928</v>
      </c>
      <c r="V316" s="4"/>
      <c r="W316" s="4" t="s">
        <v>763</v>
      </c>
      <c r="X316" s="4" t="s">
        <v>718</v>
      </c>
      <c r="Y316" s="4" t="s">
        <v>26</v>
      </c>
      <c r="Z316" s="4"/>
      <c r="AA316" s="4"/>
      <c r="AB316" s="4" t="s">
        <v>1929</v>
      </c>
      <c r="AC316" s="4" t="s">
        <v>1929</v>
      </c>
      <c r="AD316">
        <f t="shared" si="17"/>
        <v>18</v>
      </c>
      <c r="AE316" s="122">
        <f t="shared" si="18"/>
        <v>1.5</v>
      </c>
      <c r="AF316">
        <f t="shared" si="19"/>
        <v>2015</v>
      </c>
    </row>
    <row r="317" spans="1:32" x14ac:dyDescent="0.2">
      <c r="A317" s="4">
        <v>40279</v>
      </c>
      <c r="B317" s="4">
        <v>137976</v>
      </c>
      <c r="C317" s="4" t="s">
        <v>1924</v>
      </c>
      <c r="D317" s="4" t="s">
        <v>1925</v>
      </c>
      <c r="E317" s="5">
        <v>41737</v>
      </c>
      <c r="F317" s="29">
        <v>2014</v>
      </c>
      <c r="G317" s="4" t="s">
        <v>28</v>
      </c>
      <c r="H317" s="4" t="s">
        <v>1270</v>
      </c>
      <c r="I317" s="4">
        <v>80</v>
      </c>
      <c r="J317" s="4">
        <v>57.62</v>
      </c>
      <c r="K317" s="4" t="s">
        <v>1926</v>
      </c>
      <c r="L317" s="5">
        <v>42452</v>
      </c>
      <c r="M317" s="29">
        <f t="shared" si="16"/>
        <v>2016</v>
      </c>
      <c r="N317" s="4" t="s">
        <v>38</v>
      </c>
      <c r="O317" s="4" t="s">
        <v>1930</v>
      </c>
      <c r="P317" s="4">
        <v>128.88</v>
      </c>
      <c r="Q317" s="4">
        <v>115.37</v>
      </c>
      <c r="R317" s="4"/>
      <c r="S317" s="4" t="s">
        <v>54</v>
      </c>
      <c r="T317" s="4" t="s">
        <v>244</v>
      </c>
      <c r="U317" s="4" t="s">
        <v>1928</v>
      </c>
      <c r="V317" s="4"/>
      <c r="W317" s="4" t="s">
        <v>763</v>
      </c>
      <c r="X317" s="4" t="s">
        <v>718</v>
      </c>
      <c r="Y317" s="4" t="s">
        <v>26</v>
      </c>
      <c r="Z317" s="4"/>
      <c r="AA317" s="4"/>
      <c r="AB317" s="4" t="s">
        <v>1929</v>
      </c>
      <c r="AC317" s="4" t="s">
        <v>1929</v>
      </c>
      <c r="AD317">
        <f t="shared" si="17"/>
        <v>23</v>
      </c>
      <c r="AE317" s="122">
        <f t="shared" si="18"/>
        <v>1.9166666666666667</v>
      </c>
      <c r="AF317">
        <f t="shared" si="19"/>
        <v>2016</v>
      </c>
    </row>
    <row r="318" spans="1:32" x14ac:dyDescent="0.2">
      <c r="A318" s="4">
        <v>40279</v>
      </c>
      <c r="B318" s="4">
        <v>137976</v>
      </c>
      <c r="C318" s="4" t="s">
        <v>1924</v>
      </c>
      <c r="D318" s="4" t="s">
        <v>1925</v>
      </c>
      <c r="E318" s="5">
        <v>41737</v>
      </c>
      <c r="F318" s="29">
        <v>2014</v>
      </c>
      <c r="G318" s="4" t="s">
        <v>28</v>
      </c>
      <c r="H318" s="4" t="s">
        <v>1270</v>
      </c>
      <c r="I318" s="4">
        <v>80</v>
      </c>
      <c r="J318" s="4">
        <v>57.62</v>
      </c>
      <c r="K318" s="4" t="s">
        <v>1926</v>
      </c>
      <c r="L318" s="5">
        <v>42831</v>
      </c>
      <c r="M318" s="29">
        <f t="shared" si="16"/>
        <v>2017</v>
      </c>
      <c r="N318" s="4" t="s">
        <v>38</v>
      </c>
      <c r="O318" s="4" t="s">
        <v>1931</v>
      </c>
      <c r="P318" s="4">
        <v>107.61</v>
      </c>
      <c r="Q318" s="4">
        <v>101.37</v>
      </c>
      <c r="R318" s="4"/>
      <c r="S318" s="4" t="s">
        <v>54</v>
      </c>
      <c r="T318" s="4" t="s">
        <v>244</v>
      </c>
      <c r="U318" s="4" t="s">
        <v>1928</v>
      </c>
      <c r="V318" s="4"/>
      <c r="W318" s="4" t="s">
        <v>763</v>
      </c>
      <c r="X318" s="4" t="s">
        <v>718</v>
      </c>
      <c r="Y318" s="4" t="s">
        <v>33</v>
      </c>
      <c r="Z318" s="4"/>
      <c r="AA318" s="4"/>
      <c r="AB318" s="4" t="s">
        <v>1929</v>
      </c>
      <c r="AC318" s="4" t="s">
        <v>1929</v>
      </c>
      <c r="AD318">
        <f t="shared" si="17"/>
        <v>36</v>
      </c>
      <c r="AE318" s="122">
        <f t="shared" si="18"/>
        <v>3</v>
      </c>
      <c r="AF318">
        <f t="shared" si="19"/>
        <v>2017</v>
      </c>
    </row>
    <row r="319" spans="1:32" x14ac:dyDescent="0.2">
      <c r="A319" s="4">
        <v>27001</v>
      </c>
      <c r="B319" s="4">
        <v>75817</v>
      </c>
      <c r="C319" s="4" t="s">
        <v>1932</v>
      </c>
      <c r="D319" s="4" t="s">
        <v>1933</v>
      </c>
      <c r="E319" s="5">
        <v>38808</v>
      </c>
      <c r="F319" s="29">
        <v>2006</v>
      </c>
      <c r="G319" s="4" t="s">
        <v>28</v>
      </c>
      <c r="H319" s="4" t="s">
        <v>1934</v>
      </c>
      <c r="I319" s="4">
        <v>2607.6799999999998</v>
      </c>
      <c r="J319" s="4">
        <v>2148.1799999999998</v>
      </c>
      <c r="K319" s="4" t="s">
        <v>1935</v>
      </c>
      <c r="L319" s="5">
        <v>39965</v>
      </c>
      <c r="M319" s="29">
        <f t="shared" si="16"/>
        <v>2009</v>
      </c>
      <c r="N319" s="4" t="s">
        <v>38</v>
      </c>
      <c r="O319" s="4" t="s">
        <v>1936</v>
      </c>
      <c r="P319" s="4">
        <v>2000</v>
      </c>
      <c r="Q319" s="4">
        <v>1427.4</v>
      </c>
      <c r="R319" s="4"/>
      <c r="S319" s="4" t="s">
        <v>32</v>
      </c>
      <c r="T319" s="4" t="s">
        <v>71</v>
      </c>
      <c r="U319" s="4" t="s">
        <v>225</v>
      </c>
      <c r="V319" s="4"/>
      <c r="W319" s="4" t="s">
        <v>763</v>
      </c>
      <c r="X319" s="4" t="s">
        <v>718</v>
      </c>
      <c r="Y319" s="4" t="s">
        <v>26</v>
      </c>
      <c r="Z319" s="4"/>
      <c r="AA319" s="4"/>
      <c r="AB319" s="4"/>
      <c r="AC319" s="4"/>
      <c r="AD319">
        <f t="shared" si="17"/>
        <v>38</v>
      </c>
      <c r="AE319" s="122">
        <f t="shared" si="18"/>
        <v>3.1666666666666665</v>
      </c>
      <c r="AF319">
        <f t="shared" si="19"/>
        <v>2009</v>
      </c>
    </row>
    <row r="320" spans="1:32" x14ac:dyDescent="0.2">
      <c r="A320" s="4">
        <v>27001</v>
      </c>
      <c r="B320" s="4">
        <v>75817</v>
      </c>
      <c r="C320" s="4" t="s">
        <v>1932</v>
      </c>
      <c r="D320" s="4" t="s">
        <v>1933</v>
      </c>
      <c r="E320" s="5">
        <v>38808</v>
      </c>
      <c r="F320" s="29">
        <v>2006</v>
      </c>
      <c r="G320" s="4" t="s">
        <v>28</v>
      </c>
      <c r="H320" s="4" t="s">
        <v>1934</v>
      </c>
      <c r="I320" s="4">
        <v>2607.6799999999998</v>
      </c>
      <c r="J320" s="4">
        <v>2148.1799999999998</v>
      </c>
      <c r="K320" s="4" t="s">
        <v>1935</v>
      </c>
      <c r="L320" s="5">
        <v>40422</v>
      </c>
      <c r="M320" s="29">
        <f t="shared" si="16"/>
        <v>2010</v>
      </c>
      <c r="N320" s="4" t="s">
        <v>38</v>
      </c>
      <c r="O320" s="4" t="s">
        <v>1937</v>
      </c>
      <c r="P320" s="4">
        <v>2250</v>
      </c>
      <c r="Q320" s="4">
        <v>1753.2</v>
      </c>
      <c r="R320" s="4"/>
      <c r="S320" s="4" t="s">
        <v>32</v>
      </c>
      <c r="T320" s="4" t="s">
        <v>71</v>
      </c>
      <c r="U320" s="4" t="s">
        <v>225</v>
      </c>
      <c r="V320" s="4"/>
      <c r="W320" s="4" t="s">
        <v>763</v>
      </c>
      <c r="X320" s="4" t="s">
        <v>718</v>
      </c>
      <c r="Y320" s="4" t="s">
        <v>26</v>
      </c>
      <c r="Z320" s="4"/>
      <c r="AA320" s="4"/>
      <c r="AB320" s="4"/>
      <c r="AC320" s="4"/>
      <c r="AD320">
        <f t="shared" si="17"/>
        <v>53</v>
      </c>
      <c r="AE320" s="122">
        <f t="shared" si="18"/>
        <v>4.416666666666667</v>
      </c>
      <c r="AF320">
        <f t="shared" si="19"/>
        <v>2010</v>
      </c>
    </row>
    <row r="321" spans="1:32" x14ac:dyDescent="0.2">
      <c r="A321" s="4">
        <v>27001</v>
      </c>
      <c r="B321" s="4">
        <v>75817</v>
      </c>
      <c r="C321" s="4" t="s">
        <v>1932</v>
      </c>
      <c r="D321" s="4" t="s">
        <v>1933</v>
      </c>
      <c r="E321" s="5">
        <v>38808</v>
      </c>
      <c r="F321" s="29">
        <v>2006</v>
      </c>
      <c r="G321" s="4" t="s">
        <v>28</v>
      </c>
      <c r="H321" s="4" t="s">
        <v>1934</v>
      </c>
      <c r="I321" s="4">
        <v>2607.6799999999998</v>
      </c>
      <c r="J321" s="4">
        <v>2148.1799999999998</v>
      </c>
      <c r="K321" s="4" t="s">
        <v>1935</v>
      </c>
      <c r="L321" s="5">
        <v>40857</v>
      </c>
      <c r="M321" s="29">
        <f t="shared" si="16"/>
        <v>2011</v>
      </c>
      <c r="N321" s="4" t="s">
        <v>38</v>
      </c>
      <c r="O321" s="4" t="s">
        <v>1938</v>
      </c>
      <c r="P321" s="4">
        <v>1100</v>
      </c>
      <c r="Q321" s="4">
        <v>799.92</v>
      </c>
      <c r="R321" s="4"/>
      <c r="S321" s="4" t="s">
        <v>32</v>
      </c>
      <c r="T321" s="4" t="s">
        <v>71</v>
      </c>
      <c r="U321" s="4" t="s">
        <v>225</v>
      </c>
      <c r="V321" s="4"/>
      <c r="W321" s="4" t="s">
        <v>763</v>
      </c>
      <c r="X321" s="4" t="s">
        <v>718</v>
      </c>
      <c r="Y321" s="4" t="s">
        <v>26</v>
      </c>
      <c r="Z321" s="4"/>
      <c r="AA321" s="4"/>
      <c r="AB321" s="4"/>
      <c r="AC321" s="4"/>
      <c r="AD321">
        <f t="shared" si="17"/>
        <v>67</v>
      </c>
      <c r="AE321" s="122">
        <f t="shared" si="18"/>
        <v>5.583333333333333</v>
      </c>
      <c r="AF321">
        <f t="shared" si="19"/>
        <v>2011</v>
      </c>
    </row>
    <row r="322" spans="1:32" x14ac:dyDescent="0.2">
      <c r="A322" s="4">
        <v>27001</v>
      </c>
      <c r="B322" s="4">
        <v>75817</v>
      </c>
      <c r="C322" s="4" t="s">
        <v>1932</v>
      </c>
      <c r="D322" s="4" t="s">
        <v>1933</v>
      </c>
      <c r="E322" s="5">
        <v>38808</v>
      </c>
      <c r="F322" s="29">
        <v>2006</v>
      </c>
      <c r="G322" s="4" t="s">
        <v>28</v>
      </c>
      <c r="H322" s="4" t="s">
        <v>1934</v>
      </c>
      <c r="I322" s="4">
        <v>2607.6799999999998</v>
      </c>
      <c r="J322" s="4">
        <v>2148.1799999999998</v>
      </c>
      <c r="K322" s="4" t="s">
        <v>1935</v>
      </c>
      <c r="L322" s="5">
        <v>41015</v>
      </c>
      <c r="M322" s="29">
        <f t="shared" si="16"/>
        <v>2012</v>
      </c>
      <c r="N322" s="4" t="s">
        <v>38</v>
      </c>
      <c r="O322" s="4" t="s">
        <v>1939</v>
      </c>
      <c r="P322" s="4">
        <v>2500</v>
      </c>
      <c r="Q322" s="4">
        <v>1901.75</v>
      </c>
      <c r="R322" s="4" t="s">
        <v>1413</v>
      </c>
      <c r="S322" s="4" t="s">
        <v>32</v>
      </c>
      <c r="T322" s="4" t="s">
        <v>71</v>
      </c>
      <c r="U322" s="4" t="s">
        <v>225</v>
      </c>
      <c r="V322" s="4"/>
      <c r="W322" s="4" t="s">
        <v>763</v>
      </c>
      <c r="X322" s="4" t="s">
        <v>718</v>
      </c>
      <c r="Y322" s="4" t="s">
        <v>26</v>
      </c>
      <c r="Z322" s="4"/>
      <c r="AA322" s="4"/>
      <c r="AB322" s="4"/>
      <c r="AC322" s="4"/>
      <c r="AD322">
        <f t="shared" si="17"/>
        <v>72</v>
      </c>
      <c r="AE322" s="122">
        <f t="shared" si="18"/>
        <v>6</v>
      </c>
      <c r="AF322">
        <f t="shared" si="19"/>
        <v>2012</v>
      </c>
    </row>
    <row r="323" spans="1:32" x14ac:dyDescent="0.2">
      <c r="A323" s="4">
        <v>27001</v>
      </c>
      <c r="B323" s="4">
        <v>75817</v>
      </c>
      <c r="C323" s="4" t="s">
        <v>1932</v>
      </c>
      <c r="D323" s="4" t="s">
        <v>1933</v>
      </c>
      <c r="E323" s="5">
        <v>38808</v>
      </c>
      <c r="F323" s="29">
        <v>2006</v>
      </c>
      <c r="G323" s="4" t="s">
        <v>28</v>
      </c>
      <c r="H323" s="4" t="s">
        <v>1934</v>
      </c>
      <c r="I323" s="4">
        <v>2607.6799999999998</v>
      </c>
      <c r="J323" s="4">
        <v>2148.1799999999998</v>
      </c>
      <c r="K323" s="4" t="s">
        <v>1935</v>
      </c>
      <c r="L323" s="5">
        <v>41302</v>
      </c>
      <c r="M323" s="29">
        <f t="shared" si="16"/>
        <v>2013</v>
      </c>
      <c r="N323" s="4" t="s">
        <v>38</v>
      </c>
      <c r="O323" s="4" t="s">
        <v>1220</v>
      </c>
      <c r="P323" s="4">
        <v>1000</v>
      </c>
      <c r="Q323" s="4">
        <v>749.6</v>
      </c>
      <c r="R323" s="4"/>
      <c r="S323" s="4" t="s">
        <v>32</v>
      </c>
      <c r="T323" s="4" t="s">
        <v>71</v>
      </c>
      <c r="U323" s="4" t="s">
        <v>225</v>
      </c>
      <c r="V323" s="4"/>
      <c r="W323" s="4" t="s">
        <v>763</v>
      </c>
      <c r="X323" s="4" t="s">
        <v>718</v>
      </c>
      <c r="Y323" s="4" t="s">
        <v>26</v>
      </c>
      <c r="Z323" s="4"/>
      <c r="AA323" s="4"/>
      <c r="AB323" s="4"/>
      <c r="AC323" s="4"/>
      <c r="AD323">
        <f t="shared" si="17"/>
        <v>81</v>
      </c>
      <c r="AE323" s="122">
        <f t="shared" si="18"/>
        <v>6.75</v>
      </c>
      <c r="AF323">
        <f t="shared" si="19"/>
        <v>2013</v>
      </c>
    </row>
    <row r="324" spans="1:32" x14ac:dyDescent="0.2">
      <c r="A324" s="4">
        <v>27001</v>
      </c>
      <c r="B324" s="4">
        <v>75817</v>
      </c>
      <c r="C324" s="4" t="s">
        <v>1932</v>
      </c>
      <c r="D324" s="4" t="s">
        <v>1933</v>
      </c>
      <c r="E324" s="5">
        <v>38808</v>
      </c>
      <c r="F324" s="29">
        <v>2006</v>
      </c>
      <c r="G324" s="4" t="s">
        <v>28</v>
      </c>
      <c r="H324" s="4" t="s">
        <v>1934</v>
      </c>
      <c r="I324" s="4">
        <v>2607.6799999999998</v>
      </c>
      <c r="J324" s="4">
        <v>2148.1799999999998</v>
      </c>
      <c r="K324" s="4" t="s">
        <v>1935</v>
      </c>
      <c r="L324" s="5">
        <v>41415</v>
      </c>
      <c r="M324" s="29">
        <f t="shared" ref="M324:M387" si="20">YEAR($L324)</f>
        <v>2013</v>
      </c>
      <c r="N324" s="4" t="s">
        <v>38</v>
      </c>
      <c r="O324" s="4" t="s">
        <v>1940</v>
      </c>
      <c r="P324" s="4">
        <v>1119.5899999999999</v>
      </c>
      <c r="Q324" s="4">
        <v>862.19</v>
      </c>
      <c r="R324" s="4"/>
      <c r="S324" s="4" t="s">
        <v>32</v>
      </c>
      <c r="T324" s="4" t="s">
        <v>71</v>
      </c>
      <c r="U324" s="4" t="s">
        <v>225</v>
      </c>
      <c r="V324" s="4"/>
      <c r="W324" s="4" t="s">
        <v>763</v>
      </c>
      <c r="X324" s="4" t="s">
        <v>718</v>
      </c>
      <c r="Y324" s="4" t="s">
        <v>33</v>
      </c>
      <c r="Z324" s="4"/>
      <c r="AA324" s="4"/>
      <c r="AB324" s="4"/>
      <c r="AC324" s="4"/>
      <c r="AD324">
        <f t="shared" ref="AD324:AD387" si="21">(YEAR($L324)-YEAR($E324))*12+(MONTH($L324)-MONTH($E324))</f>
        <v>85</v>
      </c>
      <c r="AE324" s="122">
        <f t="shared" ref="AE324:AE387" si="22">$AD324/12</f>
        <v>7.083333333333333</v>
      </c>
      <c r="AF324">
        <f t="shared" ref="AF324:AF387" si="23">YEAR($L324)</f>
        <v>2013</v>
      </c>
    </row>
    <row r="325" spans="1:32" x14ac:dyDescent="0.2">
      <c r="A325" s="4">
        <v>55780</v>
      </c>
      <c r="B325" s="4">
        <v>202814</v>
      </c>
      <c r="C325" s="4" t="s">
        <v>1941</v>
      </c>
      <c r="D325" s="4" t="s">
        <v>1942</v>
      </c>
      <c r="E325" s="5">
        <v>41640</v>
      </c>
      <c r="F325" s="29">
        <v>2014</v>
      </c>
      <c r="G325" s="4" t="s">
        <v>20</v>
      </c>
      <c r="H325" s="4" t="s">
        <v>1943</v>
      </c>
      <c r="I325" s="4">
        <v>1.97</v>
      </c>
      <c r="J325" s="4">
        <v>1.44</v>
      </c>
      <c r="K325" s="4" t="s">
        <v>1648</v>
      </c>
      <c r="L325" s="5">
        <v>42467</v>
      </c>
      <c r="M325" s="29">
        <f t="shared" si="20"/>
        <v>2016</v>
      </c>
      <c r="N325" s="4" t="s">
        <v>23</v>
      </c>
      <c r="O325" s="4"/>
      <c r="P325" s="4"/>
      <c r="Q325" s="4"/>
      <c r="R325" s="4"/>
      <c r="S325" s="4" t="s">
        <v>103</v>
      </c>
      <c r="T325" s="4" t="s">
        <v>327</v>
      </c>
      <c r="U325" s="4" t="s">
        <v>1944</v>
      </c>
      <c r="V325" s="4"/>
      <c r="W325" s="4" t="s">
        <v>763</v>
      </c>
      <c r="X325" s="4" t="s">
        <v>718</v>
      </c>
      <c r="Y325" s="4" t="s">
        <v>33</v>
      </c>
      <c r="Z325" s="4"/>
      <c r="AA325" s="4"/>
      <c r="AB325" s="4"/>
      <c r="AC325" s="4"/>
      <c r="AD325">
        <f t="shared" si="21"/>
        <v>27</v>
      </c>
      <c r="AE325" s="122">
        <f t="shared" si="22"/>
        <v>2.25</v>
      </c>
      <c r="AF325">
        <f t="shared" si="23"/>
        <v>2016</v>
      </c>
    </row>
    <row r="326" spans="1:32" x14ac:dyDescent="0.2">
      <c r="A326" s="4">
        <v>894</v>
      </c>
      <c r="B326" s="4">
        <v>26868</v>
      </c>
      <c r="C326" s="4" t="s">
        <v>1945</v>
      </c>
      <c r="D326" s="4" t="s">
        <v>1946</v>
      </c>
      <c r="E326" s="5">
        <v>39002</v>
      </c>
      <c r="F326" s="29">
        <v>2006</v>
      </c>
      <c r="G326" s="4" t="s">
        <v>20</v>
      </c>
      <c r="H326" s="4" t="s">
        <v>1947</v>
      </c>
      <c r="I326" s="4">
        <v>17.71</v>
      </c>
      <c r="J326" s="4">
        <v>13.96</v>
      </c>
      <c r="K326" s="4" t="s">
        <v>219</v>
      </c>
      <c r="L326" s="5">
        <v>40752</v>
      </c>
      <c r="M326" s="29">
        <f t="shared" si="20"/>
        <v>2011</v>
      </c>
      <c r="N326" s="4" t="s">
        <v>31</v>
      </c>
      <c r="O326" s="4"/>
      <c r="P326" s="4"/>
      <c r="Q326" s="4"/>
      <c r="R326" s="4" t="s">
        <v>1948</v>
      </c>
      <c r="S326" s="4" t="s">
        <v>24</v>
      </c>
      <c r="T326" s="4" t="s">
        <v>76</v>
      </c>
      <c r="U326" s="4" t="s">
        <v>1655</v>
      </c>
      <c r="V326" s="4"/>
      <c r="W326" s="4" t="s">
        <v>763</v>
      </c>
      <c r="X326" s="4" t="s">
        <v>718</v>
      </c>
      <c r="Y326" s="4" t="s">
        <v>33</v>
      </c>
      <c r="Z326" s="4"/>
      <c r="AA326" s="4"/>
      <c r="AB326" s="4"/>
      <c r="AC326" s="4"/>
      <c r="AD326">
        <f t="shared" si="21"/>
        <v>57</v>
      </c>
      <c r="AE326" s="122">
        <f t="shared" si="22"/>
        <v>4.75</v>
      </c>
      <c r="AF326">
        <f t="shared" si="23"/>
        <v>2011</v>
      </c>
    </row>
    <row r="327" spans="1:32" x14ac:dyDescent="0.2">
      <c r="A327" s="4">
        <v>338</v>
      </c>
      <c r="B327" s="4">
        <v>25963</v>
      </c>
      <c r="C327" s="4" t="s">
        <v>1949</v>
      </c>
      <c r="D327" s="4"/>
      <c r="E327" s="5">
        <v>38881</v>
      </c>
      <c r="F327" s="29">
        <v>2006</v>
      </c>
      <c r="G327" s="4" t="s">
        <v>28</v>
      </c>
      <c r="H327" s="4"/>
      <c r="I327" s="4"/>
      <c r="J327" s="4"/>
      <c r="K327" s="4" t="s">
        <v>1950</v>
      </c>
      <c r="L327" s="5">
        <v>40217</v>
      </c>
      <c r="M327" s="29">
        <f t="shared" si="20"/>
        <v>2010</v>
      </c>
      <c r="N327" s="4" t="s">
        <v>23</v>
      </c>
      <c r="O327" s="4" t="s">
        <v>1951</v>
      </c>
      <c r="P327" s="4">
        <v>326.83</v>
      </c>
      <c r="Q327" s="4">
        <v>239.86</v>
      </c>
      <c r="R327" s="4"/>
      <c r="S327" s="4" t="s">
        <v>175</v>
      </c>
      <c r="T327" s="4" t="s">
        <v>936</v>
      </c>
      <c r="U327" s="4" t="s">
        <v>937</v>
      </c>
      <c r="V327" s="4"/>
      <c r="W327" s="4" t="s">
        <v>763</v>
      </c>
      <c r="X327" s="4" t="s">
        <v>718</v>
      </c>
      <c r="Y327" s="4" t="s">
        <v>26</v>
      </c>
      <c r="Z327" s="4"/>
      <c r="AA327" s="4"/>
      <c r="AB327" s="4" t="s">
        <v>1952</v>
      </c>
      <c r="AC327" s="4"/>
      <c r="AD327">
        <f t="shared" si="21"/>
        <v>44</v>
      </c>
      <c r="AE327" s="122">
        <f t="shared" si="22"/>
        <v>3.6666666666666665</v>
      </c>
      <c r="AF327">
        <f t="shared" si="23"/>
        <v>2010</v>
      </c>
    </row>
    <row r="328" spans="1:32" x14ac:dyDescent="0.2">
      <c r="A328" s="4">
        <v>338</v>
      </c>
      <c r="B328" s="4">
        <v>25963</v>
      </c>
      <c r="C328" s="4" t="s">
        <v>1949</v>
      </c>
      <c r="D328" s="4"/>
      <c r="E328" s="5">
        <v>38881</v>
      </c>
      <c r="F328" s="29">
        <v>2006</v>
      </c>
      <c r="G328" s="4" t="s">
        <v>28</v>
      </c>
      <c r="H328" s="4"/>
      <c r="I328" s="4"/>
      <c r="J328" s="4"/>
      <c r="K328" s="4" t="s">
        <v>1950</v>
      </c>
      <c r="L328" s="5">
        <v>40469</v>
      </c>
      <c r="M328" s="29">
        <f t="shared" si="20"/>
        <v>2010</v>
      </c>
      <c r="N328" s="4" t="s">
        <v>38</v>
      </c>
      <c r="O328" s="4" t="s">
        <v>1953</v>
      </c>
      <c r="P328" s="4">
        <v>151</v>
      </c>
      <c r="Q328" s="4">
        <v>108.45</v>
      </c>
      <c r="R328" s="4"/>
      <c r="S328" s="4" t="s">
        <v>175</v>
      </c>
      <c r="T328" s="4" t="s">
        <v>936</v>
      </c>
      <c r="U328" s="4" t="s">
        <v>937</v>
      </c>
      <c r="V328" s="4"/>
      <c r="W328" s="4" t="s">
        <v>763</v>
      </c>
      <c r="X328" s="4" t="s">
        <v>718</v>
      </c>
      <c r="Y328" s="4" t="s">
        <v>26</v>
      </c>
      <c r="Z328" s="4"/>
      <c r="AA328" s="4"/>
      <c r="AB328" s="4" t="s">
        <v>1952</v>
      </c>
      <c r="AC328" s="4"/>
      <c r="AD328">
        <f t="shared" si="21"/>
        <v>52</v>
      </c>
      <c r="AE328" s="122">
        <f t="shared" si="22"/>
        <v>4.333333333333333</v>
      </c>
      <c r="AF328">
        <f t="shared" si="23"/>
        <v>2010</v>
      </c>
    </row>
    <row r="329" spans="1:32" x14ac:dyDescent="0.2">
      <c r="A329" s="4">
        <v>338</v>
      </c>
      <c r="B329" s="4">
        <v>25963</v>
      </c>
      <c r="C329" s="4" t="s">
        <v>1949</v>
      </c>
      <c r="D329" s="4"/>
      <c r="E329" s="5">
        <v>38881</v>
      </c>
      <c r="F329" s="29">
        <v>2006</v>
      </c>
      <c r="G329" s="4" t="s">
        <v>28</v>
      </c>
      <c r="H329" s="4"/>
      <c r="I329" s="4"/>
      <c r="J329" s="4"/>
      <c r="K329" s="4" t="s">
        <v>1950</v>
      </c>
      <c r="L329" s="5">
        <v>40739</v>
      </c>
      <c r="M329" s="29">
        <f t="shared" si="20"/>
        <v>2011</v>
      </c>
      <c r="N329" s="4" t="s">
        <v>31</v>
      </c>
      <c r="O329" s="4" t="s">
        <v>1954</v>
      </c>
      <c r="P329" s="4">
        <v>583.9</v>
      </c>
      <c r="Q329" s="4">
        <v>413.46</v>
      </c>
      <c r="R329" s="4" t="s">
        <v>1955</v>
      </c>
      <c r="S329" s="4" t="s">
        <v>175</v>
      </c>
      <c r="T329" s="4" t="s">
        <v>936</v>
      </c>
      <c r="U329" s="4" t="s">
        <v>937</v>
      </c>
      <c r="V329" s="4"/>
      <c r="W329" s="4" t="s">
        <v>763</v>
      </c>
      <c r="X329" s="4" t="s">
        <v>718</v>
      </c>
      <c r="Y329" s="4" t="s">
        <v>33</v>
      </c>
      <c r="Z329" s="4"/>
      <c r="AA329" s="4"/>
      <c r="AB329" s="4" t="s">
        <v>1952</v>
      </c>
      <c r="AC329" s="4"/>
      <c r="AD329">
        <f t="shared" si="21"/>
        <v>61</v>
      </c>
      <c r="AE329" s="122">
        <f t="shared" si="22"/>
        <v>5.083333333333333</v>
      </c>
      <c r="AF329">
        <f t="shared" si="23"/>
        <v>2011</v>
      </c>
    </row>
    <row r="330" spans="1:32" x14ac:dyDescent="0.2">
      <c r="A330" s="4">
        <v>7557</v>
      </c>
      <c r="B330" s="4">
        <v>38338</v>
      </c>
      <c r="C330" s="4" t="s">
        <v>1956</v>
      </c>
      <c r="D330" s="4" t="s">
        <v>1957</v>
      </c>
      <c r="E330" s="5">
        <v>38504</v>
      </c>
      <c r="F330" s="29">
        <v>2005</v>
      </c>
      <c r="G330" s="4" t="s">
        <v>20</v>
      </c>
      <c r="H330" s="4"/>
      <c r="I330" s="4"/>
      <c r="J330" s="4"/>
      <c r="K330" s="4" t="s">
        <v>88</v>
      </c>
      <c r="L330" s="5">
        <v>40415</v>
      </c>
      <c r="M330" s="29">
        <f t="shared" si="20"/>
        <v>2010</v>
      </c>
      <c r="N330" s="4" t="s">
        <v>38</v>
      </c>
      <c r="O330" s="4" t="s">
        <v>1958</v>
      </c>
      <c r="P330" s="4">
        <v>113</v>
      </c>
      <c r="Q330" s="4">
        <v>87.06</v>
      </c>
      <c r="R330" s="4"/>
      <c r="S330" s="4" t="s">
        <v>54</v>
      </c>
      <c r="T330" s="4" t="s">
        <v>81</v>
      </c>
      <c r="U330" s="4" t="s">
        <v>1959</v>
      </c>
      <c r="V330" s="4"/>
      <c r="W330" s="4" t="s">
        <v>763</v>
      </c>
      <c r="X330" s="4" t="s">
        <v>718</v>
      </c>
      <c r="Y330" s="4" t="s">
        <v>26</v>
      </c>
      <c r="Z330" s="4"/>
      <c r="AA330" s="4"/>
      <c r="AB330" s="4"/>
      <c r="AC330" s="4"/>
      <c r="AD330">
        <f t="shared" si="21"/>
        <v>62</v>
      </c>
      <c r="AE330" s="122">
        <f t="shared" si="22"/>
        <v>5.166666666666667</v>
      </c>
      <c r="AF330">
        <f t="shared" si="23"/>
        <v>2010</v>
      </c>
    </row>
    <row r="331" spans="1:32" x14ac:dyDescent="0.2">
      <c r="A331" s="4">
        <v>7557</v>
      </c>
      <c r="B331" s="4">
        <v>38338</v>
      </c>
      <c r="C331" s="4" t="s">
        <v>1956</v>
      </c>
      <c r="D331" s="4" t="s">
        <v>1957</v>
      </c>
      <c r="E331" s="5">
        <v>38504</v>
      </c>
      <c r="F331" s="29">
        <v>2005</v>
      </c>
      <c r="G331" s="4" t="s">
        <v>20</v>
      </c>
      <c r="H331" s="4"/>
      <c r="I331" s="4"/>
      <c r="J331" s="4"/>
      <c r="K331" s="4" t="s">
        <v>88</v>
      </c>
      <c r="L331" s="5">
        <v>41274</v>
      </c>
      <c r="M331" s="29">
        <f t="shared" si="20"/>
        <v>2012</v>
      </c>
      <c r="N331" s="4" t="s">
        <v>38</v>
      </c>
      <c r="O331" s="4"/>
      <c r="P331" s="4"/>
      <c r="Q331" s="4"/>
      <c r="R331" s="4"/>
      <c r="S331" s="4" t="s">
        <v>54</v>
      </c>
      <c r="T331" s="4" t="s">
        <v>81</v>
      </c>
      <c r="U331" s="4" t="s">
        <v>1959</v>
      </c>
      <c r="V331" s="4"/>
      <c r="W331" s="4" t="s">
        <v>763</v>
      </c>
      <c r="X331" s="4" t="s">
        <v>718</v>
      </c>
      <c r="Y331" s="4" t="s">
        <v>33</v>
      </c>
      <c r="Z331" s="4"/>
      <c r="AA331" s="4"/>
      <c r="AB331" s="4"/>
      <c r="AC331" s="4"/>
      <c r="AD331">
        <f t="shared" si="21"/>
        <v>90</v>
      </c>
      <c r="AE331" s="122">
        <f t="shared" si="22"/>
        <v>7.5</v>
      </c>
      <c r="AF331">
        <f t="shared" si="23"/>
        <v>2012</v>
      </c>
    </row>
    <row r="332" spans="1:32" x14ac:dyDescent="0.2">
      <c r="A332" s="4">
        <v>44962</v>
      </c>
      <c r="B332" s="4">
        <v>155546</v>
      </c>
      <c r="C332" s="4" t="s">
        <v>1960</v>
      </c>
      <c r="D332" s="4" t="s">
        <v>1961</v>
      </c>
      <c r="E332" s="5">
        <v>40014</v>
      </c>
      <c r="F332" s="29">
        <v>2009</v>
      </c>
      <c r="G332" s="4" t="s">
        <v>20</v>
      </c>
      <c r="H332" s="4" t="s">
        <v>1962</v>
      </c>
      <c r="I332" s="4">
        <v>35.07</v>
      </c>
      <c r="J332" s="4">
        <v>25.1</v>
      </c>
      <c r="K332" s="4" t="s">
        <v>784</v>
      </c>
      <c r="L332" s="5">
        <v>40773</v>
      </c>
      <c r="M332" s="29">
        <f t="shared" si="20"/>
        <v>2011</v>
      </c>
      <c r="N332" s="4" t="s">
        <v>23</v>
      </c>
      <c r="O332" s="4"/>
      <c r="P332" s="4"/>
      <c r="Q332" s="4"/>
      <c r="R332" s="4"/>
      <c r="S332" s="4" t="s">
        <v>24</v>
      </c>
      <c r="T332" s="4" t="s">
        <v>47</v>
      </c>
      <c r="U332" s="4" t="s">
        <v>480</v>
      </c>
      <c r="V332" s="4"/>
      <c r="W332" s="4" t="s">
        <v>763</v>
      </c>
      <c r="X332" s="4" t="s">
        <v>718</v>
      </c>
      <c r="Y332" s="4" t="s">
        <v>26</v>
      </c>
      <c r="Z332" s="4"/>
      <c r="AA332" s="4"/>
      <c r="AB332" s="4"/>
      <c r="AC332" s="4"/>
      <c r="AD332">
        <f t="shared" si="21"/>
        <v>25</v>
      </c>
      <c r="AE332" s="122">
        <f t="shared" si="22"/>
        <v>2.0833333333333335</v>
      </c>
      <c r="AF332">
        <f t="shared" si="23"/>
        <v>2011</v>
      </c>
    </row>
    <row r="333" spans="1:32" x14ac:dyDescent="0.2">
      <c r="A333" s="4">
        <v>44962</v>
      </c>
      <c r="B333" s="4">
        <v>155546</v>
      </c>
      <c r="C333" s="4" t="s">
        <v>1960</v>
      </c>
      <c r="D333" s="4" t="s">
        <v>1961</v>
      </c>
      <c r="E333" s="5">
        <v>40014</v>
      </c>
      <c r="F333" s="29">
        <v>2009</v>
      </c>
      <c r="G333" s="4" t="s">
        <v>20</v>
      </c>
      <c r="H333" s="4" t="s">
        <v>1962</v>
      </c>
      <c r="I333" s="4">
        <v>35.07</v>
      </c>
      <c r="J333" s="4">
        <v>25.1</v>
      </c>
      <c r="K333" s="4" t="s">
        <v>784</v>
      </c>
      <c r="L333" s="5">
        <v>41162</v>
      </c>
      <c r="M333" s="29">
        <f t="shared" si="20"/>
        <v>2012</v>
      </c>
      <c r="N333" s="4" t="s">
        <v>38</v>
      </c>
      <c r="O333" s="4"/>
      <c r="P333" s="4"/>
      <c r="Q333" s="4"/>
      <c r="R333" s="4"/>
      <c r="S333" s="4" t="s">
        <v>24</v>
      </c>
      <c r="T333" s="4" t="s">
        <v>47</v>
      </c>
      <c r="U333" s="4" t="s">
        <v>480</v>
      </c>
      <c r="V333" s="4"/>
      <c r="W333" s="4" t="s">
        <v>763</v>
      </c>
      <c r="X333" s="4" t="s">
        <v>718</v>
      </c>
      <c r="Y333" s="4" t="s">
        <v>26</v>
      </c>
      <c r="Z333" s="4"/>
      <c r="AA333" s="4"/>
      <c r="AB333" s="4"/>
      <c r="AC333" s="4"/>
      <c r="AD333">
        <f t="shared" si="21"/>
        <v>38</v>
      </c>
      <c r="AE333" s="122">
        <f t="shared" si="22"/>
        <v>3.1666666666666665</v>
      </c>
      <c r="AF333">
        <f t="shared" si="23"/>
        <v>2012</v>
      </c>
    </row>
    <row r="334" spans="1:32" x14ac:dyDescent="0.2">
      <c r="A334" s="4">
        <v>44962</v>
      </c>
      <c r="B334" s="4">
        <v>155546</v>
      </c>
      <c r="C334" s="4" t="s">
        <v>1960</v>
      </c>
      <c r="D334" s="4" t="s">
        <v>1961</v>
      </c>
      <c r="E334" s="5">
        <v>40014</v>
      </c>
      <c r="F334" s="29">
        <v>2009</v>
      </c>
      <c r="G334" s="4" t="s">
        <v>20</v>
      </c>
      <c r="H334" s="4" t="s">
        <v>1962</v>
      </c>
      <c r="I334" s="4">
        <v>35.07</v>
      </c>
      <c r="J334" s="4">
        <v>25.1</v>
      </c>
      <c r="K334" s="4" t="s">
        <v>784</v>
      </c>
      <c r="L334" s="5">
        <v>41611</v>
      </c>
      <c r="M334" s="29">
        <f t="shared" si="20"/>
        <v>2013</v>
      </c>
      <c r="N334" s="4" t="s">
        <v>38</v>
      </c>
      <c r="O334" s="4"/>
      <c r="P334" s="4"/>
      <c r="Q334" s="4"/>
      <c r="R334" s="4"/>
      <c r="S334" s="4" t="s">
        <v>24</v>
      </c>
      <c r="T334" s="4" t="s">
        <v>47</v>
      </c>
      <c r="U334" s="4" t="s">
        <v>480</v>
      </c>
      <c r="V334" s="4"/>
      <c r="W334" s="4" t="s">
        <v>763</v>
      </c>
      <c r="X334" s="4" t="s">
        <v>718</v>
      </c>
      <c r="Y334" s="4" t="s">
        <v>26</v>
      </c>
      <c r="Z334" s="4"/>
      <c r="AA334" s="4"/>
      <c r="AB334" s="4"/>
      <c r="AC334" s="4"/>
      <c r="AD334">
        <f t="shared" si="21"/>
        <v>53</v>
      </c>
      <c r="AE334" s="122">
        <f t="shared" si="22"/>
        <v>4.416666666666667</v>
      </c>
      <c r="AF334">
        <f t="shared" si="23"/>
        <v>2013</v>
      </c>
    </row>
    <row r="335" spans="1:32" x14ac:dyDescent="0.2">
      <c r="A335" s="4">
        <v>8149</v>
      </c>
      <c r="B335" s="4">
        <v>39125</v>
      </c>
      <c r="C335" s="4" t="s">
        <v>1963</v>
      </c>
      <c r="D335" s="4" t="s">
        <v>1964</v>
      </c>
      <c r="E335" s="5">
        <v>40259</v>
      </c>
      <c r="F335" s="29">
        <v>2010</v>
      </c>
      <c r="G335" s="4" t="s">
        <v>28</v>
      </c>
      <c r="H335" s="4" t="s">
        <v>1965</v>
      </c>
      <c r="I335" s="4">
        <v>28.86</v>
      </c>
      <c r="J335" s="4">
        <v>21.34</v>
      </c>
      <c r="K335" s="4" t="s">
        <v>1590</v>
      </c>
      <c r="L335" s="5">
        <v>41544</v>
      </c>
      <c r="M335" s="29">
        <f t="shared" si="20"/>
        <v>2013</v>
      </c>
      <c r="N335" s="4" t="s">
        <v>23</v>
      </c>
      <c r="O335" s="4" t="s">
        <v>1966</v>
      </c>
      <c r="P335" s="4">
        <v>260.5</v>
      </c>
      <c r="Q335" s="4">
        <v>195.79</v>
      </c>
      <c r="R335" s="4"/>
      <c r="S335" s="4" t="s">
        <v>54</v>
      </c>
      <c r="T335" s="4" t="s">
        <v>81</v>
      </c>
      <c r="U335" s="4" t="s">
        <v>1967</v>
      </c>
      <c r="V335" s="4"/>
      <c r="W335" s="4" t="s">
        <v>834</v>
      </c>
      <c r="X335" s="4" t="s">
        <v>718</v>
      </c>
      <c r="Y335" s="4" t="s">
        <v>26</v>
      </c>
      <c r="Z335" s="4"/>
      <c r="AA335" s="4"/>
      <c r="AB335" s="4" t="s">
        <v>1592</v>
      </c>
      <c r="AC335" s="4"/>
      <c r="AD335">
        <f t="shared" si="21"/>
        <v>42</v>
      </c>
      <c r="AE335" s="122">
        <f t="shared" si="22"/>
        <v>3.5</v>
      </c>
      <c r="AF335">
        <f t="shared" si="23"/>
        <v>2013</v>
      </c>
    </row>
    <row r="336" spans="1:32" x14ac:dyDescent="0.2">
      <c r="A336" s="4">
        <v>8149</v>
      </c>
      <c r="B336" s="4">
        <v>39125</v>
      </c>
      <c r="C336" s="4" t="s">
        <v>1963</v>
      </c>
      <c r="D336" s="4" t="s">
        <v>1964</v>
      </c>
      <c r="E336" s="5">
        <v>40259</v>
      </c>
      <c r="F336" s="29">
        <v>2010</v>
      </c>
      <c r="G336" s="4" t="s">
        <v>28</v>
      </c>
      <c r="H336" s="4" t="s">
        <v>1965</v>
      </c>
      <c r="I336" s="4">
        <v>28.86</v>
      </c>
      <c r="J336" s="4">
        <v>21.34</v>
      </c>
      <c r="K336" s="4" t="s">
        <v>1590</v>
      </c>
      <c r="L336" s="5">
        <v>41791</v>
      </c>
      <c r="M336" s="29">
        <f t="shared" si="20"/>
        <v>2014</v>
      </c>
      <c r="N336" s="4" t="s">
        <v>38</v>
      </c>
      <c r="O336" s="4"/>
      <c r="P336" s="4"/>
      <c r="Q336" s="4"/>
      <c r="R336" s="4"/>
      <c r="S336" s="4" t="s">
        <v>54</v>
      </c>
      <c r="T336" s="4" t="s">
        <v>81</v>
      </c>
      <c r="U336" s="4" t="s">
        <v>1967</v>
      </c>
      <c r="V336" s="4"/>
      <c r="W336" s="4" t="s">
        <v>834</v>
      </c>
      <c r="X336" s="4" t="s">
        <v>718</v>
      </c>
      <c r="Y336" s="4" t="s">
        <v>26</v>
      </c>
      <c r="Z336" s="4"/>
      <c r="AA336" s="4"/>
      <c r="AB336" s="4" t="s">
        <v>1592</v>
      </c>
      <c r="AC336" s="4"/>
      <c r="AD336">
        <f t="shared" si="21"/>
        <v>51</v>
      </c>
      <c r="AE336" s="122">
        <f t="shared" si="22"/>
        <v>4.25</v>
      </c>
      <c r="AF336">
        <f t="shared" si="23"/>
        <v>2014</v>
      </c>
    </row>
    <row r="337" spans="1:32" x14ac:dyDescent="0.2">
      <c r="A337" s="4">
        <v>8149</v>
      </c>
      <c r="B337" s="4">
        <v>39125</v>
      </c>
      <c r="C337" s="4" t="s">
        <v>1963</v>
      </c>
      <c r="D337" s="4" t="s">
        <v>1964</v>
      </c>
      <c r="E337" s="5">
        <v>40259</v>
      </c>
      <c r="F337" s="29">
        <v>2010</v>
      </c>
      <c r="G337" s="4" t="s">
        <v>28</v>
      </c>
      <c r="H337" s="4" t="s">
        <v>1965</v>
      </c>
      <c r="I337" s="4">
        <v>28.86</v>
      </c>
      <c r="J337" s="4">
        <v>21.34</v>
      </c>
      <c r="K337" s="4" t="s">
        <v>1590</v>
      </c>
      <c r="L337" s="5">
        <v>42705</v>
      </c>
      <c r="M337" s="29">
        <f t="shared" si="20"/>
        <v>2016</v>
      </c>
      <c r="N337" s="4" t="s">
        <v>46</v>
      </c>
      <c r="O337" s="4"/>
      <c r="P337" s="4"/>
      <c r="Q337" s="4"/>
      <c r="R337" s="4"/>
      <c r="S337" s="4" t="s">
        <v>54</v>
      </c>
      <c r="T337" s="4" t="s">
        <v>81</v>
      </c>
      <c r="U337" s="4" t="s">
        <v>1967</v>
      </c>
      <c r="V337" s="4"/>
      <c r="W337" s="4" t="s">
        <v>834</v>
      </c>
      <c r="X337" s="4" t="s">
        <v>718</v>
      </c>
      <c r="Y337" s="4" t="s">
        <v>33</v>
      </c>
      <c r="Z337" s="4"/>
      <c r="AA337" s="4"/>
      <c r="AB337" s="4" t="s">
        <v>1592</v>
      </c>
      <c r="AC337" s="4"/>
      <c r="AD337">
        <f t="shared" si="21"/>
        <v>81</v>
      </c>
      <c r="AE337" s="122">
        <f t="shared" si="22"/>
        <v>6.75</v>
      </c>
      <c r="AF337">
        <f t="shared" si="23"/>
        <v>2016</v>
      </c>
    </row>
    <row r="338" spans="1:32" x14ac:dyDescent="0.2">
      <c r="A338" s="4">
        <v>12569</v>
      </c>
      <c r="B338" s="4">
        <v>44952</v>
      </c>
      <c r="C338" s="4" t="s">
        <v>1968</v>
      </c>
      <c r="D338" s="4"/>
      <c r="E338" s="5">
        <v>39127</v>
      </c>
      <c r="F338" s="29">
        <v>2007</v>
      </c>
      <c r="G338" s="4" t="s">
        <v>28</v>
      </c>
      <c r="H338" s="4" t="s">
        <v>1969</v>
      </c>
      <c r="I338" s="4">
        <v>62.2</v>
      </c>
      <c r="J338" s="4">
        <v>47.13</v>
      </c>
      <c r="K338" s="4" t="s">
        <v>1579</v>
      </c>
      <c r="L338" s="5">
        <v>40462</v>
      </c>
      <c r="M338" s="29">
        <f t="shared" si="20"/>
        <v>2010</v>
      </c>
      <c r="N338" s="4" t="s">
        <v>31</v>
      </c>
      <c r="O338" s="4" t="s">
        <v>1970</v>
      </c>
      <c r="P338" s="4">
        <v>159.1</v>
      </c>
      <c r="Q338" s="4">
        <v>114.27</v>
      </c>
      <c r="R338" s="4"/>
      <c r="S338" s="4" t="s">
        <v>54</v>
      </c>
      <c r="T338" s="4" t="s">
        <v>81</v>
      </c>
      <c r="U338" s="4" t="s">
        <v>1706</v>
      </c>
      <c r="V338" s="4"/>
      <c r="W338" s="4" t="s">
        <v>763</v>
      </c>
      <c r="X338" s="4" t="s">
        <v>718</v>
      </c>
      <c r="Y338" s="4" t="s">
        <v>33</v>
      </c>
      <c r="Z338" s="4">
        <v>1.9</v>
      </c>
      <c r="AA338" s="4">
        <v>25.7</v>
      </c>
      <c r="AB338" s="4"/>
      <c r="AC338" s="4"/>
      <c r="AD338">
        <f t="shared" si="21"/>
        <v>44</v>
      </c>
      <c r="AE338" s="122">
        <f t="shared" si="22"/>
        <v>3.6666666666666665</v>
      </c>
      <c r="AF338">
        <f t="shared" si="23"/>
        <v>2010</v>
      </c>
    </row>
    <row r="339" spans="1:32" x14ac:dyDescent="0.2">
      <c r="A339" s="4">
        <v>53500</v>
      </c>
      <c r="B339" s="4">
        <v>189173</v>
      </c>
      <c r="C339" s="4" t="s">
        <v>1971</v>
      </c>
      <c r="D339" s="4" t="s">
        <v>1972</v>
      </c>
      <c r="E339" s="5">
        <v>40414</v>
      </c>
      <c r="F339" s="29">
        <v>2010</v>
      </c>
      <c r="G339" s="4" t="s">
        <v>20</v>
      </c>
      <c r="H339" s="4" t="s">
        <v>1973</v>
      </c>
      <c r="I339" s="4">
        <v>26.85</v>
      </c>
      <c r="J339" s="4">
        <v>20.69</v>
      </c>
      <c r="K339" s="4" t="s">
        <v>1974</v>
      </c>
      <c r="L339" s="5">
        <v>40914</v>
      </c>
      <c r="M339" s="29">
        <f t="shared" si="20"/>
        <v>2012</v>
      </c>
      <c r="N339" s="4" t="s">
        <v>23</v>
      </c>
      <c r="O339" s="4"/>
      <c r="P339" s="4"/>
      <c r="Q339" s="4"/>
      <c r="R339" s="4"/>
      <c r="S339" s="4" t="s">
        <v>167</v>
      </c>
      <c r="T339" s="4" t="s">
        <v>168</v>
      </c>
      <c r="U339" s="4" t="s">
        <v>168</v>
      </c>
      <c r="V339" s="4"/>
      <c r="W339" s="4" t="s">
        <v>763</v>
      </c>
      <c r="X339" s="4" t="s">
        <v>718</v>
      </c>
      <c r="Y339" s="4" t="s">
        <v>26</v>
      </c>
      <c r="Z339" s="4"/>
      <c r="AA339" s="4"/>
      <c r="AB339" s="4"/>
      <c r="AC339" s="4"/>
      <c r="AD339">
        <f t="shared" si="21"/>
        <v>17</v>
      </c>
      <c r="AE339" s="122">
        <f t="shared" si="22"/>
        <v>1.4166666666666667</v>
      </c>
      <c r="AF339">
        <f t="shared" si="23"/>
        <v>2012</v>
      </c>
    </row>
    <row r="340" spans="1:32" x14ac:dyDescent="0.2">
      <c r="A340" s="4">
        <v>53500</v>
      </c>
      <c r="B340" s="4">
        <v>189173</v>
      </c>
      <c r="C340" s="4" t="s">
        <v>1971</v>
      </c>
      <c r="D340" s="4" t="s">
        <v>1972</v>
      </c>
      <c r="E340" s="5">
        <v>40414</v>
      </c>
      <c r="F340" s="29">
        <v>2010</v>
      </c>
      <c r="G340" s="4" t="s">
        <v>20</v>
      </c>
      <c r="H340" s="4" t="s">
        <v>1973</v>
      </c>
      <c r="I340" s="4">
        <v>26.85</v>
      </c>
      <c r="J340" s="4">
        <v>20.69</v>
      </c>
      <c r="K340" s="4" t="s">
        <v>1974</v>
      </c>
      <c r="L340" s="5">
        <v>41925</v>
      </c>
      <c r="M340" s="29">
        <f t="shared" si="20"/>
        <v>2014</v>
      </c>
      <c r="N340" s="4" t="s">
        <v>38</v>
      </c>
      <c r="O340" s="4" t="s">
        <v>1975</v>
      </c>
      <c r="P340" s="4">
        <v>51.49</v>
      </c>
      <c r="Q340" s="4">
        <v>40.78</v>
      </c>
      <c r="R340" s="4"/>
      <c r="S340" s="4" t="s">
        <v>167</v>
      </c>
      <c r="T340" s="4" t="s">
        <v>168</v>
      </c>
      <c r="U340" s="4" t="s">
        <v>168</v>
      </c>
      <c r="V340" s="4"/>
      <c r="W340" s="4" t="s">
        <v>763</v>
      </c>
      <c r="X340" s="4" t="s">
        <v>718</v>
      </c>
      <c r="Y340" s="4" t="s">
        <v>26</v>
      </c>
      <c r="Z340" s="4"/>
      <c r="AA340" s="4"/>
      <c r="AB340" s="4"/>
      <c r="AC340" s="4"/>
      <c r="AD340">
        <f t="shared" si="21"/>
        <v>50</v>
      </c>
      <c r="AE340" s="122">
        <f t="shared" si="22"/>
        <v>4.166666666666667</v>
      </c>
      <c r="AF340">
        <f t="shared" si="23"/>
        <v>2014</v>
      </c>
    </row>
    <row r="341" spans="1:32" x14ac:dyDescent="0.2">
      <c r="A341" s="4">
        <v>48776</v>
      </c>
      <c r="B341" s="4">
        <v>170331</v>
      </c>
      <c r="C341" s="4" t="s">
        <v>1976</v>
      </c>
      <c r="D341" s="4"/>
      <c r="E341" s="5">
        <v>41470</v>
      </c>
      <c r="F341" s="29">
        <v>2013</v>
      </c>
      <c r="G341" s="4" t="s">
        <v>20</v>
      </c>
      <c r="H341" s="4" t="s">
        <v>1059</v>
      </c>
      <c r="I341" s="4">
        <v>9.69</v>
      </c>
      <c r="J341" s="4">
        <v>7.55</v>
      </c>
      <c r="K341" s="4" t="s">
        <v>1977</v>
      </c>
      <c r="L341" s="5">
        <v>42095</v>
      </c>
      <c r="M341" s="29">
        <f t="shared" si="20"/>
        <v>2015</v>
      </c>
      <c r="N341" s="4" t="s">
        <v>23</v>
      </c>
      <c r="O341" s="4"/>
      <c r="P341" s="4"/>
      <c r="Q341" s="4"/>
      <c r="R341" s="4"/>
      <c r="S341" s="4" t="s">
        <v>24</v>
      </c>
      <c r="T341" s="4" t="s">
        <v>238</v>
      </c>
      <c r="U341" s="4" t="s">
        <v>238</v>
      </c>
      <c r="V341" s="4"/>
      <c r="W341" s="4" t="s">
        <v>763</v>
      </c>
      <c r="X341" s="4" t="s">
        <v>718</v>
      </c>
      <c r="Y341" s="4" t="s">
        <v>26</v>
      </c>
      <c r="Z341" s="4"/>
      <c r="AA341" s="4"/>
      <c r="AB341" s="4"/>
      <c r="AC341" s="4"/>
      <c r="AD341">
        <f t="shared" si="21"/>
        <v>21</v>
      </c>
      <c r="AE341" s="122">
        <f t="shared" si="22"/>
        <v>1.75</v>
      </c>
      <c r="AF341">
        <f t="shared" si="23"/>
        <v>2015</v>
      </c>
    </row>
    <row r="342" spans="1:32" x14ac:dyDescent="0.2">
      <c r="A342" s="4">
        <v>5677</v>
      </c>
      <c r="B342" s="4">
        <v>35452</v>
      </c>
      <c r="C342" s="4" t="s">
        <v>1978</v>
      </c>
      <c r="D342" s="4" t="s">
        <v>1979</v>
      </c>
      <c r="E342" s="5">
        <v>39210</v>
      </c>
      <c r="F342" s="29">
        <v>2007</v>
      </c>
      <c r="G342" s="4" t="s">
        <v>20</v>
      </c>
      <c r="H342" s="4" t="s">
        <v>891</v>
      </c>
      <c r="I342" s="4">
        <v>40</v>
      </c>
      <c r="J342" s="4">
        <v>29.91</v>
      </c>
      <c r="K342" s="4" t="s">
        <v>219</v>
      </c>
      <c r="L342" s="5">
        <v>39569</v>
      </c>
      <c r="M342" s="29">
        <f t="shared" si="20"/>
        <v>2008</v>
      </c>
      <c r="N342" s="4" t="s">
        <v>31</v>
      </c>
      <c r="O342" s="4"/>
      <c r="P342" s="4"/>
      <c r="Q342" s="4"/>
      <c r="R342" s="4" t="s">
        <v>1980</v>
      </c>
      <c r="S342" s="4" t="s">
        <v>281</v>
      </c>
      <c r="T342" s="4" t="s">
        <v>313</v>
      </c>
      <c r="U342" s="4" t="s">
        <v>1981</v>
      </c>
      <c r="V342" s="4"/>
      <c r="W342" s="4" t="s">
        <v>763</v>
      </c>
      <c r="X342" s="4" t="s">
        <v>718</v>
      </c>
      <c r="Y342" s="4" t="s">
        <v>33</v>
      </c>
      <c r="Z342" s="4"/>
      <c r="AA342" s="4"/>
      <c r="AB342" s="4" t="s">
        <v>1982</v>
      </c>
      <c r="AC342" s="4"/>
      <c r="AD342">
        <f t="shared" si="21"/>
        <v>12</v>
      </c>
      <c r="AE342" s="122">
        <f t="shared" si="22"/>
        <v>1</v>
      </c>
      <c r="AF342">
        <f t="shared" si="23"/>
        <v>2008</v>
      </c>
    </row>
    <row r="343" spans="1:32" x14ac:dyDescent="0.2">
      <c r="A343" s="4">
        <v>49917</v>
      </c>
      <c r="B343" s="4">
        <v>174321</v>
      </c>
      <c r="C343" s="4" t="s">
        <v>1983</v>
      </c>
      <c r="D343" s="4" t="s">
        <v>1984</v>
      </c>
      <c r="E343" s="5">
        <v>40387</v>
      </c>
      <c r="F343" s="29">
        <v>2010</v>
      </c>
      <c r="G343" s="4" t="s">
        <v>20</v>
      </c>
      <c r="H343" s="4" t="s">
        <v>1985</v>
      </c>
      <c r="I343" s="4">
        <v>5.31</v>
      </c>
      <c r="J343" s="4">
        <v>4.22</v>
      </c>
      <c r="K343" s="4" t="s">
        <v>968</v>
      </c>
      <c r="L343" s="5">
        <v>41940</v>
      </c>
      <c r="M343" s="29">
        <f t="shared" si="20"/>
        <v>2014</v>
      </c>
      <c r="N343" s="4" t="s">
        <v>23</v>
      </c>
      <c r="O343" s="4"/>
      <c r="P343" s="4"/>
      <c r="Q343" s="4"/>
      <c r="R343" s="4"/>
      <c r="S343" s="4" t="s">
        <v>175</v>
      </c>
      <c r="T343" s="4" t="s">
        <v>176</v>
      </c>
      <c r="U343" s="4" t="s">
        <v>1914</v>
      </c>
      <c r="V343" s="4"/>
      <c r="W343" s="4" t="s">
        <v>763</v>
      </c>
      <c r="X343" s="4" t="s">
        <v>718</v>
      </c>
      <c r="Y343" s="4" t="s">
        <v>26</v>
      </c>
      <c r="Z343" s="4"/>
      <c r="AA343" s="4"/>
      <c r="AB343" s="4"/>
      <c r="AC343" s="4"/>
      <c r="AD343">
        <f t="shared" si="21"/>
        <v>51</v>
      </c>
      <c r="AE343" s="122">
        <f t="shared" si="22"/>
        <v>4.25</v>
      </c>
      <c r="AF343">
        <f t="shared" si="23"/>
        <v>2014</v>
      </c>
    </row>
    <row r="344" spans="1:32" x14ac:dyDescent="0.2">
      <c r="A344" s="4">
        <v>49917</v>
      </c>
      <c r="B344" s="4">
        <v>174321</v>
      </c>
      <c r="C344" s="4" t="s">
        <v>1983</v>
      </c>
      <c r="D344" s="4" t="s">
        <v>1984</v>
      </c>
      <c r="E344" s="5">
        <v>40387</v>
      </c>
      <c r="F344" s="29">
        <v>2010</v>
      </c>
      <c r="G344" s="4" t="s">
        <v>20</v>
      </c>
      <c r="H344" s="4" t="s">
        <v>1985</v>
      </c>
      <c r="I344" s="4">
        <v>5.31</v>
      </c>
      <c r="J344" s="4">
        <v>4.22</v>
      </c>
      <c r="K344" s="4" t="s">
        <v>968</v>
      </c>
      <c r="L344" s="5">
        <v>42604</v>
      </c>
      <c r="M344" s="29">
        <f t="shared" si="20"/>
        <v>2016</v>
      </c>
      <c r="N344" s="4" t="s">
        <v>23</v>
      </c>
      <c r="O344" s="4"/>
      <c r="P344" s="4"/>
      <c r="Q344" s="4"/>
      <c r="R344" s="4"/>
      <c r="S344" s="4" t="s">
        <v>175</v>
      </c>
      <c r="T344" s="4" t="s">
        <v>176</v>
      </c>
      <c r="U344" s="4" t="s">
        <v>1914</v>
      </c>
      <c r="V344" s="4"/>
      <c r="W344" s="4" t="s">
        <v>763</v>
      </c>
      <c r="X344" s="4" t="s">
        <v>718</v>
      </c>
      <c r="Y344" s="4" t="s">
        <v>33</v>
      </c>
      <c r="Z344" s="4"/>
      <c r="AA344" s="4"/>
      <c r="AB344" s="4"/>
      <c r="AC344" s="4"/>
      <c r="AD344">
        <f t="shared" si="21"/>
        <v>73</v>
      </c>
      <c r="AE344" s="122">
        <f t="shared" si="22"/>
        <v>6.083333333333333</v>
      </c>
      <c r="AF344">
        <f t="shared" si="23"/>
        <v>2016</v>
      </c>
    </row>
    <row r="345" spans="1:32" x14ac:dyDescent="0.2">
      <c r="A345" s="4">
        <v>48540</v>
      </c>
      <c r="B345" s="4">
        <v>169198</v>
      </c>
      <c r="C345" s="4" t="s">
        <v>1986</v>
      </c>
      <c r="D345" s="4" t="s">
        <v>1987</v>
      </c>
      <c r="E345" s="5">
        <v>40444</v>
      </c>
      <c r="F345" s="29">
        <v>2010</v>
      </c>
      <c r="G345" s="4" t="s">
        <v>20</v>
      </c>
      <c r="H345" s="4" t="s">
        <v>1988</v>
      </c>
      <c r="I345" s="4">
        <v>3.83</v>
      </c>
      <c r="J345" s="4">
        <v>2.98</v>
      </c>
      <c r="K345" s="4" t="s">
        <v>1419</v>
      </c>
      <c r="L345" s="5">
        <v>41129</v>
      </c>
      <c r="M345" s="29">
        <f t="shared" si="20"/>
        <v>2012</v>
      </c>
      <c r="N345" s="4" t="s">
        <v>23</v>
      </c>
      <c r="O345" s="4" t="s">
        <v>1989</v>
      </c>
      <c r="P345" s="4">
        <v>107.31</v>
      </c>
      <c r="Q345" s="4">
        <v>87.34</v>
      </c>
      <c r="R345" s="4"/>
      <c r="S345" s="4" t="s">
        <v>24</v>
      </c>
      <c r="T345" s="4" t="s">
        <v>47</v>
      </c>
      <c r="U345" s="4" t="s">
        <v>1990</v>
      </c>
      <c r="V345" s="4"/>
      <c r="W345" s="4" t="s">
        <v>763</v>
      </c>
      <c r="X345" s="4" t="s">
        <v>718</v>
      </c>
      <c r="Y345" s="4" t="s">
        <v>26</v>
      </c>
      <c r="Z345" s="4"/>
      <c r="AA345" s="4"/>
      <c r="AB345" s="4"/>
      <c r="AC345" s="4"/>
      <c r="AD345">
        <f t="shared" si="21"/>
        <v>23</v>
      </c>
      <c r="AE345" s="122">
        <f t="shared" si="22"/>
        <v>1.9166666666666667</v>
      </c>
      <c r="AF345">
        <f t="shared" si="23"/>
        <v>2012</v>
      </c>
    </row>
    <row r="346" spans="1:32" x14ac:dyDescent="0.2">
      <c r="A346" s="4">
        <v>46404</v>
      </c>
      <c r="B346" s="4">
        <v>160823</v>
      </c>
      <c r="C346" s="4" t="s">
        <v>1991</v>
      </c>
      <c r="D346" s="4" t="s">
        <v>1992</v>
      </c>
      <c r="E346" s="5">
        <v>40528</v>
      </c>
      <c r="F346" s="29">
        <v>2010</v>
      </c>
      <c r="G346" s="4" t="s">
        <v>20</v>
      </c>
      <c r="H346" s="4"/>
      <c r="I346" s="4"/>
      <c r="J346" s="4"/>
      <c r="K346" s="4" t="s">
        <v>1993</v>
      </c>
      <c r="L346" s="5">
        <v>41943</v>
      </c>
      <c r="M346" s="29">
        <f t="shared" si="20"/>
        <v>2014</v>
      </c>
      <c r="N346" s="4" t="s">
        <v>23</v>
      </c>
      <c r="O346" s="4" t="s">
        <v>1994</v>
      </c>
      <c r="P346" s="4">
        <v>58.72</v>
      </c>
      <c r="Q346" s="4">
        <v>47.24</v>
      </c>
      <c r="R346" s="4"/>
      <c r="S346" s="4" t="s">
        <v>175</v>
      </c>
      <c r="T346" s="4" t="s">
        <v>936</v>
      </c>
      <c r="U346" s="4" t="s">
        <v>1995</v>
      </c>
      <c r="V346" s="4"/>
      <c r="W346" s="4" t="s">
        <v>763</v>
      </c>
      <c r="X346" s="4" t="s">
        <v>718</v>
      </c>
      <c r="Y346" s="4" t="s">
        <v>26</v>
      </c>
      <c r="Z346" s="4"/>
      <c r="AA346" s="4"/>
      <c r="AB346" s="4"/>
      <c r="AC346" s="4"/>
      <c r="AD346">
        <f t="shared" si="21"/>
        <v>46</v>
      </c>
      <c r="AE346" s="122">
        <f t="shared" si="22"/>
        <v>3.8333333333333335</v>
      </c>
      <c r="AF346">
        <f t="shared" si="23"/>
        <v>2014</v>
      </c>
    </row>
    <row r="347" spans="1:32" x14ac:dyDescent="0.2">
      <c r="A347" s="4">
        <v>4704</v>
      </c>
      <c r="B347" s="4">
        <v>34077</v>
      </c>
      <c r="C347" s="4" t="s">
        <v>1996</v>
      </c>
      <c r="D347" s="4" t="s">
        <v>1997</v>
      </c>
      <c r="E347" s="5">
        <v>39636</v>
      </c>
      <c r="F347" s="29">
        <v>2008</v>
      </c>
      <c r="G347" s="4" t="s">
        <v>20</v>
      </c>
      <c r="H347" s="4" t="s">
        <v>1998</v>
      </c>
      <c r="I347" s="4">
        <v>87</v>
      </c>
      <c r="J347" s="4">
        <v>55.25</v>
      </c>
      <c r="K347" s="4" t="s">
        <v>199</v>
      </c>
      <c r="L347" s="5">
        <v>41094</v>
      </c>
      <c r="M347" s="29">
        <f t="shared" si="20"/>
        <v>2012</v>
      </c>
      <c r="N347" s="4" t="s">
        <v>31</v>
      </c>
      <c r="O347" s="4"/>
      <c r="P347" s="4"/>
      <c r="Q347" s="4"/>
      <c r="R347" s="4" t="s">
        <v>1999</v>
      </c>
      <c r="S347" s="4" t="s">
        <v>24</v>
      </c>
      <c r="T347" s="4" t="s">
        <v>47</v>
      </c>
      <c r="U347" s="4" t="s">
        <v>2000</v>
      </c>
      <c r="V347" s="4"/>
      <c r="W347" s="4" t="s">
        <v>763</v>
      </c>
      <c r="X347" s="4" t="s">
        <v>718</v>
      </c>
      <c r="Y347" s="4" t="s">
        <v>33</v>
      </c>
      <c r="Z347" s="4"/>
      <c r="AA347" s="4"/>
      <c r="AB347" s="4" t="s">
        <v>2001</v>
      </c>
      <c r="AC347" s="4"/>
      <c r="AD347">
        <f t="shared" si="21"/>
        <v>48</v>
      </c>
      <c r="AE347" s="122">
        <f t="shared" si="22"/>
        <v>4</v>
      </c>
      <c r="AF347">
        <f t="shared" si="23"/>
        <v>2012</v>
      </c>
    </row>
    <row r="348" spans="1:32" x14ac:dyDescent="0.2">
      <c r="A348" s="4">
        <v>36631</v>
      </c>
      <c r="B348" s="4">
        <v>125067</v>
      </c>
      <c r="C348" s="4" t="s">
        <v>2002</v>
      </c>
      <c r="D348" s="4" t="s">
        <v>2003</v>
      </c>
      <c r="E348" s="5">
        <v>40359</v>
      </c>
      <c r="F348" s="29">
        <v>2010</v>
      </c>
      <c r="G348" s="4" t="s">
        <v>20</v>
      </c>
      <c r="H348" s="4" t="s">
        <v>2004</v>
      </c>
      <c r="I348" s="4">
        <v>56.77</v>
      </c>
      <c r="J348" s="4">
        <v>45.13</v>
      </c>
      <c r="K348" s="4" t="s">
        <v>2005</v>
      </c>
      <c r="L348" s="5">
        <v>41050</v>
      </c>
      <c r="M348" s="29">
        <f t="shared" si="20"/>
        <v>2012</v>
      </c>
      <c r="N348" s="4" t="s">
        <v>23</v>
      </c>
      <c r="O348" s="4" t="s">
        <v>2006</v>
      </c>
      <c r="P348" s="4">
        <v>339.22</v>
      </c>
      <c r="Q348" s="4">
        <v>262.69</v>
      </c>
      <c r="R348" s="4"/>
      <c r="S348" s="4" t="s">
        <v>65</v>
      </c>
      <c r="T348" s="4" t="s">
        <v>684</v>
      </c>
      <c r="U348" s="4" t="s">
        <v>2007</v>
      </c>
      <c r="V348" s="4"/>
      <c r="W348" s="4" t="s">
        <v>763</v>
      </c>
      <c r="X348" s="4" t="s">
        <v>718</v>
      </c>
      <c r="Y348" s="4" t="s">
        <v>26</v>
      </c>
      <c r="Z348" s="4"/>
      <c r="AA348" s="4"/>
      <c r="AB348" s="4"/>
      <c r="AC348" s="4"/>
      <c r="AD348">
        <f t="shared" si="21"/>
        <v>23</v>
      </c>
      <c r="AE348" s="122">
        <f t="shared" si="22"/>
        <v>1.9166666666666667</v>
      </c>
      <c r="AF348">
        <f t="shared" si="23"/>
        <v>2012</v>
      </c>
    </row>
    <row r="349" spans="1:32" x14ac:dyDescent="0.2">
      <c r="A349" s="4">
        <v>47904</v>
      </c>
      <c r="B349" s="4">
        <v>166873</v>
      </c>
      <c r="C349" s="4" t="s">
        <v>2008</v>
      </c>
      <c r="D349" s="4" t="s">
        <v>2009</v>
      </c>
      <c r="E349" s="5">
        <v>41334</v>
      </c>
      <c r="F349" s="29">
        <v>2013</v>
      </c>
      <c r="G349" s="4" t="s">
        <v>20</v>
      </c>
      <c r="H349" s="4" t="s">
        <v>2010</v>
      </c>
      <c r="I349" s="4">
        <v>53.35</v>
      </c>
      <c r="J349" s="4">
        <v>41.02</v>
      </c>
      <c r="K349" s="4" t="s">
        <v>2011</v>
      </c>
      <c r="L349" s="5">
        <v>41764</v>
      </c>
      <c r="M349" s="29">
        <f t="shared" si="20"/>
        <v>2014</v>
      </c>
      <c r="N349" s="4" t="s">
        <v>31</v>
      </c>
      <c r="O349" s="4"/>
      <c r="P349" s="4"/>
      <c r="Q349" s="4"/>
      <c r="R349" s="4"/>
      <c r="S349" s="4" t="s">
        <v>281</v>
      </c>
      <c r="T349" s="4" t="s">
        <v>281</v>
      </c>
      <c r="U349" s="4" t="s">
        <v>931</v>
      </c>
      <c r="V349" s="4"/>
      <c r="W349" s="4" t="s">
        <v>763</v>
      </c>
      <c r="X349" s="4" t="s">
        <v>718</v>
      </c>
      <c r="Y349" s="4" t="s">
        <v>33</v>
      </c>
      <c r="Z349" s="4"/>
      <c r="AA349" s="4"/>
      <c r="AB349" s="4"/>
      <c r="AC349" s="4"/>
      <c r="AD349">
        <f t="shared" si="21"/>
        <v>14</v>
      </c>
      <c r="AE349" s="122">
        <f t="shared" si="22"/>
        <v>1.1666666666666667</v>
      </c>
      <c r="AF349">
        <f t="shared" si="23"/>
        <v>2014</v>
      </c>
    </row>
    <row r="350" spans="1:32" x14ac:dyDescent="0.2">
      <c r="A350" s="4">
        <v>46367</v>
      </c>
      <c r="B350" s="4">
        <v>160712</v>
      </c>
      <c r="C350" s="4" t="s">
        <v>2012</v>
      </c>
      <c r="D350" s="4" t="s">
        <v>2013</v>
      </c>
      <c r="E350" s="5">
        <v>41226</v>
      </c>
      <c r="F350" s="29">
        <v>2012</v>
      </c>
      <c r="G350" s="4" t="s">
        <v>20</v>
      </c>
      <c r="H350" s="4" t="s">
        <v>1481</v>
      </c>
      <c r="I350" s="4">
        <v>3.81</v>
      </c>
      <c r="J350" s="4">
        <v>3</v>
      </c>
      <c r="K350" s="4" t="s">
        <v>968</v>
      </c>
      <c r="L350" s="5">
        <v>42360</v>
      </c>
      <c r="M350" s="29">
        <f t="shared" si="20"/>
        <v>2015</v>
      </c>
      <c r="N350" s="4" t="s">
        <v>23</v>
      </c>
      <c r="O350" s="4"/>
      <c r="P350" s="4"/>
      <c r="Q350" s="4"/>
      <c r="R350" s="4"/>
      <c r="S350" s="4" t="s">
        <v>60</v>
      </c>
      <c r="T350" s="4" t="s">
        <v>141</v>
      </c>
      <c r="U350" s="4" t="s">
        <v>303</v>
      </c>
      <c r="V350" s="4"/>
      <c r="W350" s="4" t="s">
        <v>763</v>
      </c>
      <c r="X350" s="4" t="s">
        <v>718</v>
      </c>
      <c r="Y350" s="4" t="s">
        <v>26</v>
      </c>
      <c r="Z350" s="4"/>
      <c r="AA350" s="4"/>
      <c r="AB350" s="4"/>
      <c r="AC350" s="4"/>
      <c r="AD350">
        <f t="shared" si="21"/>
        <v>37</v>
      </c>
      <c r="AE350" s="122">
        <f t="shared" si="22"/>
        <v>3.0833333333333335</v>
      </c>
      <c r="AF350">
        <f t="shared" si="23"/>
        <v>2015</v>
      </c>
    </row>
    <row r="351" spans="1:32" x14ac:dyDescent="0.2">
      <c r="A351" s="4">
        <v>36679</v>
      </c>
      <c r="B351" s="4">
        <v>125240</v>
      </c>
      <c r="C351" s="4" t="s">
        <v>2014</v>
      </c>
      <c r="D351" s="4" t="s">
        <v>2015</v>
      </c>
      <c r="E351" s="5">
        <v>40266</v>
      </c>
      <c r="F351" s="29">
        <v>2010</v>
      </c>
      <c r="G351" s="4" t="s">
        <v>20</v>
      </c>
      <c r="H351" s="4" t="s">
        <v>2016</v>
      </c>
      <c r="I351" s="4">
        <v>5.38</v>
      </c>
      <c r="J351" s="4">
        <v>3.97</v>
      </c>
      <c r="K351" s="4" t="s">
        <v>2017</v>
      </c>
      <c r="L351" s="5">
        <v>40715</v>
      </c>
      <c r="M351" s="29">
        <f t="shared" si="20"/>
        <v>2011</v>
      </c>
      <c r="N351" s="4" t="s">
        <v>23</v>
      </c>
      <c r="O351" s="4" t="s">
        <v>2018</v>
      </c>
      <c r="P351" s="4">
        <v>61.65</v>
      </c>
      <c r="Q351" s="4">
        <v>42.69</v>
      </c>
      <c r="R351" s="4"/>
      <c r="S351" s="4" t="s">
        <v>175</v>
      </c>
      <c r="T351" s="4" t="s">
        <v>175</v>
      </c>
      <c r="U351" s="4"/>
      <c r="V351" s="4"/>
      <c r="W351" s="4" t="s">
        <v>763</v>
      </c>
      <c r="X351" s="4" t="s">
        <v>718</v>
      </c>
      <c r="Y351" s="4" t="s">
        <v>26</v>
      </c>
      <c r="Z351" s="4"/>
      <c r="AA351" s="4"/>
      <c r="AB351" s="4"/>
      <c r="AC351" s="4"/>
      <c r="AD351">
        <f t="shared" si="21"/>
        <v>15</v>
      </c>
      <c r="AE351" s="122">
        <f t="shared" si="22"/>
        <v>1.25</v>
      </c>
      <c r="AF351">
        <f t="shared" si="23"/>
        <v>2011</v>
      </c>
    </row>
    <row r="352" spans="1:32" x14ac:dyDescent="0.2">
      <c r="A352" s="4">
        <v>46355</v>
      </c>
      <c r="B352" s="4">
        <v>160637</v>
      </c>
      <c r="C352" s="4" t="s">
        <v>2019</v>
      </c>
      <c r="D352" s="4" t="s">
        <v>2020</v>
      </c>
      <c r="E352" s="5">
        <v>40787</v>
      </c>
      <c r="F352" s="29">
        <v>2011</v>
      </c>
      <c r="G352" s="4" t="s">
        <v>28</v>
      </c>
      <c r="H352" s="4" t="s">
        <v>2021</v>
      </c>
      <c r="I352" s="4">
        <v>95.45</v>
      </c>
      <c r="J352" s="4">
        <v>69.98</v>
      </c>
      <c r="K352" s="4" t="s">
        <v>2022</v>
      </c>
      <c r="L352" s="5">
        <v>42033</v>
      </c>
      <c r="M352" s="29">
        <f t="shared" si="20"/>
        <v>2015</v>
      </c>
      <c r="N352" s="4" t="s">
        <v>31</v>
      </c>
      <c r="O352" s="4" t="s">
        <v>2023</v>
      </c>
      <c r="P352" s="4">
        <v>1340</v>
      </c>
      <c r="Q352" s="4">
        <v>1137.53</v>
      </c>
      <c r="R352" s="4" t="s">
        <v>2024</v>
      </c>
      <c r="S352" s="4" t="s">
        <v>60</v>
      </c>
      <c r="T352" s="4" t="s">
        <v>141</v>
      </c>
      <c r="U352" s="4" t="s">
        <v>2025</v>
      </c>
      <c r="V352" s="4"/>
      <c r="W352" s="4" t="s">
        <v>763</v>
      </c>
      <c r="X352" s="4" t="s">
        <v>718</v>
      </c>
      <c r="Y352" s="4" t="s">
        <v>33</v>
      </c>
      <c r="Z352" s="4"/>
      <c r="AA352" s="4"/>
      <c r="AB352" s="4"/>
      <c r="AC352" s="4"/>
      <c r="AD352">
        <f t="shared" si="21"/>
        <v>40</v>
      </c>
      <c r="AE352" s="122">
        <f t="shared" si="22"/>
        <v>3.3333333333333335</v>
      </c>
      <c r="AF352">
        <f t="shared" si="23"/>
        <v>2015</v>
      </c>
    </row>
    <row r="353" spans="1:32" x14ac:dyDescent="0.2">
      <c r="A353" s="4">
        <v>41199</v>
      </c>
      <c r="B353" s="4">
        <v>141648</v>
      </c>
      <c r="C353" s="4" t="s">
        <v>2026</v>
      </c>
      <c r="D353" s="4" t="s">
        <v>2027</v>
      </c>
      <c r="E353" s="5">
        <v>38518</v>
      </c>
      <c r="F353" s="29">
        <v>2005</v>
      </c>
      <c r="G353" s="4" t="s">
        <v>28</v>
      </c>
      <c r="H353" s="4"/>
      <c r="I353" s="4"/>
      <c r="J353" s="4"/>
      <c r="K353" s="4" t="s">
        <v>1358</v>
      </c>
      <c r="L353" s="5">
        <v>40118</v>
      </c>
      <c r="M353" s="29">
        <f t="shared" si="20"/>
        <v>2009</v>
      </c>
      <c r="N353" s="4" t="s">
        <v>46</v>
      </c>
      <c r="O353" s="4"/>
      <c r="P353" s="4"/>
      <c r="Q353" s="4"/>
      <c r="R353" s="4"/>
      <c r="S353" s="4" t="s">
        <v>24</v>
      </c>
      <c r="T353" s="4" t="s">
        <v>47</v>
      </c>
      <c r="U353" s="4" t="s">
        <v>2028</v>
      </c>
      <c r="V353" s="4"/>
      <c r="W353" s="4" t="s">
        <v>763</v>
      </c>
      <c r="X353" s="4" t="s">
        <v>718</v>
      </c>
      <c r="Y353" s="4" t="s">
        <v>33</v>
      </c>
      <c r="Z353" s="4"/>
      <c r="AA353" s="4"/>
      <c r="AB353" s="4"/>
      <c r="AC353" s="4"/>
      <c r="AD353">
        <f t="shared" si="21"/>
        <v>53</v>
      </c>
      <c r="AE353" s="122">
        <f t="shared" si="22"/>
        <v>4.416666666666667</v>
      </c>
      <c r="AF353">
        <f t="shared" si="23"/>
        <v>2009</v>
      </c>
    </row>
    <row r="354" spans="1:32" x14ac:dyDescent="0.2">
      <c r="A354" s="4">
        <v>26025</v>
      </c>
      <c r="B354" s="4">
        <v>70691</v>
      </c>
      <c r="C354" s="4" t="s">
        <v>2029</v>
      </c>
      <c r="D354" s="4" t="s">
        <v>2030</v>
      </c>
      <c r="E354" s="5">
        <v>39873</v>
      </c>
      <c r="F354" s="29">
        <v>2009</v>
      </c>
      <c r="G354" s="4" t="s">
        <v>20</v>
      </c>
      <c r="H354" s="4" t="s">
        <v>1391</v>
      </c>
      <c r="I354" s="4">
        <v>14.6</v>
      </c>
      <c r="J354" s="4">
        <v>11.36</v>
      </c>
      <c r="K354" s="4" t="s">
        <v>995</v>
      </c>
      <c r="L354" s="5">
        <v>40794</v>
      </c>
      <c r="M354" s="29">
        <f t="shared" si="20"/>
        <v>2011</v>
      </c>
      <c r="N354" s="4" t="s">
        <v>23</v>
      </c>
      <c r="O354" s="4"/>
      <c r="P354" s="4"/>
      <c r="Q354" s="4"/>
      <c r="R354" s="4"/>
      <c r="S354" s="4" t="s">
        <v>24</v>
      </c>
      <c r="T354" s="4" t="s">
        <v>25</v>
      </c>
      <c r="U354" s="4" t="s">
        <v>2031</v>
      </c>
      <c r="V354" s="4"/>
      <c r="W354" s="4" t="s">
        <v>763</v>
      </c>
      <c r="X354" s="4" t="s">
        <v>718</v>
      </c>
      <c r="Y354" s="4" t="s">
        <v>26</v>
      </c>
      <c r="Z354" s="4"/>
      <c r="AA354" s="4"/>
      <c r="AB354" s="4"/>
      <c r="AC354" s="4"/>
      <c r="AD354">
        <f t="shared" si="21"/>
        <v>30</v>
      </c>
      <c r="AE354" s="122">
        <f t="shared" si="22"/>
        <v>2.5</v>
      </c>
      <c r="AF354">
        <f t="shared" si="23"/>
        <v>2011</v>
      </c>
    </row>
    <row r="355" spans="1:32" x14ac:dyDescent="0.2">
      <c r="A355" s="4">
        <v>26025</v>
      </c>
      <c r="B355" s="4">
        <v>70691</v>
      </c>
      <c r="C355" s="4" t="s">
        <v>2029</v>
      </c>
      <c r="D355" s="4" t="s">
        <v>2030</v>
      </c>
      <c r="E355" s="5">
        <v>39873</v>
      </c>
      <c r="F355" s="29">
        <v>2009</v>
      </c>
      <c r="G355" s="4" t="s">
        <v>20</v>
      </c>
      <c r="H355" s="4" t="s">
        <v>1391</v>
      </c>
      <c r="I355" s="4">
        <v>14.6</v>
      </c>
      <c r="J355" s="4">
        <v>11.36</v>
      </c>
      <c r="K355" s="4" t="s">
        <v>995</v>
      </c>
      <c r="L355" s="5">
        <v>41334</v>
      </c>
      <c r="M355" s="29">
        <f t="shared" si="20"/>
        <v>2013</v>
      </c>
      <c r="N355" s="4" t="s">
        <v>38</v>
      </c>
      <c r="O355" s="4"/>
      <c r="P355" s="4"/>
      <c r="Q355" s="4"/>
      <c r="R355" s="4"/>
      <c r="S355" s="4" t="s">
        <v>24</v>
      </c>
      <c r="T355" s="4" t="s">
        <v>25</v>
      </c>
      <c r="U355" s="4" t="s">
        <v>2031</v>
      </c>
      <c r="V355" s="4"/>
      <c r="W355" s="4" t="s">
        <v>763</v>
      </c>
      <c r="X355" s="4" t="s">
        <v>718</v>
      </c>
      <c r="Y355" s="4" t="s">
        <v>26</v>
      </c>
      <c r="Z355" s="4"/>
      <c r="AA355" s="4"/>
      <c r="AB355" s="4"/>
      <c r="AC355" s="4"/>
      <c r="AD355">
        <f t="shared" si="21"/>
        <v>48</v>
      </c>
      <c r="AE355" s="122">
        <f t="shared" si="22"/>
        <v>4</v>
      </c>
      <c r="AF355">
        <f t="shared" si="23"/>
        <v>2013</v>
      </c>
    </row>
    <row r="356" spans="1:32" x14ac:dyDescent="0.2">
      <c r="A356" s="4">
        <v>51249</v>
      </c>
      <c r="B356" s="4">
        <v>160974</v>
      </c>
      <c r="C356" s="4" t="s">
        <v>2032</v>
      </c>
      <c r="D356" s="4" t="s">
        <v>2033</v>
      </c>
      <c r="E356" s="5">
        <v>39260</v>
      </c>
      <c r="F356" s="29">
        <v>2007</v>
      </c>
      <c r="G356" s="4" t="s">
        <v>20</v>
      </c>
      <c r="H356" s="4" t="s">
        <v>2034</v>
      </c>
      <c r="I356" s="4">
        <v>14.9</v>
      </c>
      <c r="J356" s="4">
        <v>11.02</v>
      </c>
      <c r="K356" s="4" t="s">
        <v>1051</v>
      </c>
      <c r="L356" s="5">
        <v>41257</v>
      </c>
      <c r="M356" s="29">
        <f t="shared" si="20"/>
        <v>2012</v>
      </c>
      <c r="N356" s="4" t="s">
        <v>31</v>
      </c>
      <c r="O356" s="4"/>
      <c r="P356" s="4"/>
      <c r="Q356" s="4"/>
      <c r="R356" s="4"/>
      <c r="S356" s="4" t="s">
        <v>65</v>
      </c>
      <c r="T356" s="4" t="s">
        <v>118</v>
      </c>
      <c r="U356" s="4" t="s">
        <v>2035</v>
      </c>
      <c r="V356" s="4"/>
      <c r="W356" s="4" t="s">
        <v>763</v>
      </c>
      <c r="X356" s="4" t="s">
        <v>718</v>
      </c>
      <c r="Y356" s="4" t="s">
        <v>33</v>
      </c>
      <c r="Z356" s="4"/>
      <c r="AA356" s="4"/>
      <c r="AB356" s="4"/>
      <c r="AC356" s="4"/>
      <c r="AD356">
        <f t="shared" si="21"/>
        <v>66</v>
      </c>
      <c r="AE356" s="122">
        <f t="shared" si="22"/>
        <v>5.5</v>
      </c>
      <c r="AF356">
        <f t="shared" si="23"/>
        <v>2012</v>
      </c>
    </row>
    <row r="357" spans="1:32" x14ac:dyDescent="0.2">
      <c r="A357" s="4">
        <v>37212</v>
      </c>
      <c r="B357" s="4">
        <v>126894</v>
      </c>
      <c r="C357" s="4" t="s">
        <v>2036</v>
      </c>
      <c r="D357" s="4" t="s">
        <v>2037</v>
      </c>
      <c r="E357" s="5">
        <v>40795</v>
      </c>
      <c r="F357" s="29">
        <v>2011</v>
      </c>
      <c r="G357" s="4" t="s">
        <v>20</v>
      </c>
      <c r="H357" s="4" t="s">
        <v>2038</v>
      </c>
      <c r="I357" s="4">
        <v>84.1</v>
      </c>
      <c r="J357" s="4">
        <v>61.66</v>
      </c>
      <c r="K357" s="4" t="s">
        <v>1442</v>
      </c>
      <c r="L357" s="5">
        <v>41920</v>
      </c>
      <c r="M357" s="29">
        <f t="shared" si="20"/>
        <v>2014</v>
      </c>
      <c r="N357" s="4" t="s">
        <v>38</v>
      </c>
      <c r="O357" s="4" t="s">
        <v>2039</v>
      </c>
      <c r="P357" s="4">
        <v>79.900000000000006</v>
      </c>
      <c r="Q357" s="4">
        <v>63.28</v>
      </c>
      <c r="R357" s="4"/>
      <c r="S357" s="4" t="s">
        <v>60</v>
      </c>
      <c r="T357" s="4" t="s">
        <v>141</v>
      </c>
      <c r="U357" s="4" t="s">
        <v>2040</v>
      </c>
      <c r="V357" s="4"/>
      <c r="W357" s="4" t="s">
        <v>763</v>
      </c>
      <c r="X357" s="4" t="s">
        <v>718</v>
      </c>
      <c r="Y357" s="4" t="s">
        <v>26</v>
      </c>
      <c r="Z357" s="4"/>
      <c r="AA357" s="4"/>
      <c r="AB357" s="4"/>
      <c r="AC357" s="4"/>
      <c r="AD357">
        <f t="shared" si="21"/>
        <v>37</v>
      </c>
      <c r="AE357" s="122">
        <f t="shared" si="22"/>
        <v>3.0833333333333335</v>
      </c>
      <c r="AF357">
        <f t="shared" si="23"/>
        <v>2014</v>
      </c>
    </row>
    <row r="358" spans="1:32" x14ac:dyDescent="0.2">
      <c r="A358" s="4">
        <v>37408</v>
      </c>
      <c r="B358" s="4">
        <v>126894</v>
      </c>
      <c r="C358" s="4" t="s">
        <v>2036</v>
      </c>
      <c r="D358" s="4" t="s">
        <v>2037</v>
      </c>
      <c r="E358" s="5">
        <v>40601</v>
      </c>
      <c r="F358" s="29">
        <v>2011</v>
      </c>
      <c r="G358" s="4" t="s">
        <v>20</v>
      </c>
      <c r="H358" s="4" t="s">
        <v>2041</v>
      </c>
      <c r="I358" s="4">
        <v>15</v>
      </c>
      <c r="J358" s="4">
        <v>10.96</v>
      </c>
      <c r="K358" s="4" t="s">
        <v>1083</v>
      </c>
      <c r="L358" s="5">
        <v>41620</v>
      </c>
      <c r="M358" s="29">
        <f t="shared" si="20"/>
        <v>2013</v>
      </c>
      <c r="N358" s="4" t="s">
        <v>23</v>
      </c>
      <c r="O358" s="4" t="s">
        <v>2042</v>
      </c>
      <c r="P358" s="4">
        <v>142.38</v>
      </c>
      <c r="Q358" s="4">
        <v>103.39</v>
      </c>
      <c r="R358" s="4"/>
      <c r="S358" s="4" t="s">
        <v>60</v>
      </c>
      <c r="T358" s="4" t="s">
        <v>141</v>
      </c>
      <c r="U358" s="4" t="s">
        <v>2040</v>
      </c>
      <c r="V358" s="4"/>
      <c r="W358" s="4" t="s">
        <v>763</v>
      </c>
      <c r="X358" s="4" t="s">
        <v>718</v>
      </c>
      <c r="Y358" s="4" t="s">
        <v>26</v>
      </c>
      <c r="Z358" s="4"/>
      <c r="AA358" s="4"/>
      <c r="AB358" s="4"/>
      <c r="AC358" s="4"/>
      <c r="AD358">
        <f t="shared" si="21"/>
        <v>34</v>
      </c>
      <c r="AE358" s="122">
        <f t="shared" si="22"/>
        <v>2.8333333333333335</v>
      </c>
      <c r="AF358">
        <f t="shared" si="23"/>
        <v>2013</v>
      </c>
    </row>
    <row r="359" spans="1:32" x14ac:dyDescent="0.2">
      <c r="A359" s="4">
        <v>44502</v>
      </c>
      <c r="B359" s="4">
        <v>153899</v>
      </c>
      <c r="C359" s="4" t="s">
        <v>2043</v>
      </c>
      <c r="D359" s="4" t="s">
        <v>2044</v>
      </c>
      <c r="E359" s="5">
        <v>40260</v>
      </c>
      <c r="F359" s="29">
        <v>2010</v>
      </c>
      <c r="G359" s="4" t="s">
        <v>20</v>
      </c>
      <c r="H359" s="4" t="s">
        <v>1399</v>
      </c>
      <c r="I359" s="4">
        <v>3.66</v>
      </c>
      <c r="J359" s="4">
        <v>2.7</v>
      </c>
      <c r="K359" s="4" t="s">
        <v>935</v>
      </c>
      <c r="L359" s="5">
        <v>40693</v>
      </c>
      <c r="M359" s="29">
        <f t="shared" si="20"/>
        <v>2011</v>
      </c>
      <c r="N359" s="4" t="s">
        <v>23</v>
      </c>
      <c r="O359" s="4"/>
      <c r="P359" s="4"/>
      <c r="Q359" s="4"/>
      <c r="R359" s="4"/>
      <c r="S359" s="4" t="s">
        <v>54</v>
      </c>
      <c r="T359" s="4" t="s">
        <v>81</v>
      </c>
      <c r="U359" s="4" t="s">
        <v>2045</v>
      </c>
      <c r="V359" s="4"/>
      <c r="W359" s="4" t="s">
        <v>763</v>
      </c>
      <c r="X359" s="4" t="s">
        <v>718</v>
      </c>
      <c r="Y359" s="4" t="s">
        <v>33</v>
      </c>
      <c r="Z359" s="4"/>
      <c r="AA359" s="4"/>
      <c r="AB359" s="4"/>
      <c r="AC359" s="4"/>
      <c r="AD359">
        <f t="shared" si="21"/>
        <v>14</v>
      </c>
      <c r="AE359" s="122">
        <f t="shared" si="22"/>
        <v>1.1666666666666667</v>
      </c>
      <c r="AF359">
        <f t="shared" si="23"/>
        <v>2011</v>
      </c>
    </row>
    <row r="360" spans="1:32" x14ac:dyDescent="0.2">
      <c r="A360" s="4">
        <v>1631</v>
      </c>
      <c r="B360" s="4">
        <v>29262</v>
      </c>
      <c r="C360" s="4" t="s">
        <v>2046</v>
      </c>
      <c r="D360" s="4" t="s">
        <v>2047</v>
      </c>
      <c r="E360" s="5">
        <v>39380</v>
      </c>
      <c r="F360" s="29">
        <v>2007</v>
      </c>
      <c r="G360" s="4" t="s">
        <v>20</v>
      </c>
      <c r="H360" s="4" t="s">
        <v>2048</v>
      </c>
      <c r="I360" s="4">
        <v>30</v>
      </c>
      <c r="J360" s="4">
        <v>21.1</v>
      </c>
      <c r="K360" s="4" t="s">
        <v>653</v>
      </c>
      <c r="L360" s="5">
        <v>41851</v>
      </c>
      <c r="M360" s="29">
        <f t="shared" si="20"/>
        <v>2014</v>
      </c>
      <c r="N360" s="4" t="s">
        <v>70</v>
      </c>
      <c r="O360" s="4" t="s">
        <v>2049</v>
      </c>
      <c r="P360" s="4">
        <v>43.63</v>
      </c>
      <c r="Q360" s="4">
        <v>32.58</v>
      </c>
      <c r="R360" s="4" t="s">
        <v>284</v>
      </c>
      <c r="S360" s="4" t="s">
        <v>54</v>
      </c>
      <c r="T360" s="4" t="s">
        <v>154</v>
      </c>
      <c r="U360" s="4" t="s">
        <v>2050</v>
      </c>
      <c r="V360" s="4"/>
      <c r="W360" s="4" t="s">
        <v>834</v>
      </c>
      <c r="X360" s="4" t="s">
        <v>718</v>
      </c>
      <c r="Y360" s="4" t="s">
        <v>33</v>
      </c>
      <c r="Z360" s="4">
        <v>1.9</v>
      </c>
      <c r="AA360" s="4"/>
      <c r="AB360" s="4" t="s">
        <v>2051</v>
      </c>
      <c r="AC360" s="4"/>
      <c r="AD360">
        <f t="shared" si="21"/>
        <v>81</v>
      </c>
      <c r="AE360" s="122">
        <f t="shared" si="22"/>
        <v>6.75</v>
      </c>
      <c r="AF360">
        <f t="shared" si="23"/>
        <v>2014</v>
      </c>
    </row>
    <row r="361" spans="1:32" x14ac:dyDescent="0.2">
      <c r="A361" s="4">
        <v>5240</v>
      </c>
      <c r="B361" s="4">
        <v>34837</v>
      </c>
      <c r="C361" s="4" t="s">
        <v>2052</v>
      </c>
      <c r="D361" s="4" t="s">
        <v>2053</v>
      </c>
      <c r="E361" s="5">
        <v>39203</v>
      </c>
      <c r="F361" s="29">
        <v>2007</v>
      </c>
      <c r="G361" s="4" t="s">
        <v>20</v>
      </c>
      <c r="H361" s="4" t="s">
        <v>1818</v>
      </c>
      <c r="I361" s="4">
        <v>50</v>
      </c>
      <c r="J361" s="4">
        <v>37.39</v>
      </c>
      <c r="K361" s="4" t="s">
        <v>653</v>
      </c>
      <c r="L361" s="5">
        <v>41533</v>
      </c>
      <c r="M361" s="29">
        <f t="shared" si="20"/>
        <v>2013</v>
      </c>
      <c r="N361" s="4" t="s">
        <v>31</v>
      </c>
      <c r="O361" s="4"/>
      <c r="P361" s="4"/>
      <c r="Q361" s="4"/>
      <c r="R361" s="4" t="s">
        <v>2054</v>
      </c>
      <c r="S361" s="4" t="s">
        <v>1102</v>
      </c>
      <c r="T361" s="4" t="s">
        <v>1103</v>
      </c>
      <c r="U361" s="4" t="s">
        <v>2055</v>
      </c>
      <c r="V361" s="4"/>
      <c r="W361" s="4" t="s">
        <v>763</v>
      </c>
      <c r="X361" s="4" t="s">
        <v>718</v>
      </c>
      <c r="Y361" s="4" t="s">
        <v>33</v>
      </c>
      <c r="Z361" s="4">
        <v>1.9</v>
      </c>
      <c r="AA361" s="4"/>
      <c r="AB361" s="4"/>
      <c r="AC361" s="4"/>
      <c r="AD361">
        <f t="shared" si="21"/>
        <v>76</v>
      </c>
      <c r="AE361" s="122">
        <f t="shared" si="22"/>
        <v>6.333333333333333</v>
      </c>
      <c r="AF361">
        <f t="shared" si="23"/>
        <v>2013</v>
      </c>
    </row>
    <row r="362" spans="1:32" x14ac:dyDescent="0.2">
      <c r="A362" s="4">
        <v>48126</v>
      </c>
      <c r="B362" s="4">
        <v>167563</v>
      </c>
      <c r="C362" s="4" t="s">
        <v>2056</v>
      </c>
      <c r="D362" s="4" t="s">
        <v>2057</v>
      </c>
      <c r="E362" s="5">
        <v>40770</v>
      </c>
      <c r="F362" s="29">
        <v>2011</v>
      </c>
      <c r="G362" s="4" t="s">
        <v>20</v>
      </c>
      <c r="H362" s="4" t="s">
        <v>2018</v>
      </c>
      <c r="I362" s="4">
        <v>62.55</v>
      </c>
      <c r="J362" s="4">
        <v>44.04</v>
      </c>
      <c r="K362" s="4" t="s">
        <v>2058</v>
      </c>
      <c r="L362" s="5">
        <v>42151</v>
      </c>
      <c r="M362" s="29">
        <f t="shared" si="20"/>
        <v>2015</v>
      </c>
      <c r="N362" s="4" t="s">
        <v>23</v>
      </c>
      <c r="O362" s="4" t="s">
        <v>2059</v>
      </c>
      <c r="P362" s="4">
        <v>124.08</v>
      </c>
      <c r="Q362" s="4">
        <v>113.67</v>
      </c>
      <c r="R362" s="4"/>
      <c r="S362" s="4" t="s">
        <v>24</v>
      </c>
      <c r="T362" s="4" t="s">
        <v>92</v>
      </c>
      <c r="U362" s="4" t="s">
        <v>605</v>
      </c>
      <c r="V362" s="4"/>
      <c r="W362" s="4" t="s">
        <v>763</v>
      </c>
      <c r="X362" s="4" t="s">
        <v>718</v>
      </c>
      <c r="Y362" s="4" t="s">
        <v>26</v>
      </c>
      <c r="Z362" s="4"/>
      <c r="AA362" s="4"/>
      <c r="AB362" s="4"/>
      <c r="AC362" s="4"/>
      <c r="AD362">
        <f t="shared" si="21"/>
        <v>45</v>
      </c>
      <c r="AE362" s="122">
        <f t="shared" si="22"/>
        <v>3.75</v>
      </c>
      <c r="AF362">
        <f t="shared" si="23"/>
        <v>2015</v>
      </c>
    </row>
    <row r="363" spans="1:32" x14ac:dyDescent="0.2">
      <c r="A363" s="4">
        <v>12509</v>
      </c>
      <c r="B363" s="4">
        <v>44866</v>
      </c>
      <c r="C363" s="4" t="s">
        <v>2060</v>
      </c>
      <c r="D363" s="4" t="s">
        <v>2061</v>
      </c>
      <c r="E363" s="5">
        <v>39091</v>
      </c>
      <c r="F363" s="29">
        <v>2007</v>
      </c>
      <c r="G363" s="4" t="s">
        <v>28</v>
      </c>
      <c r="H363" s="4"/>
      <c r="I363" s="4"/>
      <c r="J363" s="4"/>
      <c r="K363" s="4" t="s">
        <v>1358</v>
      </c>
      <c r="L363" s="5">
        <v>40275</v>
      </c>
      <c r="M363" s="29">
        <f t="shared" si="20"/>
        <v>2010</v>
      </c>
      <c r="N363" s="4" t="s">
        <v>31</v>
      </c>
      <c r="O363" s="4" t="s">
        <v>2062</v>
      </c>
      <c r="P363" s="4">
        <v>400</v>
      </c>
      <c r="Q363" s="4">
        <v>298.39999999999998</v>
      </c>
      <c r="R363" s="4" t="s">
        <v>2063</v>
      </c>
      <c r="S363" s="4" t="s">
        <v>24</v>
      </c>
      <c r="T363" s="4" t="s">
        <v>47</v>
      </c>
      <c r="U363" s="4" t="s">
        <v>1377</v>
      </c>
      <c r="V363" s="4"/>
      <c r="W363" s="4" t="s">
        <v>763</v>
      </c>
      <c r="X363" s="4" t="s">
        <v>718</v>
      </c>
      <c r="Y363" s="4" t="s">
        <v>33</v>
      </c>
      <c r="Z363" s="4"/>
      <c r="AA363" s="4"/>
      <c r="AB363" s="4"/>
      <c r="AC363" s="4"/>
      <c r="AD363">
        <f t="shared" si="21"/>
        <v>39</v>
      </c>
      <c r="AE363" s="122">
        <f t="shared" si="22"/>
        <v>3.25</v>
      </c>
      <c r="AF363">
        <f t="shared" si="23"/>
        <v>2010</v>
      </c>
    </row>
    <row r="364" spans="1:32" x14ac:dyDescent="0.2">
      <c r="A364" s="4">
        <v>46681</v>
      </c>
      <c r="B364" s="4">
        <v>161867</v>
      </c>
      <c r="C364" s="4" t="s">
        <v>2064</v>
      </c>
      <c r="D364" s="4" t="s">
        <v>2065</v>
      </c>
      <c r="E364" s="5">
        <v>41426</v>
      </c>
      <c r="F364" s="29">
        <v>2013</v>
      </c>
      <c r="G364" s="4" t="s">
        <v>20</v>
      </c>
      <c r="H364" s="4"/>
      <c r="I364" s="4"/>
      <c r="J364" s="4"/>
      <c r="K364" s="4" t="s">
        <v>968</v>
      </c>
      <c r="L364" s="5">
        <v>41955</v>
      </c>
      <c r="M364" s="29">
        <f t="shared" si="20"/>
        <v>2014</v>
      </c>
      <c r="N364" s="4" t="s">
        <v>23</v>
      </c>
      <c r="O364" s="4"/>
      <c r="P364" s="4"/>
      <c r="Q364" s="4"/>
      <c r="R364" s="4"/>
      <c r="S364" s="4" t="s">
        <v>103</v>
      </c>
      <c r="T364" s="4" t="s">
        <v>260</v>
      </c>
      <c r="U364" s="4" t="s">
        <v>2066</v>
      </c>
      <c r="V364" s="4"/>
      <c r="W364" s="4" t="s">
        <v>763</v>
      </c>
      <c r="X364" s="4" t="s">
        <v>718</v>
      </c>
      <c r="Y364" s="4" t="s">
        <v>26</v>
      </c>
      <c r="Z364" s="4"/>
      <c r="AA364" s="4"/>
      <c r="AB364" s="4"/>
      <c r="AC364" s="4"/>
      <c r="AD364">
        <f t="shared" si="21"/>
        <v>17</v>
      </c>
      <c r="AE364" s="122">
        <f t="shared" si="22"/>
        <v>1.4166666666666667</v>
      </c>
      <c r="AF364">
        <f t="shared" si="23"/>
        <v>2014</v>
      </c>
    </row>
    <row r="365" spans="1:32" x14ac:dyDescent="0.2">
      <c r="A365" s="4">
        <v>42896</v>
      </c>
      <c r="B365" s="4">
        <v>147784</v>
      </c>
      <c r="C365" s="4" t="s">
        <v>2067</v>
      </c>
      <c r="D365" s="4" t="s">
        <v>2068</v>
      </c>
      <c r="E365" s="5">
        <v>41061</v>
      </c>
      <c r="F365" s="29">
        <v>2012</v>
      </c>
      <c r="G365" s="4" t="s">
        <v>20</v>
      </c>
      <c r="H365" s="4" t="s">
        <v>2069</v>
      </c>
      <c r="I365" s="4">
        <v>95</v>
      </c>
      <c r="J365" s="4">
        <v>75.52</v>
      </c>
      <c r="K365" s="4" t="s">
        <v>409</v>
      </c>
      <c r="L365" s="5">
        <v>41806</v>
      </c>
      <c r="M365" s="29">
        <f t="shared" si="20"/>
        <v>2014</v>
      </c>
      <c r="N365" s="4" t="s">
        <v>23</v>
      </c>
      <c r="O365" s="4" t="s">
        <v>2070</v>
      </c>
      <c r="P365" s="4">
        <v>180.6</v>
      </c>
      <c r="Q365" s="4">
        <v>133.43</v>
      </c>
      <c r="R365" s="4"/>
      <c r="S365" s="4" t="s">
        <v>281</v>
      </c>
      <c r="T365" s="4" t="s">
        <v>281</v>
      </c>
      <c r="U365" s="4" t="s">
        <v>2071</v>
      </c>
      <c r="V365" s="4"/>
      <c r="W365" s="4" t="s">
        <v>763</v>
      </c>
      <c r="X365" s="4" t="s">
        <v>718</v>
      </c>
      <c r="Y365" s="4" t="s">
        <v>26</v>
      </c>
      <c r="Z365" s="4"/>
      <c r="AA365" s="4"/>
      <c r="AB365" s="4"/>
      <c r="AC365" s="4"/>
      <c r="AD365">
        <f t="shared" si="21"/>
        <v>24</v>
      </c>
      <c r="AE365" s="122">
        <f t="shared" si="22"/>
        <v>2</v>
      </c>
      <c r="AF365">
        <f t="shared" si="23"/>
        <v>2014</v>
      </c>
    </row>
    <row r="366" spans="1:32" x14ac:dyDescent="0.2">
      <c r="A366" s="4">
        <v>3979</v>
      </c>
      <c r="B366" s="4">
        <v>32940</v>
      </c>
      <c r="C366" s="4" t="s">
        <v>2072</v>
      </c>
      <c r="D366" s="4" t="s">
        <v>2073</v>
      </c>
      <c r="E366" s="5">
        <v>38899</v>
      </c>
      <c r="F366" s="29">
        <v>2006</v>
      </c>
      <c r="G366" s="4" t="s">
        <v>28</v>
      </c>
      <c r="H366" s="4" t="s">
        <v>2074</v>
      </c>
      <c r="I366" s="4">
        <v>1300</v>
      </c>
      <c r="J366" s="4">
        <v>1017.29</v>
      </c>
      <c r="K366" s="4" t="s">
        <v>199</v>
      </c>
      <c r="L366" s="5">
        <v>40500</v>
      </c>
      <c r="M366" s="29">
        <f t="shared" si="20"/>
        <v>2010</v>
      </c>
      <c r="N366" s="4" t="s">
        <v>31</v>
      </c>
      <c r="O366" s="4" t="s">
        <v>2074</v>
      </c>
      <c r="P366" s="4">
        <v>1300</v>
      </c>
      <c r="Q366" s="4">
        <v>946.27</v>
      </c>
      <c r="R366" s="4"/>
      <c r="S366" s="4" t="s">
        <v>98</v>
      </c>
      <c r="T366" s="4" t="s">
        <v>122</v>
      </c>
      <c r="U366" s="4" t="s">
        <v>486</v>
      </c>
      <c r="V366" s="4"/>
      <c r="W366" s="4" t="s">
        <v>815</v>
      </c>
      <c r="X366" s="4" t="s">
        <v>718</v>
      </c>
      <c r="Y366" s="4" t="s">
        <v>33</v>
      </c>
      <c r="Z366" s="4"/>
      <c r="AA366" s="4"/>
      <c r="AB366" s="4" t="s">
        <v>2075</v>
      </c>
      <c r="AC366" s="4"/>
      <c r="AD366">
        <f t="shared" si="21"/>
        <v>52</v>
      </c>
      <c r="AE366" s="122">
        <f t="shared" si="22"/>
        <v>4.333333333333333</v>
      </c>
      <c r="AF366">
        <f t="shared" si="23"/>
        <v>2010</v>
      </c>
    </row>
    <row r="367" spans="1:32" x14ac:dyDescent="0.2">
      <c r="A367" s="4">
        <v>14852</v>
      </c>
      <c r="B367" s="4">
        <v>47903</v>
      </c>
      <c r="C367" s="4" t="s">
        <v>2076</v>
      </c>
      <c r="D367" s="4" t="s">
        <v>2077</v>
      </c>
      <c r="E367" s="5">
        <v>38412</v>
      </c>
      <c r="F367" s="29">
        <v>2005</v>
      </c>
      <c r="G367" s="4" t="s">
        <v>20</v>
      </c>
      <c r="H367" s="4" t="s">
        <v>2078</v>
      </c>
      <c r="I367" s="4">
        <v>6.5</v>
      </c>
      <c r="J367" s="4">
        <v>5.01</v>
      </c>
      <c r="K367" s="4" t="s">
        <v>2079</v>
      </c>
      <c r="L367" s="5">
        <v>39442</v>
      </c>
      <c r="M367" s="29">
        <f t="shared" si="20"/>
        <v>2007</v>
      </c>
      <c r="N367" s="4" t="s">
        <v>31</v>
      </c>
      <c r="O367" s="4" t="s">
        <v>1293</v>
      </c>
      <c r="P367" s="4">
        <v>18</v>
      </c>
      <c r="Q367" s="4">
        <v>12.33</v>
      </c>
      <c r="R367" s="4" t="s">
        <v>2080</v>
      </c>
      <c r="S367" s="4" t="s">
        <v>54</v>
      </c>
      <c r="T367" s="4" t="s">
        <v>154</v>
      </c>
      <c r="U367" s="4" t="s">
        <v>2081</v>
      </c>
      <c r="V367" s="4"/>
      <c r="W367" s="4" t="s">
        <v>763</v>
      </c>
      <c r="X367" s="4" t="s">
        <v>718</v>
      </c>
      <c r="Y367" s="4" t="s">
        <v>26</v>
      </c>
      <c r="Z367" s="4"/>
      <c r="AA367" s="4"/>
      <c r="AB367" s="4" t="s">
        <v>2082</v>
      </c>
      <c r="AC367" s="4"/>
      <c r="AD367">
        <f t="shared" si="21"/>
        <v>33</v>
      </c>
      <c r="AE367" s="122">
        <f t="shared" si="22"/>
        <v>2.75</v>
      </c>
      <c r="AF367">
        <f t="shared" si="23"/>
        <v>2007</v>
      </c>
    </row>
    <row r="368" spans="1:32" x14ac:dyDescent="0.2">
      <c r="A368" s="4">
        <v>51232</v>
      </c>
      <c r="B368" s="4">
        <v>94780</v>
      </c>
      <c r="C368" s="4" t="s">
        <v>2083</v>
      </c>
      <c r="D368" s="4" t="s">
        <v>2084</v>
      </c>
      <c r="E368" s="5">
        <v>39349</v>
      </c>
      <c r="F368" s="29">
        <v>2007</v>
      </c>
      <c r="G368" s="4" t="s">
        <v>20</v>
      </c>
      <c r="H368" s="4" t="s">
        <v>1042</v>
      </c>
      <c r="I368" s="4">
        <v>20</v>
      </c>
      <c r="J368" s="4">
        <v>14.07</v>
      </c>
      <c r="K368" s="4" t="s">
        <v>995</v>
      </c>
      <c r="L368" s="5">
        <v>41605</v>
      </c>
      <c r="M368" s="29">
        <f t="shared" si="20"/>
        <v>2013</v>
      </c>
      <c r="N368" s="4" t="s">
        <v>23</v>
      </c>
      <c r="O368" s="4"/>
      <c r="P368" s="4"/>
      <c r="Q368" s="4"/>
      <c r="R368" s="4"/>
      <c r="S368" s="4" t="s">
        <v>54</v>
      </c>
      <c r="T368" s="4" t="s">
        <v>681</v>
      </c>
      <c r="U368" s="4" t="s">
        <v>681</v>
      </c>
      <c r="V368" s="4"/>
      <c r="W368" s="4" t="s">
        <v>763</v>
      </c>
      <c r="X368" s="4" t="s">
        <v>718</v>
      </c>
      <c r="Y368" s="4" t="s">
        <v>26</v>
      </c>
      <c r="Z368" s="4"/>
      <c r="AA368" s="4"/>
      <c r="AB368" s="4"/>
      <c r="AC368" s="4"/>
      <c r="AD368">
        <f t="shared" si="21"/>
        <v>74</v>
      </c>
      <c r="AE368" s="122">
        <f t="shared" si="22"/>
        <v>6.166666666666667</v>
      </c>
      <c r="AF368">
        <f t="shared" si="23"/>
        <v>2013</v>
      </c>
    </row>
    <row r="369" spans="1:32" x14ac:dyDescent="0.2">
      <c r="A369" s="4">
        <v>51232</v>
      </c>
      <c r="B369" s="4">
        <v>94780</v>
      </c>
      <c r="C369" s="4" t="s">
        <v>2083</v>
      </c>
      <c r="D369" s="4" t="s">
        <v>2084</v>
      </c>
      <c r="E369" s="5">
        <v>39349</v>
      </c>
      <c r="F369" s="29">
        <v>2007</v>
      </c>
      <c r="G369" s="4" t="s">
        <v>20</v>
      </c>
      <c r="H369" s="4" t="s">
        <v>1042</v>
      </c>
      <c r="I369" s="4">
        <v>20</v>
      </c>
      <c r="J369" s="4">
        <v>14.07</v>
      </c>
      <c r="K369" s="4" t="s">
        <v>995</v>
      </c>
      <c r="L369" s="5">
        <v>42278</v>
      </c>
      <c r="M369" s="29">
        <f t="shared" si="20"/>
        <v>2015</v>
      </c>
      <c r="N369" s="4" t="s">
        <v>38</v>
      </c>
      <c r="O369" s="4"/>
      <c r="P369" s="4"/>
      <c r="Q369" s="4"/>
      <c r="R369" s="4"/>
      <c r="S369" s="4" t="s">
        <v>54</v>
      </c>
      <c r="T369" s="4" t="s">
        <v>681</v>
      </c>
      <c r="U369" s="4" t="s">
        <v>681</v>
      </c>
      <c r="V369" s="4"/>
      <c r="W369" s="4" t="s">
        <v>763</v>
      </c>
      <c r="X369" s="4" t="s">
        <v>718</v>
      </c>
      <c r="Y369" s="4" t="s">
        <v>33</v>
      </c>
      <c r="Z369" s="4">
        <v>3</v>
      </c>
      <c r="AA369" s="4"/>
      <c r="AB369" s="4"/>
      <c r="AC369" s="4"/>
      <c r="AD369">
        <f t="shared" si="21"/>
        <v>97</v>
      </c>
      <c r="AE369" s="122">
        <f t="shared" si="22"/>
        <v>8.0833333333333339</v>
      </c>
      <c r="AF369">
        <f t="shared" si="23"/>
        <v>2015</v>
      </c>
    </row>
    <row r="370" spans="1:32" x14ac:dyDescent="0.2">
      <c r="A370" s="4">
        <v>43140</v>
      </c>
      <c r="B370" s="4">
        <v>148644</v>
      </c>
      <c r="C370" s="4" t="s">
        <v>2085</v>
      </c>
      <c r="D370" s="4" t="s">
        <v>2086</v>
      </c>
      <c r="E370" s="5">
        <v>41791</v>
      </c>
      <c r="F370" s="29">
        <v>2014</v>
      </c>
      <c r="G370" s="4" t="s">
        <v>28</v>
      </c>
      <c r="H370" s="4"/>
      <c r="I370" s="4"/>
      <c r="J370" s="4"/>
      <c r="K370" s="4" t="s">
        <v>1670</v>
      </c>
      <c r="L370" s="5">
        <v>42675</v>
      </c>
      <c r="M370" s="29">
        <f t="shared" si="20"/>
        <v>2016</v>
      </c>
      <c r="N370" s="4" t="s">
        <v>70</v>
      </c>
      <c r="O370" s="4"/>
      <c r="P370" s="4"/>
      <c r="Q370" s="4"/>
      <c r="R370" s="4" t="s">
        <v>179</v>
      </c>
      <c r="S370" s="4" t="s">
        <v>24</v>
      </c>
      <c r="T370" s="4" t="s">
        <v>47</v>
      </c>
      <c r="U370" s="4" t="s">
        <v>2087</v>
      </c>
      <c r="V370" s="4"/>
      <c r="W370" s="4" t="s">
        <v>763</v>
      </c>
      <c r="X370" s="4" t="s">
        <v>718</v>
      </c>
      <c r="Y370" s="4" t="s">
        <v>33</v>
      </c>
      <c r="Z370" s="4"/>
      <c r="AA370" s="4"/>
      <c r="AB370" s="4" t="s">
        <v>2088</v>
      </c>
      <c r="AC370" s="4"/>
      <c r="AD370">
        <f t="shared" si="21"/>
        <v>29</v>
      </c>
      <c r="AE370" s="122">
        <f t="shared" si="22"/>
        <v>2.4166666666666665</v>
      </c>
      <c r="AF370">
        <f t="shared" si="23"/>
        <v>2016</v>
      </c>
    </row>
    <row r="371" spans="1:32" x14ac:dyDescent="0.2">
      <c r="A371" s="4">
        <v>59442</v>
      </c>
      <c r="B371" s="4">
        <v>170632</v>
      </c>
      <c r="C371" s="4" t="s">
        <v>2089</v>
      </c>
      <c r="D371" s="4" t="s">
        <v>2090</v>
      </c>
      <c r="E371" s="5">
        <v>41239</v>
      </c>
      <c r="F371" s="29">
        <v>2012</v>
      </c>
      <c r="G371" s="4" t="s">
        <v>43</v>
      </c>
      <c r="H371" s="4"/>
      <c r="I371" s="4"/>
      <c r="J371" s="4"/>
      <c r="K371" s="4" t="s">
        <v>2091</v>
      </c>
      <c r="L371" s="5">
        <v>41453</v>
      </c>
      <c r="M371" s="29">
        <f t="shared" si="20"/>
        <v>2013</v>
      </c>
      <c r="N371" s="4" t="s">
        <v>46</v>
      </c>
      <c r="O371" s="4"/>
      <c r="P371" s="4"/>
      <c r="Q371" s="4"/>
      <c r="R371" s="4"/>
      <c r="S371" s="4" t="s">
        <v>32</v>
      </c>
      <c r="T371" s="4" t="s">
        <v>71</v>
      </c>
      <c r="U371" s="4" t="s">
        <v>2092</v>
      </c>
      <c r="V371" s="4"/>
      <c r="W371" s="4" t="s">
        <v>834</v>
      </c>
      <c r="X371" s="4" t="s">
        <v>718</v>
      </c>
      <c r="Y371" s="4" t="s">
        <v>26</v>
      </c>
      <c r="Z371" s="4"/>
      <c r="AA371" s="4"/>
      <c r="AB371" s="4"/>
      <c r="AC371" s="4"/>
      <c r="AD371">
        <f t="shared" si="21"/>
        <v>7</v>
      </c>
      <c r="AE371" s="122">
        <f t="shared" si="22"/>
        <v>0.58333333333333337</v>
      </c>
      <c r="AF371">
        <f t="shared" si="23"/>
        <v>2013</v>
      </c>
    </row>
    <row r="372" spans="1:32" x14ac:dyDescent="0.2">
      <c r="A372" s="4">
        <v>44958</v>
      </c>
      <c r="B372" s="4">
        <v>155539</v>
      </c>
      <c r="C372" s="4" t="s">
        <v>2093</v>
      </c>
      <c r="D372" s="4" t="s">
        <v>2094</v>
      </c>
      <c r="E372" s="5">
        <v>39988</v>
      </c>
      <c r="F372" s="29">
        <v>2009</v>
      </c>
      <c r="G372" s="4" t="s">
        <v>20</v>
      </c>
      <c r="H372" s="4" t="s">
        <v>1529</v>
      </c>
      <c r="I372" s="4">
        <v>26.3</v>
      </c>
      <c r="J372" s="4">
        <v>18.77</v>
      </c>
      <c r="K372" s="4" t="s">
        <v>784</v>
      </c>
      <c r="L372" s="5">
        <v>41876</v>
      </c>
      <c r="M372" s="29">
        <f t="shared" si="20"/>
        <v>2014</v>
      </c>
      <c r="N372" s="4" t="s">
        <v>23</v>
      </c>
      <c r="O372" s="4" t="s">
        <v>2095</v>
      </c>
      <c r="P372" s="4">
        <v>71.959999999999994</v>
      </c>
      <c r="Q372" s="4">
        <v>53.73</v>
      </c>
      <c r="R372" s="4"/>
      <c r="S372" s="4" t="s">
        <v>167</v>
      </c>
      <c r="T372" s="4" t="s">
        <v>439</v>
      </c>
      <c r="U372" s="4" t="s">
        <v>2096</v>
      </c>
      <c r="V372" s="4"/>
      <c r="W372" s="4" t="s">
        <v>763</v>
      </c>
      <c r="X372" s="4" t="s">
        <v>718</v>
      </c>
      <c r="Y372" s="4" t="s">
        <v>26</v>
      </c>
      <c r="Z372" s="4"/>
      <c r="AA372" s="4"/>
      <c r="AB372" s="4"/>
      <c r="AC372" s="4"/>
      <c r="AD372">
        <f t="shared" si="21"/>
        <v>62</v>
      </c>
      <c r="AE372" s="122">
        <f t="shared" si="22"/>
        <v>5.166666666666667</v>
      </c>
      <c r="AF372">
        <f t="shared" si="23"/>
        <v>2014</v>
      </c>
    </row>
    <row r="373" spans="1:32" x14ac:dyDescent="0.2">
      <c r="A373" s="4">
        <v>34865</v>
      </c>
      <c r="B373" s="4">
        <v>117255</v>
      </c>
      <c r="C373" s="4" t="s">
        <v>2097</v>
      </c>
      <c r="D373" s="4" t="s">
        <v>2098</v>
      </c>
      <c r="E373" s="5">
        <v>39382</v>
      </c>
      <c r="F373" s="29">
        <v>2007</v>
      </c>
      <c r="G373" s="4" t="s">
        <v>20</v>
      </c>
      <c r="H373" s="4" t="s">
        <v>2099</v>
      </c>
      <c r="I373" s="4">
        <v>40.049999999999997</v>
      </c>
      <c r="J373" s="4">
        <v>28.17</v>
      </c>
      <c r="K373" s="4" t="s">
        <v>2100</v>
      </c>
      <c r="L373" s="5">
        <v>41061</v>
      </c>
      <c r="M373" s="29">
        <f t="shared" si="20"/>
        <v>2012</v>
      </c>
      <c r="N373" s="4" t="s">
        <v>46</v>
      </c>
      <c r="O373" s="4" t="s">
        <v>2101</v>
      </c>
      <c r="P373" s="4">
        <v>16.05</v>
      </c>
      <c r="Q373" s="4">
        <v>12.76</v>
      </c>
      <c r="R373" s="4"/>
      <c r="S373" s="4" t="s">
        <v>54</v>
      </c>
      <c r="T373" s="4" t="s">
        <v>269</v>
      </c>
      <c r="U373" s="4" t="s">
        <v>269</v>
      </c>
      <c r="V373" s="4"/>
      <c r="W373" s="4" t="s">
        <v>763</v>
      </c>
      <c r="X373" s="4" t="s">
        <v>718</v>
      </c>
      <c r="Y373" s="4" t="s">
        <v>33</v>
      </c>
      <c r="Z373" s="4">
        <v>1.67</v>
      </c>
      <c r="AA373" s="4"/>
      <c r="AB373" s="4"/>
      <c r="AC373" s="4"/>
      <c r="AD373">
        <f t="shared" si="21"/>
        <v>56</v>
      </c>
      <c r="AE373" s="122">
        <f t="shared" si="22"/>
        <v>4.666666666666667</v>
      </c>
      <c r="AF373">
        <f t="shared" si="23"/>
        <v>2012</v>
      </c>
    </row>
    <row r="374" spans="1:32" x14ac:dyDescent="0.2">
      <c r="A374" s="4">
        <v>44815</v>
      </c>
      <c r="B374" s="4">
        <v>155097</v>
      </c>
      <c r="C374" s="4" t="s">
        <v>2102</v>
      </c>
      <c r="D374" s="4" t="s">
        <v>2103</v>
      </c>
      <c r="E374" s="5">
        <v>40382</v>
      </c>
      <c r="F374" s="29">
        <v>2010</v>
      </c>
      <c r="G374" s="4" t="s">
        <v>20</v>
      </c>
      <c r="H374" s="4" t="s">
        <v>1181</v>
      </c>
      <c r="I374" s="4">
        <v>20.64</v>
      </c>
      <c r="J374" s="4">
        <v>16.41</v>
      </c>
      <c r="K374" s="4" t="s">
        <v>968</v>
      </c>
      <c r="L374" s="5">
        <v>40785</v>
      </c>
      <c r="M374" s="29">
        <f t="shared" si="20"/>
        <v>2011</v>
      </c>
      <c r="N374" s="4" t="s">
        <v>23</v>
      </c>
      <c r="O374" s="4" t="s">
        <v>2104</v>
      </c>
      <c r="P374" s="4">
        <v>272.39</v>
      </c>
      <c r="Q374" s="4">
        <v>199.72</v>
      </c>
      <c r="R374" s="4"/>
      <c r="S374" s="4" t="s">
        <v>54</v>
      </c>
      <c r="T374" s="4" t="s">
        <v>81</v>
      </c>
      <c r="U374" s="4" t="s">
        <v>2045</v>
      </c>
      <c r="V374" s="4"/>
      <c r="W374" s="4" t="s">
        <v>763</v>
      </c>
      <c r="X374" s="4" t="s">
        <v>718</v>
      </c>
      <c r="Y374" s="4" t="s">
        <v>26</v>
      </c>
      <c r="Z374" s="4"/>
      <c r="AA374" s="4"/>
      <c r="AB374" s="4"/>
      <c r="AC374" s="4"/>
      <c r="AD374">
        <f t="shared" si="21"/>
        <v>13</v>
      </c>
      <c r="AE374" s="122">
        <f t="shared" si="22"/>
        <v>1.0833333333333333</v>
      </c>
      <c r="AF374">
        <f t="shared" si="23"/>
        <v>2011</v>
      </c>
    </row>
    <row r="375" spans="1:32" x14ac:dyDescent="0.2">
      <c r="A375" s="4">
        <v>2870</v>
      </c>
      <c r="B375" s="4">
        <v>31297</v>
      </c>
      <c r="C375" s="4" t="s">
        <v>2105</v>
      </c>
      <c r="D375" s="4" t="s">
        <v>2106</v>
      </c>
      <c r="E375" s="5">
        <v>39234</v>
      </c>
      <c r="F375" s="29">
        <v>2007</v>
      </c>
      <c r="G375" s="4" t="s">
        <v>28</v>
      </c>
      <c r="H375" s="4" t="s">
        <v>2107</v>
      </c>
      <c r="I375" s="4">
        <v>83.01</v>
      </c>
      <c r="J375" s="4">
        <v>61.4</v>
      </c>
      <c r="K375" s="4" t="s">
        <v>376</v>
      </c>
      <c r="L375" s="5">
        <v>40107</v>
      </c>
      <c r="M375" s="29">
        <f t="shared" si="20"/>
        <v>2009</v>
      </c>
      <c r="N375" s="4" t="s">
        <v>31</v>
      </c>
      <c r="O375" s="4" t="s">
        <v>1159</v>
      </c>
      <c r="P375" s="4">
        <v>100</v>
      </c>
      <c r="Q375" s="4">
        <v>67.180000000000007</v>
      </c>
      <c r="R375" s="4" t="s">
        <v>2108</v>
      </c>
      <c r="S375" s="4" t="s">
        <v>60</v>
      </c>
      <c r="T375" s="4" t="s">
        <v>200</v>
      </c>
      <c r="U375" s="4" t="s">
        <v>2109</v>
      </c>
      <c r="V375" s="4"/>
      <c r="W375" s="4" t="s">
        <v>763</v>
      </c>
      <c r="X375" s="4" t="s">
        <v>718</v>
      </c>
      <c r="Y375" s="4" t="s">
        <v>33</v>
      </c>
      <c r="Z375" s="4"/>
      <c r="AA375" s="4"/>
      <c r="AB375" s="4"/>
      <c r="AC375" s="4"/>
      <c r="AD375">
        <f t="shared" si="21"/>
        <v>28</v>
      </c>
      <c r="AE375" s="122">
        <f t="shared" si="22"/>
        <v>2.3333333333333335</v>
      </c>
      <c r="AF375">
        <f t="shared" si="23"/>
        <v>2009</v>
      </c>
    </row>
    <row r="376" spans="1:32" x14ac:dyDescent="0.2">
      <c r="A376" s="4">
        <v>45172</v>
      </c>
      <c r="B376" s="4">
        <v>156181</v>
      </c>
      <c r="C376" s="4" t="s">
        <v>2110</v>
      </c>
      <c r="D376" s="4" t="s">
        <v>2111</v>
      </c>
      <c r="E376" s="5">
        <v>40137</v>
      </c>
      <c r="F376" s="29">
        <v>2009</v>
      </c>
      <c r="G376" s="4" t="s">
        <v>20</v>
      </c>
      <c r="H376" s="4" t="s">
        <v>2112</v>
      </c>
      <c r="I376" s="4">
        <v>15.45</v>
      </c>
      <c r="J376" s="4">
        <v>10.31</v>
      </c>
      <c r="K376" s="4" t="s">
        <v>935</v>
      </c>
      <c r="L376" s="5">
        <v>41921</v>
      </c>
      <c r="M376" s="29">
        <f t="shared" si="20"/>
        <v>2014</v>
      </c>
      <c r="N376" s="4" t="s">
        <v>23</v>
      </c>
      <c r="O376" s="4" t="s">
        <v>2113</v>
      </c>
      <c r="P376" s="4">
        <v>27.38</v>
      </c>
      <c r="Q376" s="4">
        <v>21.68</v>
      </c>
      <c r="R376" s="4"/>
      <c r="S376" s="4" t="s">
        <v>24</v>
      </c>
      <c r="T376" s="4" t="s">
        <v>47</v>
      </c>
      <c r="U376" s="4" t="s">
        <v>2114</v>
      </c>
      <c r="V376" s="4"/>
      <c r="W376" s="4" t="s">
        <v>763</v>
      </c>
      <c r="X376" s="4" t="s">
        <v>718</v>
      </c>
      <c r="Y376" s="4" t="s">
        <v>26</v>
      </c>
      <c r="Z376" s="4"/>
      <c r="AA376" s="4"/>
      <c r="AB376" s="4"/>
      <c r="AC376" s="4"/>
      <c r="AD376">
        <f t="shared" si="21"/>
        <v>59</v>
      </c>
      <c r="AE376" s="122">
        <f t="shared" si="22"/>
        <v>4.916666666666667</v>
      </c>
      <c r="AF376">
        <f t="shared" si="23"/>
        <v>2014</v>
      </c>
    </row>
    <row r="377" spans="1:32" x14ac:dyDescent="0.2">
      <c r="A377" s="4">
        <v>5629</v>
      </c>
      <c r="B377" s="4">
        <v>35357</v>
      </c>
      <c r="C377" s="4" t="s">
        <v>2115</v>
      </c>
      <c r="D377" s="4" t="s">
        <v>2116</v>
      </c>
      <c r="E377" s="5">
        <v>39721</v>
      </c>
      <c r="F377" s="29">
        <v>2008</v>
      </c>
      <c r="G377" s="4" t="s">
        <v>28</v>
      </c>
      <c r="H377" s="4" t="s">
        <v>1270</v>
      </c>
      <c r="I377" s="4">
        <v>80</v>
      </c>
      <c r="J377" s="4">
        <v>56.81</v>
      </c>
      <c r="K377" s="4" t="s">
        <v>1590</v>
      </c>
      <c r="L377" s="5">
        <v>42117</v>
      </c>
      <c r="M377" s="29">
        <f t="shared" si="20"/>
        <v>2015</v>
      </c>
      <c r="N377" s="4" t="s">
        <v>23</v>
      </c>
      <c r="O377" s="4" t="s">
        <v>2117</v>
      </c>
      <c r="P377" s="4">
        <v>164.98</v>
      </c>
      <c r="Q377" s="4">
        <v>153.51</v>
      </c>
      <c r="R377" s="4"/>
      <c r="S377" s="4" t="s">
        <v>60</v>
      </c>
      <c r="T377" s="4" t="s">
        <v>141</v>
      </c>
      <c r="U377" s="4" t="s">
        <v>141</v>
      </c>
      <c r="V377" s="4"/>
      <c r="W377" s="4" t="s">
        <v>763</v>
      </c>
      <c r="X377" s="4" t="s">
        <v>718</v>
      </c>
      <c r="Y377" s="4" t="s">
        <v>26</v>
      </c>
      <c r="Z377" s="4"/>
      <c r="AA377" s="4"/>
      <c r="AB377" s="4" t="s">
        <v>2118</v>
      </c>
      <c r="AC377" s="4"/>
      <c r="AD377">
        <f t="shared" si="21"/>
        <v>79</v>
      </c>
      <c r="AE377" s="122">
        <f t="shared" si="22"/>
        <v>6.583333333333333</v>
      </c>
      <c r="AF377">
        <f t="shared" si="23"/>
        <v>2015</v>
      </c>
    </row>
    <row r="378" spans="1:32" x14ac:dyDescent="0.2">
      <c r="A378" s="4">
        <v>3984</v>
      </c>
      <c r="B378" s="4">
        <v>32948</v>
      </c>
      <c r="C378" s="4" t="s">
        <v>2119</v>
      </c>
      <c r="D378" s="4" t="s">
        <v>2120</v>
      </c>
      <c r="E378" s="5">
        <v>38489</v>
      </c>
      <c r="F378" s="29">
        <v>2005</v>
      </c>
      <c r="G378" s="4" t="s">
        <v>43</v>
      </c>
      <c r="H378" s="4" t="s">
        <v>2121</v>
      </c>
      <c r="I378" s="4">
        <v>350</v>
      </c>
      <c r="J378" s="4">
        <v>289.3</v>
      </c>
      <c r="K378" s="4" t="s">
        <v>2122</v>
      </c>
      <c r="L378" s="5">
        <v>39398</v>
      </c>
      <c r="M378" s="29">
        <f t="shared" si="20"/>
        <v>2007</v>
      </c>
      <c r="N378" s="4" t="s">
        <v>38</v>
      </c>
      <c r="O378" s="4" t="s">
        <v>2123</v>
      </c>
      <c r="P378" s="4">
        <v>372</v>
      </c>
      <c r="Q378" s="4">
        <v>261.62</v>
      </c>
      <c r="R378" s="4"/>
      <c r="S378" s="4" t="s">
        <v>103</v>
      </c>
      <c r="T378" s="4" t="s">
        <v>339</v>
      </c>
      <c r="U378" s="4" t="s">
        <v>2124</v>
      </c>
      <c r="V378" s="4"/>
      <c r="W378" s="4" t="s">
        <v>834</v>
      </c>
      <c r="X378" s="4" t="s">
        <v>718</v>
      </c>
      <c r="Y378" s="4" t="s">
        <v>26</v>
      </c>
      <c r="Z378" s="4"/>
      <c r="AA378" s="4"/>
      <c r="AB378" s="4" t="s">
        <v>2125</v>
      </c>
      <c r="AC378" s="4" t="s">
        <v>2125</v>
      </c>
      <c r="AD378">
        <f t="shared" si="21"/>
        <v>30</v>
      </c>
      <c r="AE378" s="122">
        <f t="shared" si="22"/>
        <v>2.5</v>
      </c>
      <c r="AF378">
        <f t="shared" si="23"/>
        <v>2007</v>
      </c>
    </row>
    <row r="379" spans="1:32" x14ac:dyDescent="0.2">
      <c r="A379" s="4">
        <v>3984</v>
      </c>
      <c r="B379" s="4">
        <v>32948</v>
      </c>
      <c r="C379" s="4" t="s">
        <v>2119</v>
      </c>
      <c r="D379" s="4" t="s">
        <v>2120</v>
      </c>
      <c r="E379" s="5">
        <v>38489</v>
      </c>
      <c r="F379" s="29">
        <v>2005</v>
      </c>
      <c r="G379" s="4" t="s">
        <v>43</v>
      </c>
      <c r="H379" s="4" t="s">
        <v>2121</v>
      </c>
      <c r="I379" s="4">
        <v>350</v>
      </c>
      <c r="J379" s="4">
        <v>289.3</v>
      </c>
      <c r="K379" s="4" t="s">
        <v>2122</v>
      </c>
      <c r="L379" s="5">
        <v>40061</v>
      </c>
      <c r="M379" s="29">
        <f t="shared" si="20"/>
        <v>2009</v>
      </c>
      <c r="N379" s="4" t="s">
        <v>38</v>
      </c>
      <c r="O379" s="4" t="s">
        <v>886</v>
      </c>
      <c r="P379" s="4">
        <v>133</v>
      </c>
      <c r="Q379" s="4">
        <v>91.26</v>
      </c>
      <c r="R379" s="4"/>
      <c r="S379" s="4" t="s">
        <v>103</v>
      </c>
      <c r="T379" s="4" t="s">
        <v>339</v>
      </c>
      <c r="U379" s="4" t="s">
        <v>2124</v>
      </c>
      <c r="V379" s="4"/>
      <c r="W379" s="4" t="s">
        <v>834</v>
      </c>
      <c r="X379" s="4" t="s">
        <v>718</v>
      </c>
      <c r="Y379" s="4" t="s">
        <v>26</v>
      </c>
      <c r="Z379" s="4"/>
      <c r="AA379" s="4"/>
      <c r="AB379" s="4" t="s">
        <v>2125</v>
      </c>
      <c r="AC379" s="4" t="s">
        <v>2125</v>
      </c>
      <c r="AD379">
        <f t="shared" si="21"/>
        <v>52</v>
      </c>
      <c r="AE379" s="122">
        <f t="shared" si="22"/>
        <v>4.333333333333333</v>
      </c>
      <c r="AF379">
        <f t="shared" si="23"/>
        <v>2009</v>
      </c>
    </row>
    <row r="380" spans="1:32" x14ac:dyDescent="0.2">
      <c r="A380" s="4">
        <v>3984</v>
      </c>
      <c r="B380" s="4">
        <v>32948</v>
      </c>
      <c r="C380" s="4" t="s">
        <v>2119</v>
      </c>
      <c r="D380" s="4" t="s">
        <v>2120</v>
      </c>
      <c r="E380" s="5">
        <v>38489</v>
      </c>
      <c r="F380" s="29">
        <v>2005</v>
      </c>
      <c r="G380" s="4" t="s">
        <v>43</v>
      </c>
      <c r="H380" s="4" t="s">
        <v>2121</v>
      </c>
      <c r="I380" s="4">
        <v>350</v>
      </c>
      <c r="J380" s="4">
        <v>289.3</v>
      </c>
      <c r="K380" s="4" t="s">
        <v>2122</v>
      </c>
      <c r="L380" s="5">
        <v>40498</v>
      </c>
      <c r="M380" s="29">
        <f t="shared" si="20"/>
        <v>2010</v>
      </c>
      <c r="N380" s="4" t="s">
        <v>38</v>
      </c>
      <c r="O380" s="4" t="s">
        <v>2126</v>
      </c>
      <c r="P380" s="4">
        <v>198.52</v>
      </c>
      <c r="Q380" s="4">
        <v>144.5</v>
      </c>
      <c r="R380" s="4"/>
      <c r="S380" s="4" t="s">
        <v>103</v>
      </c>
      <c r="T380" s="4" t="s">
        <v>339</v>
      </c>
      <c r="U380" s="4" t="s">
        <v>2124</v>
      </c>
      <c r="V380" s="4"/>
      <c r="W380" s="4" t="s">
        <v>834</v>
      </c>
      <c r="X380" s="4" t="s">
        <v>718</v>
      </c>
      <c r="Y380" s="4" t="s">
        <v>33</v>
      </c>
      <c r="Z380" s="4"/>
      <c r="AA380" s="4"/>
      <c r="AB380" s="4" t="s">
        <v>2125</v>
      </c>
      <c r="AC380" s="4" t="s">
        <v>2125</v>
      </c>
      <c r="AD380">
        <f t="shared" si="21"/>
        <v>66</v>
      </c>
      <c r="AE380" s="122">
        <f t="shared" si="22"/>
        <v>5.5</v>
      </c>
      <c r="AF380">
        <f t="shared" si="23"/>
        <v>2010</v>
      </c>
    </row>
    <row r="381" spans="1:32" x14ac:dyDescent="0.2">
      <c r="A381" s="4">
        <v>3880</v>
      </c>
      <c r="B381" s="4">
        <v>32798</v>
      </c>
      <c r="C381" s="4" t="s">
        <v>2127</v>
      </c>
      <c r="D381" s="4" t="s">
        <v>2128</v>
      </c>
      <c r="E381" s="5">
        <v>39600</v>
      </c>
      <c r="F381" s="29">
        <v>2008</v>
      </c>
      <c r="G381" s="4" t="s">
        <v>28</v>
      </c>
      <c r="H381" s="4" t="s">
        <v>1248</v>
      </c>
      <c r="I381" s="4">
        <v>45</v>
      </c>
      <c r="J381" s="4">
        <v>28.58</v>
      </c>
      <c r="K381" s="4" t="s">
        <v>1358</v>
      </c>
      <c r="L381" s="5">
        <v>40149</v>
      </c>
      <c r="M381" s="29">
        <f t="shared" si="20"/>
        <v>2009</v>
      </c>
      <c r="N381" s="4" t="s">
        <v>31</v>
      </c>
      <c r="O381" s="4" t="s">
        <v>940</v>
      </c>
      <c r="P381" s="4">
        <v>200</v>
      </c>
      <c r="Q381" s="4">
        <v>133.46</v>
      </c>
      <c r="R381" s="4"/>
      <c r="S381" s="4" t="s">
        <v>103</v>
      </c>
      <c r="T381" s="4" t="s">
        <v>361</v>
      </c>
      <c r="U381" s="4" t="s">
        <v>361</v>
      </c>
      <c r="V381" s="4"/>
      <c r="W381" s="4" t="s">
        <v>763</v>
      </c>
      <c r="X381" s="4" t="s">
        <v>718</v>
      </c>
      <c r="Y381" s="4" t="s">
        <v>33</v>
      </c>
      <c r="Z381" s="4"/>
      <c r="AA381" s="4"/>
      <c r="AB381" s="4"/>
      <c r="AC381" s="4"/>
      <c r="AD381">
        <f t="shared" si="21"/>
        <v>18</v>
      </c>
      <c r="AE381" s="122">
        <f t="shared" si="22"/>
        <v>1.5</v>
      </c>
      <c r="AF381">
        <f t="shared" si="23"/>
        <v>2009</v>
      </c>
    </row>
    <row r="382" spans="1:32" x14ac:dyDescent="0.2">
      <c r="A382" s="4">
        <v>45564</v>
      </c>
      <c r="B382" s="4">
        <v>38452</v>
      </c>
      <c r="C382" s="4" t="s">
        <v>2129</v>
      </c>
      <c r="D382" s="4" t="s">
        <v>2130</v>
      </c>
      <c r="E382" s="5">
        <v>39022</v>
      </c>
      <c r="F382" s="29">
        <v>2006</v>
      </c>
      <c r="G382" s="4" t="s">
        <v>20</v>
      </c>
      <c r="H382" s="4" t="s">
        <v>2131</v>
      </c>
      <c r="I382" s="4">
        <v>10.99</v>
      </c>
      <c r="J382" s="4">
        <v>8.67</v>
      </c>
      <c r="K382" s="4" t="s">
        <v>88</v>
      </c>
      <c r="L382" s="5">
        <v>40116</v>
      </c>
      <c r="M382" s="29">
        <f t="shared" si="20"/>
        <v>2009</v>
      </c>
      <c r="N382" s="4" t="s">
        <v>23</v>
      </c>
      <c r="O382" s="4" t="s">
        <v>2132</v>
      </c>
      <c r="P382" s="4">
        <v>173.96</v>
      </c>
      <c r="Q382" s="4">
        <v>116.86</v>
      </c>
      <c r="R382" s="4"/>
      <c r="S382" s="4" t="s">
        <v>60</v>
      </c>
      <c r="T382" s="4" t="s">
        <v>60</v>
      </c>
      <c r="U382" s="4" t="s">
        <v>2133</v>
      </c>
      <c r="V382" s="4"/>
      <c r="W382" s="4" t="s">
        <v>763</v>
      </c>
      <c r="X382" s="4" t="s">
        <v>718</v>
      </c>
      <c r="Y382" s="4" t="s">
        <v>26</v>
      </c>
      <c r="Z382" s="4"/>
      <c r="AA382" s="4"/>
      <c r="AB382" s="4"/>
      <c r="AC382" s="4"/>
      <c r="AD382">
        <f t="shared" si="21"/>
        <v>35</v>
      </c>
      <c r="AE382" s="122">
        <f t="shared" si="22"/>
        <v>2.9166666666666665</v>
      </c>
      <c r="AF382">
        <f t="shared" si="23"/>
        <v>2009</v>
      </c>
    </row>
    <row r="383" spans="1:32" x14ac:dyDescent="0.2">
      <c r="A383" s="4">
        <v>55763</v>
      </c>
      <c r="B383" s="4">
        <v>99248</v>
      </c>
      <c r="C383" s="4" t="s">
        <v>2134</v>
      </c>
      <c r="D383" s="4" t="s">
        <v>2135</v>
      </c>
      <c r="E383" s="5">
        <v>42307</v>
      </c>
      <c r="F383" s="29">
        <v>2015</v>
      </c>
      <c r="G383" s="4" t="s">
        <v>43</v>
      </c>
      <c r="H383" s="4" t="s">
        <v>2136</v>
      </c>
      <c r="I383" s="4">
        <v>502.59</v>
      </c>
      <c r="J383" s="4">
        <v>459.22</v>
      </c>
      <c r="K383" s="4" t="s">
        <v>2137</v>
      </c>
      <c r="L383" s="5">
        <v>42803</v>
      </c>
      <c r="M383" s="29">
        <f t="shared" si="20"/>
        <v>2017</v>
      </c>
      <c r="N383" s="4" t="s">
        <v>38</v>
      </c>
      <c r="O383" s="4" t="s">
        <v>2138</v>
      </c>
      <c r="P383" s="4">
        <v>92.47</v>
      </c>
      <c r="Q383" s="4">
        <v>86.67</v>
      </c>
      <c r="R383" s="4"/>
      <c r="S383" s="4" t="s">
        <v>103</v>
      </c>
      <c r="T383" s="4" t="s">
        <v>377</v>
      </c>
      <c r="U383" s="4" t="s">
        <v>2139</v>
      </c>
      <c r="V383" s="4"/>
      <c r="W383" s="4" t="s">
        <v>763</v>
      </c>
      <c r="X383" s="4" t="s">
        <v>718</v>
      </c>
      <c r="Y383" s="4" t="s">
        <v>26</v>
      </c>
      <c r="Z383" s="4"/>
      <c r="AA383" s="4"/>
      <c r="AB383" s="4"/>
      <c r="AC383" s="4"/>
      <c r="AD383">
        <f t="shared" si="21"/>
        <v>17</v>
      </c>
      <c r="AE383" s="122">
        <f t="shared" si="22"/>
        <v>1.4166666666666667</v>
      </c>
      <c r="AF383">
        <f t="shared" si="23"/>
        <v>2017</v>
      </c>
    </row>
    <row r="384" spans="1:32" x14ac:dyDescent="0.2">
      <c r="A384" s="4">
        <v>45577</v>
      </c>
      <c r="B384" s="4">
        <v>157713</v>
      </c>
      <c r="C384" s="4" t="s">
        <v>2140</v>
      </c>
      <c r="D384" s="4" t="s">
        <v>2141</v>
      </c>
      <c r="E384" s="5">
        <v>39965</v>
      </c>
      <c r="F384" s="29">
        <v>2009</v>
      </c>
      <c r="G384" s="4" t="s">
        <v>20</v>
      </c>
      <c r="H384" s="4" t="s">
        <v>2142</v>
      </c>
      <c r="I384" s="4">
        <v>8.11</v>
      </c>
      <c r="J384" s="4">
        <v>5.79</v>
      </c>
      <c r="K384" s="4" t="s">
        <v>1482</v>
      </c>
      <c r="L384" s="5">
        <v>40318</v>
      </c>
      <c r="M384" s="29">
        <f t="shared" si="20"/>
        <v>2010</v>
      </c>
      <c r="N384" s="4" t="s">
        <v>23</v>
      </c>
      <c r="O384" s="4" t="s">
        <v>2143</v>
      </c>
      <c r="P384" s="4">
        <v>336.05</v>
      </c>
      <c r="Q384" s="4">
        <v>270.58999999999997</v>
      </c>
      <c r="R384" s="4"/>
      <c r="S384" s="4" t="s">
        <v>175</v>
      </c>
      <c r="T384" s="4" t="s">
        <v>176</v>
      </c>
      <c r="U384" s="4" t="s">
        <v>176</v>
      </c>
      <c r="V384" s="4"/>
      <c r="W384" s="4" t="s">
        <v>763</v>
      </c>
      <c r="X384" s="4" t="s">
        <v>718</v>
      </c>
      <c r="Y384" s="4" t="s">
        <v>26</v>
      </c>
      <c r="Z384" s="4"/>
      <c r="AA384" s="4"/>
      <c r="AB384" s="4"/>
      <c r="AC384" s="4"/>
      <c r="AD384">
        <f t="shared" si="21"/>
        <v>11</v>
      </c>
      <c r="AE384" s="122">
        <f t="shared" si="22"/>
        <v>0.91666666666666663</v>
      </c>
      <c r="AF384">
        <f t="shared" si="23"/>
        <v>2010</v>
      </c>
    </row>
    <row r="385" spans="1:32" x14ac:dyDescent="0.2">
      <c r="A385" s="4">
        <v>2235</v>
      </c>
      <c r="B385" s="4">
        <v>30302</v>
      </c>
      <c r="C385" s="4" t="s">
        <v>2144</v>
      </c>
      <c r="D385" s="4" t="s">
        <v>2145</v>
      </c>
      <c r="E385" s="5">
        <v>38869</v>
      </c>
      <c r="F385" s="29">
        <v>2006</v>
      </c>
      <c r="G385" s="4" t="s">
        <v>20</v>
      </c>
      <c r="H385" s="4"/>
      <c r="I385" s="4"/>
      <c r="J385" s="4"/>
      <c r="K385" s="4" t="s">
        <v>2146</v>
      </c>
      <c r="L385" s="5">
        <v>39611</v>
      </c>
      <c r="M385" s="29">
        <f t="shared" si="20"/>
        <v>2008</v>
      </c>
      <c r="N385" s="4" t="s">
        <v>23</v>
      </c>
      <c r="O385" s="4" t="s">
        <v>2147</v>
      </c>
      <c r="P385" s="4">
        <v>100</v>
      </c>
      <c r="Q385" s="4">
        <v>63.5</v>
      </c>
      <c r="R385" s="4"/>
      <c r="S385" s="4" t="s">
        <v>54</v>
      </c>
      <c r="T385" s="4" t="s">
        <v>269</v>
      </c>
      <c r="U385" s="4" t="s">
        <v>269</v>
      </c>
      <c r="V385" s="4"/>
      <c r="W385" s="4" t="s">
        <v>763</v>
      </c>
      <c r="X385" s="4" t="s">
        <v>718</v>
      </c>
      <c r="Y385" s="4" t="s">
        <v>26</v>
      </c>
      <c r="Z385" s="4"/>
      <c r="AA385" s="4"/>
      <c r="AB385" s="4" t="s">
        <v>2148</v>
      </c>
      <c r="AC385" s="4"/>
      <c r="AD385">
        <f t="shared" si="21"/>
        <v>24</v>
      </c>
      <c r="AE385" s="122">
        <f t="shared" si="22"/>
        <v>2</v>
      </c>
      <c r="AF385">
        <f t="shared" si="23"/>
        <v>2008</v>
      </c>
    </row>
    <row r="386" spans="1:32" x14ac:dyDescent="0.2">
      <c r="A386" s="4">
        <v>2235</v>
      </c>
      <c r="B386" s="4">
        <v>30302</v>
      </c>
      <c r="C386" s="4" t="s">
        <v>2144</v>
      </c>
      <c r="D386" s="4" t="s">
        <v>2145</v>
      </c>
      <c r="E386" s="5">
        <v>38869</v>
      </c>
      <c r="F386" s="29">
        <v>2006</v>
      </c>
      <c r="G386" s="4" t="s">
        <v>20</v>
      </c>
      <c r="H386" s="4"/>
      <c r="I386" s="4"/>
      <c r="J386" s="4"/>
      <c r="K386" s="4" t="s">
        <v>2146</v>
      </c>
      <c r="L386" s="5">
        <v>39897</v>
      </c>
      <c r="M386" s="29">
        <f t="shared" si="20"/>
        <v>2009</v>
      </c>
      <c r="N386" s="4" t="s">
        <v>31</v>
      </c>
      <c r="O386" s="4" t="s">
        <v>2149</v>
      </c>
      <c r="P386" s="4">
        <v>63</v>
      </c>
      <c r="Q386" s="4">
        <v>48.74</v>
      </c>
      <c r="R386" s="4" t="s">
        <v>2150</v>
      </c>
      <c r="S386" s="4" t="s">
        <v>54</v>
      </c>
      <c r="T386" s="4" t="s">
        <v>269</v>
      </c>
      <c r="U386" s="4" t="s">
        <v>269</v>
      </c>
      <c r="V386" s="4"/>
      <c r="W386" s="4" t="s">
        <v>763</v>
      </c>
      <c r="X386" s="4" t="s">
        <v>718</v>
      </c>
      <c r="Y386" s="4" t="s">
        <v>33</v>
      </c>
      <c r="Z386" s="4"/>
      <c r="AA386" s="4"/>
      <c r="AB386" s="4" t="s">
        <v>2148</v>
      </c>
      <c r="AC386" s="4"/>
      <c r="AD386">
        <f t="shared" si="21"/>
        <v>33</v>
      </c>
      <c r="AE386" s="122">
        <f t="shared" si="22"/>
        <v>2.75</v>
      </c>
      <c r="AF386">
        <f t="shared" si="23"/>
        <v>2009</v>
      </c>
    </row>
    <row r="387" spans="1:32" x14ac:dyDescent="0.2">
      <c r="A387" s="4">
        <v>8589</v>
      </c>
      <c r="B387" s="4">
        <v>39773</v>
      </c>
      <c r="C387" s="4" t="s">
        <v>2151</v>
      </c>
      <c r="D387" s="4" t="s">
        <v>2152</v>
      </c>
      <c r="E387" s="5">
        <v>39539</v>
      </c>
      <c r="F387" s="29">
        <v>2008</v>
      </c>
      <c r="G387" s="4" t="s">
        <v>28</v>
      </c>
      <c r="H387" s="4"/>
      <c r="I387" s="4"/>
      <c r="J387" s="4"/>
      <c r="K387" s="4" t="s">
        <v>1288</v>
      </c>
      <c r="L387" s="5">
        <v>40967</v>
      </c>
      <c r="M387" s="29">
        <f t="shared" si="20"/>
        <v>2012</v>
      </c>
      <c r="N387" s="4" t="s">
        <v>70</v>
      </c>
      <c r="O387" s="4" t="s">
        <v>1351</v>
      </c>
      <c r="P387" s="4">
        <v>140</v>
      </c>
      <c r="Q387" s="4">
        <v>106.72</v>
      </c>
      <c r="R387" s="4" t="s">
        <v>2153</v>
      </c>
      <c r="S387" s="4" t="s">
        <v>60</v>
      </c>
      <c r="T387" s="4" t="s">
        <v>141</v>
      </c>
      <c r="U387" s="4" t="s">
        <v>2025</v>
      </c>
      <c r="V387" s="4"/>
      <c r="W387" s="4" t="s">
        <v>763</v>
      </c>
      <c r="X387" s="4" t="s">
        <v>718</v>
      </c>
      <c r="Y387" s="4" t="s">
        <v>33</v>
      </c>
      <c r="Z387" s="4"/>
      <c r="AA387" s="4"/>
      <c r="AB387" s="4" t="s">
        <v>2154</v>
      </c>
      <c r="AC387" s="4" t="s">
        <v>2154</v>
      </c>
      <c r="AD387">
        <f t="shared" si="21"/>
        <v>46</v>
      </c>
      <c r="AE387" s="122">
        <f t="shared" si="22"/>
        <v>3.8333333333333335</v>
      </c>
      <c r="AF387">
        <f t="shared" si="23"/>
        <v>2012</v>
      </c>
    </row>
    <row r="388" spans="1:32" x14ac:dyDescent="0.2">
      <c r="A388" s="4">
        <v>28157</v>
      </c>
      <c r="B388" s="4">
        <v>39773</v>
      </c>
      <c r="C388" s="4" t="s">
        <v>2151</v>
      </c>
      <c r="D388" s="4" t="s">
        <v>2152</v>
      </c>
      <c r="E388" s="5">
        <v>40936</v>
      </c>
      <c r="F388" s="29">
        <v>2012</v>
      </c>
      <c r="G388" s="4" t="s">
        <v>782</v>
      </c>
      <c r="H388" s="4" t="s">
        <v>2155</v>
      </c>
      <c r="I388" s="4">
        <v>328.7</v>
      </c>
      <c r="J388" s="4">
        <v>258.16000000000003</v>
      </c>
      <c r="K388" s="4" t="s">
        <v>2156</v>
      </c>
      <c r="L388" s="5">
        <v>41823</v>
      </c>
      <c r="M388" s="29">
        <f t="shared" ref="M388:M451" si="24">YEAR($L388)</f>
        <v>2014</v>
      </c>
      <c r="N388" s="4" t="s">
        <v>23</v>
      </c>
      <c r="O388" s="4" t="s">
        <v>2157</v>
      </c>
      <c r="P388" s="4">
        <v>764.07</v>
      </c>
      <c r="Q388" s="4">
        <v>561.66999999999996</v>
      </c>
      <c r="R388" s="4"/>
      <c r="S388" s="4" t="s">
        <v>60</v>
      </c>
      <c r="T388" s="4" t="s">
        <v>141</v>
      </c>
      <c r="U388" s="4" t="s">
        <v>2025</v>
      </c>
      <c r="V388" s="4"/>
      <c r="W388" s="4" t="s">
        <v>763</v>
      </c>
      <c r="X388" s="4" t="s">
        <v>718</v>
      </c>
      <c r="Y388" s="4" t="s">
        <v>26</v>
      </c>
      <c r="Z388" s="4"/>
      <c r="AA388" s="4"/>
      <c r="AB388" s="4"/>
      <c r="AC388" s="4"/>
      <c r="AD388">
        <f t="shared" ref="AD388:AD451" si="25">(YEAR($L388)-YEAR($E388))*12+(MONTH($L388)-MONTH($E388))</f>
        <v>30</v>
      </c>
      <c r="AE388" s="122">
        <f t="shared" ref="AE388:AE451" si="26">$AD388/12</f>
        <v>2.5</v>
      </c>
      <c r="AF388">
        <f t="shared" ref="AF388:AF451" si="27">YEAR($L388)</f>
        <v>2014</v>
      </c>
    </row>
    <row r="389" spans="1:32" x14ac:dyDescent="0.2">
      <c r="A389" s="4">
        <v>28157</v>
      </c>
      <c r="B389" s="4">
        <v>39773</v>
      </c>
      <c r="C389" s="4" t="s">
        <v>2151</v>
      </c>
      <c r="D389" s="4" t="s">
        <v>2152</v>
      </c>
      <c r="E389" s="5">
        <v>40936</v>
      </c>
      <c r="F389" s="29">
        <v>2012</v>
      </c>
      <c r="G389" s="4" t="s">
        <v>782</v>
      </c>
      <c r="H389" s="4" t="s">
        <v>2155</v>
      </c>
      <c r="I389" s="4">
        <v>328.7</v>
      </c>
      <c r="J389" s="4">
        <v>258.16000000000003</v>
      </c>
      <c r="K389" s="4" t="s">
        <v>2156</v>
      </c>
      <c r="L389" s="5">
        <v>42019</v>
      </c>
      <c r="M389" s="29">
        <f t="shared" si="24"/>
        <v>2015</v>
      </c>
      <c r="N389" s="4" t="s">
        <v>38</v>
      </c>
      <c r="O389" s="4" t="s">
        <v>2158</v>
      </c>
      <c r="P389" s="4">
        <v>100.05</v>
      </c>
      <c r="Q389" s="4">
        <v>84.93</v>
      </c>
      <c r="R389" s="4"/>
      <c r="S389" s="4" t="s">
        <v>60</v>
      </c>
      <c r="T389" s="4" t="s">
        <v>141</v>
      </c>
      <c r="U389" s="4" t="s">
        <v>2025</v>
      </c>
      <c r="V389" s="4"/>
      <c r="W389" s="4" t="s">
        <v>763</v>
      </c>
      <c r="X389" s="4" t="s">
        <v>718</v>
      </c>
      <c r="Y389" s="4" t="s">
        <v>26</v>
      </c>
      <c r="Z389" s="4"/>
      <c r="AA389" s="4"/>
      <c r="AB389" s="4"/>
      <c r="AC389" s="4"/>
      <c r="AD389">
        <f t="shared" si="25"/>
        <v>36</v>
      </c>
      <c r="AE389" s="122">
        <f t="shared" si="26"/>
        <v>3</v>
      </c>
      <c r="AF389">
        <f t="shared" si="27"/>
        <v>2015</v>
      </c>
    </row>
    <row r="390" spans="1:32" x14ac:dyDescent="0.2">
      <c r="A390" s="4">
        <v>28157</v>
      </c>
      <c r="B390" s="4">
        <v>39773</v>
      </c>
      <c r="C390" s="4" t="s">
        <v>2151</v>
      </c>
      <c r="D390" s="4" t="s">
        <v>2152</v>
      </c>
      <c r="E390" s="5">
        <v>40936</v>
      </c>
      <c r="F390" s="29">
        <v>2012</v>
      </c>
      <c r="G390" s="4" t="s">
        <v>782</v>
      </c>
      <c r="H390" s="4" t="s">
        <v>2155</v>
      </c>
      <c r="I390" s="4">
        <v>328.7</v>
      </c>
      <c r="J390" s="4">
        <v>258.16000000000003</v>
      </c>
      <c r="K390" s="4" t="s">
        <v>2156</v>
      </c>
      <c r="L390" s="5">
        <v>42503</v>
      </c>
      <c r="M390" s="29">
        <f t="shared" si="24"/>
        <v>2016</v>
      </c>
      <c r="N390" s="4" t="s">
        <v>38</v>
      </c>
      <c r="O390" s="4" t="s">
        <v>2159</v>
      </c>
      <c r="P390" s="4">
        <v>91.37</v>
      </c>
      <c r="Q390" s="4">
        <v>80.11</v>
      </c>
      <c r="R390" s="4"/>
      <c r="S390" s="4" t="s">
        <v>60</v>
      </c>
      <c r="T390" s="4" t="s">
        <v>141</v>
      </c>
      <c r="U390" s="4" t="s">
        <v>2025</v>
      </c>
      <c r="V390" s="4"/>
      <c r="W390" s="4" t="s">
        <v>763</v>
      </c>
      <c r="X390" s="4" t="s">
        <v>718</v>
      </c>
      <c r="Y390" s="4" t="s">
        <v>26</v>
      </c>
      <c r="Z390" s="4"/>
      <c r="AA390" s="4"/>
      <c r="AB390" s="4"/>
      <c r="AC390" s="4"/>
      <c r="AD390">
        <f t="shared" si="25"/>
        <v>52</v>
      </c>
      <c r="AE390" s="122">
        <f t="shared" si="26"/>
        <v>4.333333333333333</v>
      </c>
      <c r="AF390">
        <f t="shared" si="27"/>
        <v>2016</v>
      </c>
    </row>
    <row r="391" spans="1:32" x14ac:dyDescent="0.2">
      <c r="A391" s="4">
        <v>4542</v>
      </c>
      <c r="B391" s="4">
        <v>28576</v>
      </c>
      <c r="C391" s="4" t="s">
        <v>2160</v>
      </c>
      <c r="D391" s="4" t="s">
        <v>2161</v>
      </c>
      <c r="E391" s="5">
        <v>39783</v>
      </c>
      <c r="F391" s="29">
        <v>2008</v>
      </c>
      <c r="G391" s="4" t="s">
        <v>20</v>
      </c>
      <c r="H391" s="4" t="s">
        <v>869</v>
      </c>
      <c r="I391" s="4">
        <v>150</v>
      </c>
      <c r="J391" s="4">
        <v>112.1</v>
      </c>
      <c r="K391" s="4" t="s">
        <v>221</v>
      </c>
      <c r="L391" s="5">
        <v>40504</v>
      </c>
      <c r="M391" s="29">
        <f t="shared" si="24"/>
        <v>2010</v>
      </c>
      <c r="N391" s="4" t="s">
        <v>23</v>
      </c>
      <c r="O391" s="4" t="s">
        <v>2162</v>
      </c>
      <c r="P391" s="4">
        <v>451.53</v>
      </c>
      <c r="Q391" s="4">
        <v>328.67</v>
      </c>
      <c r="R391" s="4"/>
      <c r="S391" s="4" t="s">
        <v>167</v>
      </c>
      <c r="T391" s="4" t="s">
        <v>501</v>
      </c>
      <c r="U391" s="4" t="s">
        <v>1353</v>
      </c>
      <c r="V391" s="4"/>
      <c r="W391" s="4" t="s">
        <v>763</v>
      </c>
      <c r="X391" s="4" t="s">
        <v>718</v>
      </c>
      <c r="Y391" s="4" t="s">
        <v>26</v>
      </c>
      <c r="Z391" s="4"/>
      <c r="AA391" s="4"/>
      <c r="AB391" s="4" t="s">
        <v>1243</v>
      </c>
      <c r="AC391" s="4"/>
      <c r="AD391">
        <f t="shared" si="25"/>
        <v>23</v>
      </c>
      <c r="AE391" s="122">
        <f t="shared" si="26"/>
        <v>1.9166666666666667</v>
      </c>
      <c r="AF391">
        <f t="shared" si="27"/>
        <v>2010</v>
      </c>
    </row>
    <row r="392" spans="1:32" x14ac:dyDescent="0.2">
      <c r="A392" s="4">
        <v>4542</v>
      </c>
      <c r="B392" s="4">
        <v>28576</v>
      </c>
      <c r="C392" s="4" t="s">
        <v>2160</v>
      </c>
      <c r="D392" s="4" t="s">
        <v>2161</v>
      </c>
      <c r="E392" s="5">
        <v>39783</v>
      </c>
      <c r="F392" s="29">
        <v>2008</v>
      </c>
      <c r="G392" s="4" t="s">
        <v>20</v>
      </c>
      <c r="H392" s="4" t="s">
        <v>869</v>
      </c>
      <c r="I392" s="4">
        <v>150</v>
      </c>
      <c r="J392" s="4">
        <v>112.1</v>
      </c>
      <c r="K392" s="4" t="s">
        <v>221</v>
      </c>
      <c r="L392" s="5">
        <v>41402</v>
      </c>
      <c r="M392" s="29">
        <f t="shared" si="24"/>
        <v>2013</v>
      </c>
      <c r="N392" s="4" t="s">
        <v>31</v>
      </c>
      <c r="O392" s="4" t="s">
        <v>2163</v>
      </c>
      <c r="P392" s="4">
        <v>409</v>
      </c>
      <c r="Q392" s="4">
        <v>314.97000000000003</v>
      </c>
      <c r="R392" s="4" t="s">
        <v>1238</v>
      </c>
      <c r="S392" s="4" t="s">
        <v>167</v>
      </c>
      <c r="T392" s="4" t="s">
        <v>501</v>
      </c>
      <c r="U392" s="4" t="s">
        <v>1353</v>
      </c>
      <c r="V392" s="4"/>
      <c r="W392" s="4" t="s">
        <v>763</v>
      </c>
      <c r="X392" s="4" t="s">
        <v>718</v>
      </c>
      <c r="Y392" s="4" t="s">
        <v>33</v>
      </c>
      <c r="Z392" s="4"/>
      <c r="AA392" s="4"/>
      <c r="AB392" s="4" t="s">
        <v>1243</v>
      </c>
      <c r="AC392" s="4"/>
      <c r="AD392">
        <f t="shared" si="25"/>
        <v>53</v>
      </c>
      <c r="AE392" s="122">
        <f t="shared" si="26"/>
        <v>4.416666666666667</v>
      </c>
      <c r="AF392">
        <f t="shared" si="27"/>
        <v>2013</v>
      </c>
    </row>
    <row r="393" spans="1:32" x14ac:dyDescent="0.2">
      <c r="A393" s="4">
        <v>27883</v>
      </c>
      <c r="B393" s="4">
        <v>81266</v>
      </c>
      <c r="C393" s="4" t="s">
        <v>2164</v>
      </c>
      <c r="D393" s="4" t="s">
        <v>2165</v>
      </c>
      <c r="E393" s="5">
        <v>40928</v>
      </c>
      <c r="F393" s="29">
        <v>2012</v>
      </c>
      <c r="G393" s="4" t="s">
        <v>43</v>
      </c>
      <c r="H393" s="4" t="s">
        <v>2166</v>
      </c>
      <c r="I393" s="4">
        <v>58.06</v>
      </c>
      <c r="J393" s="4">
        <v>45.6</v>
      </c>
      <c r="K393" s="4" t="s">
        <v>409</v>
      </c>
      <c r="L393" s="5">
        <v>41502</v>
      </c>
      <c r="M393" s="29">
        <f t="shared" si="24"/>
        <v>2013</v>
      </c>
      <c r="N393" s="4" t="s">
        <v>31</v>
      </c>
      <c r="O393" s="4" t="s">
        <v>2167</v>
      </c>
      <c r="P393" s="4">
        <v>168.61</v>
      </c>
      <c r="Q393" s="4">
        <v>126.42</v>
      </c>
      <c r="R393" s="4" t="s">
        <v>2168</v>
      </c>
      <c r="S393" s="4" t="s">
        <v>54</v>
      </c>
      <c r="T393" s="4" t="s">
        <v>154</v>
      </c>
      <c r="U393" s="4" t="s">
        <v>387</v>
      </c>
      <c r="V393" s="4"/>
      <c r="W393" s="4" t="s">
        <v>763</v>
      </c>
      <c r="X393" s="4" t="s">
        <v>718</v>
      </c>
      <c r="Y393" s="4" t="s">
        <v>33</v>
      </c>
      <c r="Z393" s="4"/>
      <c r="AA393" s="4"/>
      <c r="AB393" s="4"/>
      <c r="AC393" s="4"/>
      <c r="AD393">
        <f t="shared" si="25"/>
        <v>19</v>
      </c>
      <c r="AE393" s="122">
        <f t="shared" si="26"/>
        <v>1.5833333333333333</v>
      </c>
      <c r="AF393">
        <f t="shared" si="27"/>
        <v>2013</v>
      </c>
    </row>
    <row r="394" spans="1:32" x14ac:dyDescent="0.2">
      <c r="A394" s="4">
        <v>43297</v>
      </c>
      <c r="B394" s="4">
        <v>149285</v>
      </c>
      <c r="C394" s="4" t="s">
        <v>2169</v>
      </c>
      <c r="D394" s="4" t="s">
        <v>2170</v>
      </c>
      <c r="E394" s="5">
        <v>40724</v>
      </c>
      <c r="F394" s="29">
        <v>2011</v>
      </c>
      <c r="G394" s="4" t="s">
        <v>20</v>
      </c>
      <c r="H394" s="4" t="s">
        <v>2171</v>
      </c>
      <c r="I394" s="4">
        <v>6.37</v>
      </c>
      <c r="J394" s="4">
        <v>4.51</v>
      </c>
      <c r="K394" s="4" t="s">
        <v>2172</v>
      </c>
      <c r="L394" s="5">
        <v>41667</v>
      </c>
      <c r="M394" s="29">
        <f t="shared" si="24"/>
        <v>2014</v>
      </c>
      <c r="N394" s="4" t="s">
        <v>23</v>
      </c>
      <c r="O394" s="4" t="s">
        <v>2173</v>
      </c>
      <c r="P394" s="4">
        <v>95.34</v>
      </c>
      <c r="Q394" s="4">
        <v>69.75</v>
      </c>
      <c r="R394" s="4"/>
      <c r="S394" s="4" t="s">
        <v>167</v>
      </c>
      <c r="T394" s="4" t="s">
        <v>168</v>
      </c>
      <c r="U394" s="4" t="s">
        <v>657</v>
      </c>
      <c r="V394" s="4"/>
      <c r="W394" s="4" t="s">
        <v>763</v>
      </c>
      <c r="X394" s="4" t="s">
        <v>718</v>
      </c>
      <c r="Y394" s="4" t="s">
        <v>26</v>
      </c>
      <c r="Z394" s="4"/>
      <c r="AA394" s="4"/>
      <c r="AB394" s="4"/>
      <c r="AC394" s="4"/>
      <c r="AD394">
        <f t="shared" si="25"/>
        <v>31</v>
      </c>
      <c r="AE394" s="122">
        <f t="shared" si="26"/>
        <v>2.5833333333333335</v>
      </c>
      <c r="AF394">
        <f t="shared" si="27"/>
        <v>2014</v>
      </c>
    </row>
    <row r="395" spans="1:32" x14ac:dyDescent="0.2">
      <c r="A395" s="4">
        <v>29799</v>
      </c>
      <c r="B395" s="4">
        <v>92761</v>
      </c>
      <c r="C395" s="4" t="s">
        <v>2174</v>
      </c>
      <c r="D395" s="4"/>
      <c r="E395" s="5">
        <v>41095</v>
      </c>
      <c r="F395" s="29">
        <v>2012</v>
      </c>
      <c r="G395" s="4" t="s">
        <v>28</v>
      </c>
      <c r="H395" s="4"/>
      <c r="I395" s="4"/>
      <c r="J395" s="4"/>
      <c r="K395" s="4" t="s">
        <v>199</v>
      </c>
      <c r="L395" s="5">
        <v>42794</v>
      </c>
      <c r="M395" s="29">
        <f t="shared" si="24"/>
        <v>2017</v>
      </c>
      <c r="N395" s="4" t="s">
        <v>31</v>
      </c>
      <c r="O395" s="4" t="s">
        <v>2175</v>
      </c>
      <c r="P395" s="4">
        <v>531</v>
      </c>
      <c r="Q395" s="4">
        <v>502.94</v>
      </c>
      <c r="R395" s="4" t="s">
        <v>2176</v>
      </c>
      <c r="S395" s="4" t="s">
        <v>54</v>
      </c>
      <c r="T395" s="4" t="s">
        <v>55</v>
      </c>
      <c r="U395" s="4" t="s">
        <v>446</v>
      </c>
      <c r="V395" s="4"/>
      <c r="W395" s="4" t="s">
        <v>763</v>
      </c>
      <c r="X395" s="4" t="s">
        <v>718</v>
      </c>
      <c r="Y395" s="4" t="s">
        <v>33</v>
      </c>
      <c r="Z395" s="4"/>
      <c r="AA395" s="4"/>
      <c r="AB395" s="4" t="s">
        <v>2177</v>
      </c>
      <c r="AC395" s="4"/>
      <c r="AD395">
        <f t="shared" si="25"/>
        <v>55</v>
      </c>
      <c r="AE395" s="122">
        <f t="shared" si="26"/>
        <v>4.583333333333333</v>
      </c>
      <c r="AF395">
        <f t="shared" si="27"/>
        <v>2017</v>
      </c>
    </row>
    <row r="396" spans="1:32" x14ac:dyDescent="0.2">
      <c r="A396" s="4">
        <v>7009</v>
      </c>
      <c r="B396" s="4">
        <v>37617</v>
      </c>
      <c r="C396" s="4" t="s">
        <v>2178</v>
      </c>
      <c r="D396" s="4" t="s">
        <v>2179</v>
      </c>
      <c r="E396" s="5">
        <v>39510</v>
      </c>
      <c r="F396" s="29">
        <v>2008</v>
      </c>
      <c r="G396" s="4" t="s">
        <v>28</v>
      </c>
      <c r="H396" s="4" t="s">
        <v>1270</v>
      </c>
      <c r="I396" s="4">
        <v>80</v>
      </c>
      <c r="J396" s="4">
        <v>50.62</v>
      </c>
      <c r="K396" s="4" t="s">
        <v>2180</v>
      </c>
      <c r="L396" s="5">
        <v>40477</v>
      </c>
      <c r="M396" s="29">
        <f t="shared" si="24"/>
        <v>2010</v>
      </c>
      <c r="N396" s="4" t="s">
        <v>23</v>
      </c>
      <c r="O396" s="4" t="s">
        <v>1322</v>
      </c>
      <c r="P396" s="4">
        <v>129</v>
      </c>
      <c r="Q396" s="4">
        <v>92.65</v>
      </c>
      <c r="R396" s="4"/>
      <c r="S396" s="4" t="s">
        <v>103</v>
      </c>
      <c r="T396" s="4" t="s">
        <v>377</v>
      </c>
      <c r="U396" s="4" t="s">
        <v>809</v>
      </c>
      <c r="V396" s="4"/>
      <c r="W396" s="4" t="s">
        <v>763</v>
      </c>
      <c r="X396" s="4" t="s">
        <v>718</v>
      </c>
      <c r="Y396" s="4" t="s">
        <v>26</v>
      </c>
      <c r="Z396" s="4"/>
      <c r="AA396" s="4"/>
      <c r="AB396" s="4" t="s">
        <v>2181</v>
      </c>
      <c r="AC396" s="4" t="s">
        <v>2181</v>
      </c>
      <c r="AD396">
        <f t="shared" si="25"/>
        <v>31</v>
      </c>
      <c r="AE396" s="122">
        <f t="shared" si="26"/>
        <v>2.5833333333333335</v>
      </c>
      <c r="AF396">
        <f t="shared" si="27"/>
        <v>2010</v>
      </c>
    </row>
    <row r="397" spans="1:32" x14ac:dyDescent="0.2">
      <c r="A397" s="4">
        <v>7009</v>
      </c>
      <c r="B397" s="4">
        <v>37617</v>
      </c>
      <c r="C397" s="4" t="s">
        <v>2178</v>
      </c>
      <c r="D397" s="4" t="s">
        <v>2179</v>
      </c>
      <c r="E397" s="5">
        <v>39510</v>
      </c>
      <c r="F397" s="29">
        <v>2008</v>
      </c>
      <c r="G397" s="4" t="s">
        <v>28</v>
      </c>
      <c r="H397" s="4" t="s">
        <v>1270</v>
      </c>
      <c r="I397" s="4">
        <v>80</v>
      </c>
      <c r="J397" s="4">
        <v>50.62</v>
      </c>
      <c r="K397" s="4" t="s">
        <v>2180</v>
      </c>
      <c r="L397" s="5">
        <v>40611</v>
      </c>
      <c r="M397" s="29">
        <f t="shared" si="24"/>
        <v>2011</v>
      </c>
      <c r="N397" s="4" t="s">
        <v>38</v>
      </c>
      <c r="O397" s="4"/>
      <c r="P397" s="4"/>
      <c r="Q397" s="4"/>
      <c r="R397" s="4" t="s">
        <v>2182</v>
      </c>
      <c r="S397" s="4" t="s">
        <v>103</v>
      </c>
      <c r="T397" s="4" t="s">
        <v>377</v>
      </c>
      <c r="U397" s="4" t="s">
        <v>809</v>
      </c>
      <c r="V397" s="4"/>
      <c r="W397" s="4" t="s">
        <v>763</v>
      </c>
      <c r="X397" s="4" t="s">
        <v>718</v>
      </c>
      <c r="Y397" s="4" t="s">
        <v>33</v>
      </c>
      <c r="Z397" s="4"/>
      <c r="AA397" s="4"/>
      <c r="AB397" s="4" t="s">
        <v>2181</v>
      </c>
      <c r="AC397" s="4" t="s">
        <v>2181</v>
      </c>
      <c r="AD397">
        <f t="shared" si="25"/>
        <v>36</v>
      </c>
      <c r="AE397" s="122">
        <f t="shared" si="26"/>
        <v>3</v>
      </c>
      <c r="AF397">
        <f t="shared" si="27"/>
        <v>2011</v>
      </c>
    </row>
    <row r="398" spans="1:32" x14ac:dyDescent="0.2">
      <c r="A398" s="4">
        <v>7025</v>
      </c>
      <c r="B398" s="4">
        <v>37626</v>
      </c>
      <c r="C398" s="4" t="s">
        <v>2183</v>
      </c>
      <c r="D398" s="4" t="s">
        <v>2184</v>
      </c>
      <c r="E398" s="5">
        <v>39525</v>
      </c>
      <c r="F398" s="29">
        <v>2008</v>
      </c>
      <c r="G398" s="4" t="s">
        <v>20</v>
      </c>
      <c r="H398" s="4" t="s">
        <v>2185</v>
      </c>
      <c r="I398" s="4">
        <v>195</v>
      </c>
      <c r="J398" s="4">
        <v>123.38</v>
      </c>
      <c r="K398" s="4" t="s">
        <v>2186</v>
      </c>
      <c r="L398" s="5">
        <v>40536</v>
      </c>
      <c r="M398" s="29">
        <f t="shared" si="24"/>
        <v>2010</v>
      </c>
      <c r="N398" s="4" t="s">
        <v>31</v>
      </c>
      <c r="O398" s="4"/>
      <c r="P398" s="4"/>
      <c r="Q398" s="4"/>
      <c r="R398" s="4" t="s">
        <v>2187</v>
      </c>
      <c r="S398" s="4" t="s">
        <v>167</v>
      </c>
      <c r="T398" s="4" t="s">
        <v>501</v>
      </c>
      <c r="U398" s="4" t="s">
        <v>2188</v>
      </c>
      <c r="V398" s="4"/>
      <c r="W398" s="4" t="s">
        <v>763</v>
      </c>
      <c r="X398" s="4" t="s">
        <v>718</v>
      </c>
      <c r="Y398" s="4" t="s">
        <v>33</v>
      </c>
      <c r="Z398" s="4"/>
      <c r="AA398" s="4"/>
      <c r="AB398" s="4"/>
      <c r="AC398" s="4"/>
      <c r="AD398">
        <f t="shared" si="25"/>
        <v>33</v>
      </c>
      <c r="AE398" s="122">
        <f t="shared" si="26"/>
        <v>2.75</v>
      </c>
      <c r="AF398">
        <f t="shared" si="27"/>
        <v>2010</v>
      </c>
    </row>
    <row r="399" spans="1:32" x14ac:dyDescent="0.2">
      <c r="A399" s="4">
        <v>30346</v>
      </c>
      <c r="B399" s="4">
        <v>95884</v>
      </c>
      <c r="C399" s="4" t="s">
        <v>1393</v>
      </c>
      <c r="D399" s="4"/>
      <c r="E399" s="5">
        <v>41136</v>
      </c>
      <c r="F399" s="29">
        <v>2012</v>
      </c>
      <c r="G399" s="4" t="s">
        <v>28</v>
      </c>
      <c r="H399" s="4" t="s">
        <v>2189</v>
      </c>
      <c r="I399" s="4">
        <v>36.299999999999997</v>
      </c>
      <c r="J399" s="4">
        <v>29.54</v>
      </c>
      <c r="K399" s="4" t="s">
        <v>199</v>
      </c>
      <c r="L399" s="5">
        <v>42093</v>
      </c>
      <c r="M399" s="29">
        <f t="shared" si="24"/>
        <v>2015</v>
      </c>
      <c r="N399" s="4" t="s">
        <v>128</v>
      </c>
      <c r="O399" s="4"/>
      <c r="P399" s="4"/>
      <c r="Q399" s="4"/>
      <c r="R399" s="4" t="s">
        <v>2190</v>
      </c>
      <c r="S399" s="4" t="s">
        <v>60</v>
      </c>
      <c r="T399" s="4" t="s">
        <v>60</v>
      </c>
      <c r="U399" s="4" t="s">
        <v>2191</v>
      </c>
      <c r="V399" s="4"/>
      <c r="W399" s="4" t="s">
        <v>763</v>
      </c>
      <c r="X399" s="4" t="s">
        <v>718</v>
      </c>
      <c r="Y399" s="4" t="s">
        <v>26</v>
      </c>
      <c r="Z399" s="4"/>
      <c r="AA399" s="4"/>
      <c r="AB399" s="4" t="s">
        <v>2192</v>
      </c>
      <c r="AC399" s="4"/>
      <c r="AD399">
        <f t="shared" si="25"/>
        <v>31</v>
      </c>
      <c r="AE399" s="122">
        <f t="shared" si="26"/>
        <v>2.5833333333333335</v>
      </c>
      <c r="AF399">
        <f t="shared" si="27"/>
        <v>2015</v>
      </c>
    </row>
    <row r="400" spans="1:32" x14ac:dyDescent="0.2">
      <c r="A400" s="4">
        <v>47413</v>
      </c>
      <c r="B400" s="4">
        <v>164836</v>
      </c>
      <c r="C400" s="4" t="s">
        <v>2193</v>
      </c>
      <c r="D400" s="4" t="s">
        <v>2194</v>
      </c>
      <c r="E400" s="5">
        <v>40003</v>
      </c>
      <c r="F400" s="29">
        <v>2009</v>
      </c>
      <c r="G400" s="4" t="s">
        <v>20</v>
      </c>
      <c r="H400" s="4" t="s">
        <v>1818</v>
      </c>
      <c r="I400" s="4">
        <v>50</v>
      </c>
      <c r="J400" s="4">
        <v>35.78</v>
      </c>
      <c r="K400" s="4" t="s">
        <v>583</v>
      </c>
      <c r="L400" s="5">
        <v>40519</v>
      </c>
      <c r="M400" s="29">
        <f t="shared" si="24"/>
        <v>2010</v>
      </c>
      <c r="N400" s="4" t="s">
        <v>23</v>
      </c>
      <c r="O400" s="4" t="s">
        <v>2195</v>
      </c>
      <c r="P400" s="4">
        <v>167.15</v>
      </c>
      <c r="Q400" s="4">
        <v>126.05</v>
      </c>
      <c r="R400" s="4"/>
      <c r="S400" s="4" t="s">
        <v>65</v>
      </c>
      <c r="T400" s="4" t="s">
        <v>118</v>
      </c>
      <c r="U400" s="4" t="s">
        <v>2196</v>
      </c>
      <c r="V400" s="4"/>
      <c r="W400" s="4" t="s">
        <v>763</v>
      </c>
      <c r="X400" s="4" t="s">
        <v>718</v>
      </c>
      <c r="Y400" s="4" t="s">
        <v>26</v>
      </c>
      <c r="Z400" s="4"/>
      <c r="AA400" s="4"/>
      <c r="AB400" s="4"/>
      <c r="AC400" s="4"/>
      <c r="AD400">
        <f t="shared" si="25"/>
        <v>17</v>
      </c>
      <c r="AE400" s="122">
        <f t="shared" si="26"/>
        <v>1.4166666666666667</v>
      </c>
      <c r="AF400">
        <f t="shared" si="27"/>
        <v>2010</v>
      </c>
    </row>
    <row r="401" spans="1:32" x14ac:dyDescent="0.2">
      <c r="A401" s="4">
        <v>32089</v>
      </c>
      <c r="B401" s="4">
        <v>105093</v>
      </c>
      <c r="C401" s="4" t="s">
        <v>2197</v>
      </c>
      <c r="D401" s="4" t="s">
        <v>2198</v>
      </c>
      <c r="E401" s="5">
        <v>41153</v>
      </c>
      <c r="F401" s="29">
        <v>2012</v>
      </c>
      <c r="G401" s="4" t="s">
        <v>20</v>
      </c>
      <c r="H401" s="4" t="s">
        <v>1196</v>
      </c>
      <c r="I401" s="4">
        <v>17</v>
      </c>
      <c r="J401" s="4">
        <v>13.28</v>
      </c>
      <c r="K401" s="4" t="s">
        <v>219</v>
      </c>
      <c r="L401" s="5">
        <v>42711</v>
      </c>
      <c r="M401" s="29">
        <f t="shared" si="24"/>
        <v>2016</v>
      </c>
      <c r="N401" s="4" t="s">
        <v>70</v>
      </c>
      <c r="O401" s="4"/>
      <c r="P401" s="4"/>
      <c r="Q401" s="4"/>
      <c r="R401" s="4"/>
      <c r="S401" s="4" t="s">
        <v>60</v>
      </c>
      <c r="T401" s="4" t="s">
        <v>60</v>
      </c>
      <c r="U401" s="4" t="s">
        <v>2199</v>
      </c>
      <c r="V401" s="4"/>
      <c r="W401" s="4" t="s">
        <v>763</v>
      </c>
      <c r="X401" s="4" t="s">
        <v>718</v>
      </c>
      <c r="Y401" s="4" t="s">
        <v>33</v>
      </c>
      <c r="Z401" s="4"/>
      <c r="AA401" s="4"/>
      <c r="AB401" s="4" t="s">
        <v>2200</v>
      </c>
      <c r="AC401" s="4"/>
      <c r="AD401">
        <f t="shared" si="25"/>
        <v>51</v>
      </c>
      <c r="AE401" s="122">
        <f t="shared" si="26"/>
        <v>4.25</v>
      </c>
      <c r="AF401">
        <f t="shared" si="27"/>
        <v>2016</v>
      </c>
    </row>
    <row r="402" spans="1:32" x14ac:dyDescent="0.2">
      <c r="A402" s="4">
        <v>48306</v>
      </c>
      <c r="B402" s="4">
        <v>129952</v>
      </c>
      <c r="C402" s="4" t="s">
        <v>2201</v>
      </c>
      <c r="D402" s="4" t="s">
        <v>2202</v>
      </c>
      <c r="E402" s="5">
        <v>39234</v>
      </c>
      <c r="F402" s="29">
        <v>2007</v>
      </c>
      <c r="G402" s="4" t="s">
        <v>28</v>
      </c>
      <c r="H402" s="4"/>
      <c r="I402" s="4"/>
      <c r="J402" s="4"/>
      <c r="K402" s="4" t="s">
        <v>1133</v>
      </c>
      <c r="L402" s="5">
        <v>40445</v>
      </c>
      <c r="M402" s="29">
        <f t="shared" si="24"/>
        <v>2010</v>
      </c>
      <c r="N402" s="4" t="s">
        <v>23</v>
      </c>
      <c r="O402" s="4"/>
      <c r="P402" s="4"/>
      <c r="Q402" s="4"/>
      <c r="R402" s="4"/>
      <c r="S402" s="4" t="s">
        <v>60</v>
      </c>
      <c r="T402" s="4" t="s">
        <v>2203</v>
      </c>
      <c r="U402" s="4" t="s">
        <v>2109</v>
      </c>
      <c r="V402" s="4"/>
      <c r="W402" s="4" t="s">
        <v>763</v>
      </c>
      <c r="X402" s="4" t="s">
        <v>718</v>
      </c>
      <c r="Y402" s="4" t="s">
        <v>33</v>
      </c>
      <c r="Z402" s="4"/>
      <c r="AA402" s="4"/>
      <c r="AB402" s="4"/>
      <c r="AC402" s="4"/>
      <c r="AD402">
        <f t="shared" si="25"/>
        <v>39</v>
      </c>
      <c r="AE402" s="122">
        <f t="shared" si="26"/>
        <v>3.25</v>
      </c>
      <c r="AF402">
        <f t="shared" si="27"/>
        <v>2010</v>
      </c>
    </row>
    <row r="403" spans="1:32" x14ac:dyDescent="0.2">
      <c r="A403" s="4">
        <v>46718</v>
      </c>
      <c r="B403" s="4">
        <v>161948</v>
      </c>
      <c r="C403" s="4" t="s">
        <v>2204</v>
      </c>
      <c r="D403" s="4" t="s">
        <v>2205</v>
      </c>
      <c r="E403" s="5">
        <v>40447</v>
      </c>
      <c r="F403" s="29">
        <v>2010</v>
      </c>
      <c r="G403" s="4" t="s">
        <v>20</v>
      </c>
      <c r="H403" s="4" t="s">
        <v>2206</v>
      </c>
      <c r="I403" s="4">
        <v>14.92</v>
      </c>
      <c r="J403" s="4">
        <v>11.62</v>
      </c>
      <c r="K403" s="4" t="s">
        <v>1771</v>
      </c>
      <c r="L403" s="5">
        <v>42052</v>
      </c>
      <c r="M403" s="29">
        <f t="shared" si="24"/>
        <v>2015</v>
      </c>
      <c r="N403" s="4" t="s">
        <v>23</v>
      </c>
      <c r="O403" s="4" t="s">
        <v>2207</v>
      </c>
      <c r="P403" s="4">
        <v>155.63999999999999</v>
      </c>
      <c r="Q403" s="4">
        <v>136.71</v>
      </c>
      <c r="R403" s="4"/>
      <c r="S403" s="4" t="s">
        <v>103</v>
      </c>
      <c r="T403" s="4" t="s">
        <v>260</v>
      </c>
      <c r="U403" s="4" t="s">
        <v>1569</v>
      </c>
      <c r="V403" s="4"/>
      <c r="W403" s="4" t="s">
        <v>763</v>
      </c>
      <c r="X403" s="4" t="s">
        <v>718</v>
      </c>
      <c r="Y403" s="4" t="s">
        <v>26</v>
      </c>
      <c r="Z403" s="4"/>
      <c r="AA403" s="4"/>
      <c r="AB403" s="4"/>
      <c r="AC403" s="4"/>
      <c r="AD403">
        <f t="shared" si="25"/>
        <v>53</v>
      </c>
      <c r="AE403" s="122">
        <f t="shared" si="26"/>
        <v>4.416666666666667</v>
      </c>
      <c r="AF403">
        <f t="shared" si="27"/>
        <v>2015</v>
      </c>
    </row>
    <row r="404" spans="1:32" x14ac:dyDescent="0.2">
      <c r="A404" s="4">
        <v>19471</v>
      </c>
      <c r="B404" s="4">
        <v>54306</v>
      </c>
      <c r="C404" s="4" t="s">
        <v>2208</v>
      </c>
      <c r="D404" s="4"/>
      <c r="E404" s="5">
        <v>40518</v>
      </c>
      <c r="F404" s="29">
        <v>2010</v>
      </c>
      <c r="G404" s="4" t="s">
        <v>20</v>
      </c>
      <c r="H404" s="4"/>
      <c r="I404" s="4"/>
      <c r="J404" s="4"/>
      <c r="K404" s="4" t="s">
        <v>1590</v>
      </c>
      <c r="L404" s="5">
        <v>42527</v>
      </c>
      <c r="M404" s="29">
        <f t="shared" si="24"/>
        <v>2016</v>
      </c>
      <c r="N404" s="4" t="s">
        <v>70</v>
      </c>
      <c r="O404" s="4"/>
      <c r="P404" s="4"/>
      <c r="Q404" s="4"/>
      <c r="R404" s="4" t="s">
        <v>968</v>
      </c>
      <c r="S404" s="4" t="s">
        <v>24</v>
      </c>
      <c r="T404" s="4" t="s">
        <v>47</v>
      </c>
      <c r="U404" s="4" t="s">
        <v>2209</v>
      </c>
      <c r="V404" s="4"/>
      <c r="W404" s="4" t="s">
        <v>763</v>
      </c>
      <c r="X404" s="4" t="s">
        <v>718</v>
      </c>
      <c r="Y404" s="4" t="s">
        <v>33</v>
      </c>
      <c r="Z404" s="4"/>
      <c r="AA404" s="4"/>
      <c r="AB404" s="4" t="s">
        <v>2210</v>
      </c>
      <c r="AC404" s="4"/>
      <c r="AD404">
        <f t="shared" si="25"/>
        <v>66</v>
      </c>
      <c r="AE404" s="122">
        <f t="shared" si="26"/>
        <v>5.5</v>
      </c>
      <c r="AF404">
        <f t="shared" si="27"/>
        <v>2016</v>
      </c>
    </row>
    <row r="405" spans="1:32" x14ac:dyDescent="0.2">
      <c r="A405" s="4">
        <v>43298</v>
      </c>
      <c r="B405" s="4">
        <v>149289</v>
      </c>
      <c r="C405" s="4" t="s">
        <v>2211</v>
      </c>
      <c r="D405" s="4" t="s">
        <v>2212</v>
      </c>
      <c r="E405" s="5">
        <v>40402</v>
      </c>
      <c r="F405" s="29">
        <v>2010</v>
      </c>
      <c r="G405" s="4" t="s">
        <v>20</v>
      </c>
      <c r="H405" s="4" t="s">
        <v>2213</v>
      </c>
      <c r="I405" s="4">
        <v>9.59</v>
      </c>
      <c r="J405" s="4">
        <v>7.39</v>
      </c>
      <c r="K405" s="4" t="s">
        <v>195</v>
      </c>
      <c r="L405" s="5">
        <v>41667</v>
      </c>
      <c r="M405" s="29">
        <f t="shared" si="24"/>
        <v>2014</v>
      </c>
      <c r="N405" s="4" t="s">
        <v>23</v>
      </c>
      <c r="O405" s="4" t="s">
        <v>2214</v>
      </c>
      <c r="P405" s="4">
        <v>238.84</v>
      </c>
      <c r="Q405" s="4">
        <v>174.73</v>
      </c>
      <c r="R405" s="4"/>
      <c r="S405" s="4" t="s">
        <v>167</v>
      </c>
      <c r="T405" s="4" t="s">
        <v>501</v>
      </c>
      <c r="U405" s="4" t="s">
        <v>1353</v>
      </c>
      <c r="V405" s="4"/>
      <c r="W405" s="4" t="s">
        <v>763</v>
      </c>
      <c r="X405" s="4" t="s">
        <v>718</v>
      </c>
      <c r="Y405" s="4" t="s">
        <v>26</v>
      </c>
      <c r="Z405" s="4"/>
      <c r="AA405" s="4"/>
      <c r="AB405" s="4"/>
      <c r="AC405" s="4"/>
      <c r="AD405">
        <f t="shared" si="25"/>
        <v>41</v>
      </c>
      <c r="AE405" s="122">
        <f t="shared" si="26"/>
        <v>3.4166666666666665</v>
      </c>
      <c r="AF405">
        <f t="shared" si="27"/>
        <v>2014</v>
      </c>
    </row>
    <row r="406" spans="1:32" x14ac:dyDescent="0.2">
      <c r="A406" s="4">
        <v>42846</v>
      </c>
      <c r="B406" s="4">
        <v>147536</v>
      </c>
      <c r="C406" s="4" t="s">
        <v>2215</v>
      </c>
      <c r="D406" s="4" t="s">
        <v>2216</v>
      </c>
      <c r="E406" s="5">
        <v>39234</v>
      </c>
      <c r="F406" s="29">
        <v>2007</v>
      </c>
      <c r="G406" s="4" t="s">
        <v>28</v>
      </c>
      <c r="H406" s="4" t="s">
        <v>2217</v>
      </c>
      <c r="I406" s="4">
        <v>4.8499999999999996</v>
      </c>
      <c r="J406" s="4">
        <v>3.59</v>
      </c>
      <c r="K406" s="4" t="s">
        <v>915</v>
      </c>
      <c r="L406" s="5">
        <v>40702</v>
      </c>
      <c r="M406" s="29">
        <f t="shared" si="24"/>
        <v>2011</v>
      </c>
      <c r="N406" s="4" t="s">
        <v>23</v>
      </c>
      <c r="O406" s="4" t="s">
        <v>2189</v>
      </c>
      <c r="P406" s="4">
        <v>35.450000000000003</v>
      </c>
      <c r="Q406" s="4">
        <v>24.55</v>
      </c>
      <c r="R406" s="4"/>
      <c r="S406" s="4" t="s">
        <v>103</v>
      </c>
      <c r="T406" s="4" t="s">
        <v>377</v>
      </c>
      <c r="U406" s="4" t="s">
        <v>2218</v>
      </c>
      <c r="V406" s="4"/>
      <c r="W406" s="4" t="s">
        <v>763</v>
      </c>
      <c r="X406" s="4" t="s">
        <v>718</v>
      </c>
      <c r="Y406" s="4" t="s">
        <v>26</v>
      </c>
      <c r="Z406" s="4"/>
      <c r="AA406" s="4"/>
      <c r="AB406" s="4"/>
      <c r="AC406" s="4"/>
      <c r="AD406">
        <f t="shared" si="25"/>
        <v>48</v>
      </c>
      <c r="AE406" s="122">
        <f t="shared" si="26"/>
        <v>4</v>
      </c>
      <c r="AF406">
        <f t="shared" si="27"/>
        <v>2011</v>
      </c>
    </row>
    <row r="407" spans="1:32" x14ac:dyDescent="0.2">
      <c r="A407" s="4">
        <v>33784</v>
      </c>
      <c r="B407" s="4">
        <v>112387</v>
      </c>
      <c r="C407" s="4" t="s">
        <v>2219</v>
      </c>
      <c r="D407" s="4" t="s">
        <v>2220</v>
      </c>
      <c r="E407" s="5">
        <v>39417</v>
      </c>
      <c r="F407" s="29">
        <v>2007</v>
      </c>
      <c r="G407" s="4" t="s">
        <v>28</v>
      </c>
      <c r="H407" s="4" t="s">
        <v>2221</v>
      </c>
      <c r="I407" s="4">
        <v>68</v>
      </c>
      <c r="J407" s="4">
        <v>46.57</v>
      </c>
      <c r="K407" s="4" t="s">
        <v>2222</v>
      </c>
      <c r="L407" s="5">
        <v>41390</v>
      </c>
      <c r="M407" s="29">
        <f t="shared" si="24"/>
        <v>2013</v>
      </c>
      <c r="N407" s="4" t="s">
        <v>31</v>
      </c>
      <c r="O407" s="4"/>
      <c r="P407" s="4"/>
      <c r="Q407" s="4"/>
      <c r="R407" s="4"/>
      <c r="S407" s="4" t="s">
        <v>24</v>
      </c>
      <c r="T407" s="4" t="s">
        <v>92</v>
      </c>
      <c r="U407" s="4" t="s">
        <v>266</v>
      </c>
      <c r="V407" s="4"/>
      <c r="W407" s="4" t="s">
        <v>763</v>
      </c>
      <c r="X407" s="4" t="s">
        <v>718</v>
      </c>
      <c r="Y407" s="4" t="s">
        <v>33</v>
      </c>
      <c r="Z407" s="4">
        <v>4</v>
      </c>
      <c r="AA407" s="4"/>
      <c r="AB407" s="4"/>
      <c r="AC407" s="4"/>
      <c r="AD407">
        <f t="shared" si="25"/>
        <v>64</v>
      </c>
      <c r="AE407" s="122">
        <f t="shared" si="26"/>
        <v>5.333333333333333</v>
      </c>
      <c r="AF407">
        <f t="shared" si="27"/>
        <v>2013</v>
      </c>
    </row>
    <row r="408" spans="1:32" x14ac:dyDescent="0.2">
      <c r="A408" s="4">
        <v>47098</v>
      </c>
      <c r="B408" s="4">
        <v>156285</v>
      </c>
      <c r="C408" s="4" t="s">
        <v>2223</v>
      </c>
      <c r="D408" s="4" t="s">
        <v>2224</v>
      </c>
      <c r="E408" s="5">
        <v>41364</v>
      </c>
      <c r="F408" s="29">
        <v>2013</v>
      </c>
      <c r="G408" s="4" t="s">
        <v>20</v>
      </c>
      <c r="H408" s="4" t="s">
        <v>1683</v>
      </c>
      <c r="I408" s="4">
        <v>8</v>
      </c>
      <c r="J408" s="4">
        <v>6.11</v>
      </c>
      <c r="K408" s="4" t="s">
        <v>2225</v>
      </c>
      <c r="L408" s="5">
        <v>41647</v>
      </c>
      <c r="M408" s="29">
        <f t="shared" si="24"/>
        <v>2014</v>
      </c>
      <c r="N408" s="4" t="s">
        <v>23</v>
      </c>
      <c r="O408" s="4" t="s">
        <v>2226</v>
      </c>
      <c r="P408" s="4">
        <v>49.07</v>
      </c>
      <c r="Q408" s="4">
        <v>35.9</v>
      </c>
      <c r="R408" s="4"/>
      <c r="S408" s="4" t="s">
        <v>167</v>
      </c>
      <c r="T408" s="4" t="s">
        <v>168</v>
      </c>
      <c r="U408" s="4" t="s">
        <v>2227</v>
      </c>
      <c r="V408" s="4"/>
      <c r="W408" s="4" t="s">
        <v>763</v>
      </c>
      <c r="X408" s="4" t="s">
        <v>718</v>
      </c>
      <c r="Y408" s="4" t="s">
        <v>26</v>
      </c>
      <c r="Z408" s="4"/>
      <c r="AA408" s="4"/>
      <c r="AB408" s="4" t="s">
        <v>2228</v>
      </c>
      <c r="AC408" s="4" t="s">
        <v>2228</v>
      </c>
      <c r="AD408">
        <f t="shared" si="25"/>
        <v>10</v>
      </c>
      <c r="AE408" s="122">
        <f t="shared" si="26"/>
        <v>0.83333333333333337</v>
      </c>
      <c r="AF408">
        <f t="shared" si="27"/>
        <v>2014</v>
      </c>
    </row>
    <row r="409" spans="1:32" x14ac:dyDescent="0.2">
      <c r="A409" s="4">
        <v>52889</v>
      </c>
      <c r="B409" s="4">
        <v>186667</v>
      </c>
      <c r="C409" s="4" t="s">
        <v>2229</v>
      </c>
      <c r="D409" s="4"/>
      <c r="E409" s="5">
        <v>41061</v>
      </c>
      <c r="F409" s="29">
        <v>2012</v>
      </c>
      <c r="G409" s="4" t="s">
        <v>28</v>
      </c>
      <c r="H409" s="4" t="s">
        <v>2230</v>
      </c>
      <c r="I409" s="4">
        <v>31.8</v>
      </c>
      <c r="J409" s="4">
        <v>25.28</v>
      </c>
      <c r="K409" s="4" t="s">
        <v>2231</v>
      </c>
      <c r="L409" s="5">
        <v>42156</v>
      </c>
      <c r="M409" s="29">
        <f t="shared" si="24"/>
        <v>2015</v>
      </c>
      <c r="N409" s="4" t="s">
        <v>31</v>
      </c>
      <c r="O409" s="4" t="s">
        <v>2232</v>
      </c>
      <c r="P409" s="4">
        <v>538.62</v>
      </c>
      <c r="Q409" s="4">
        <v>493.43</v>
      </c>
      <c r="R409" s="4" t="s">
        <v>2233</v>
      </c>
      <c r="S409" s="4" t="s">
        <v>24</v>
      </c>
      <c r="T409" s="4" t="s">
        <v>47</v>
      </c>
      <c r="U409" s="4" t="s">
        <v>2234</v>
      </c>
      <c r="V409" s="4"/>
      <c r="W409" s="4" t="s">
        <v>763</v>
      </c>
      <c r="X409" s="4" t="s">
        <v>718</v>
      </c>
      <c r="Y409" s="4" t="s">
        <v>33</v>
      </c>
      <c r="Z409" s="4">
        <v>5</v>
      </c>
      <c r="AA409" s="4"/>
      <c r="AB409" s="4"/>
      <c r="AC409" s="4"/>
      <c r="AD409">
        <f t="shared" si="25"/>
        <v>36</v>
      </c>
      <c r="AE409" s="122">
        <f t="shared" si="26"/>
        <v>3</v>
      </c>
      <c r="AF409">
        <f t="shared" si="27"/>
        <v>2015</v>
      </c>
    </row>
    <row r="410" spans="1:32" x14ac:dyDescent="0.2">
      <c r="A410" s="4">
        <v>4048</v>
      </c>
      <c r="B410" s="4">
        <v>33129</v>
      </c>
      <c r="C410" s="4" t="s">
        <v>2235</v>
      </c>
      <c r="D410" s="4" t="s">
        <v>2236</v>
      </c>
      <c r="E410" s="5">
        <v>40057</v>
      </c>
      <c r="F410" s="29">
        <v>2009</v>
      </c>
      <c r="G410" s="4" t="s">
        <v>20</v>
      </c>
      <c r="H410" s="4"/>
      <c r="I410" s="4"/>
      <c r="J410" s="4"/>
      <c r="K410" s="4" t="s">
        <v>199</v>
      </c>
      <c r="L410" s="5">
        <v>40752</v>
      </c>
      <c r="M410" s="29">
        <f t="shared" si="24"/>
        <v>2011</v>
      </c>
      <c r="N410" s="4" t="s">
        <v>31</v>
      </c>
      <c r="O410" s="4" t="s">
        <v>2237</v>
      </c>
      <c r="P410" s="4">
        <v>42.61</v>
      </c>
      <c r="Q410" s="4">
        <v>30</v>
      </c>
      <c r="R410" s="4" t="s">
        <v>2238</v>
      </c>
      <c r="S410" s="4" t="s">
        <v>24</v>
      </c>
      <c r="T410" s="4" t="s">
        <v>25</v>
      </c>
      <c r="U410" s="4" t="s">
        <v>2239</v>
      </c>
      <c r="V410" s="4"/>
      <c r="W410" s="4" t="s">
        <v>763</v>
      </c>
      <c r="X410" s="4" t="s">
        <v>718</v>
      </c>
      <c r="Y410" s="4" t="s">
        <v>26</v>
      </c>
      <c r="Z410" s="4"/>
      <c r="AA410" s="4"/>
      <c r="AB410" s="4" t="s">
        <v>1505</v>
      </c>
      <c r="AC410" s="4"/>
      <c r="AD410">
        <f t="shared" si="25"/>
        <v>22</v>
      </c>
      <c r="AE410" s="122">
        <f t="shared" si="26"/>
        <v>1.8333333333333333</v>
      </c>
      <c r="AF410">
        <f t="shared" si="27"/>
        <v>2011</v>
      </c>
    </row>
    <row r="411" spans="1:32" x14ac:dyDescent="0.2">
      <c r="A411" s="4">
        <v>4048</v>
      </c>
      <c r="B411" s="4">
        <v>33129</v>
      </c>
      <c r="C411" s="4" t="s">
        <v>2235</v>
      </c>
      <c r="D411" s="4" t="s">
        <v>2236</v>
      </c>
      <c r="E411" s="5">
        <v>40057</v>
      </c>
      <c r="F411" s="29">
        <v>2009</v>
      </c>
      <c r="G411" s="4" t="s">
        <v>20</v>
      </c>
      <c r="H411" s="4"/>
      <c r="I411" s="4"/>
      <c r="J411" s="4"/>
      <c r="K411" s="4" t="s">
        <v>199</v>
      </c>
      <c r="L411" s="5">
        <v>42094</v>
      </c>
      <c r="M411" s="29">
        <f t="shared" si="24"/>
        <v>2015</v>
      </c>
      <c r="N411" s="4" t="s">
        <v>31</v>
      </c>
      <c r="O411" s="4"/>
      <c r="P411" s="4"/>
      <c r="Q411" s="4"/>
      <c r="R411" s="4" t="s">
        <v>2238</v>
      </c>
      <c r="S411" s="4" t="s">
        <v>24</v>
      </c>
      <c r="T411" s="4" t="s">
        <v>25</v>
      </c>
      <c r="U411" s="4" t="s">
        <v>2239</v>
      </c>
      <c r="V411" s="4"/>
      <c r="W411" s="4" t="s">
        <v>763</v>
      </c>
      <c r="X411" s="4" t="s">
        <v>718</v>
      </c>
      <c r="Y411" s="4" t="s">
        <v>33</v>
      </c>
      <c r="Z411" s="4"/>
      <c r="AA411" s="4"/>
      <c r="AB411" s="4" t="s">
        <v>1505</v>
      </c>
      <c r="AC411" s="4"/>
      <c r="AD411">
        <f t="shared" si="25"/>
        <v>66</v>
      </c>
      <c r="AE411" s="122">
        <f t="shared" si="26"/>
        <v>5.5</v>
      </c>
      <c r="AF411">
        <f t="shared" si="27"/>
        <v>2015</v>
      </c>
    </row>
    <row r="412" spans="1:32" x14ac:dyDescent="0.2">
      <c r="A412" s="4">
        <v>45346</v>
      </c>
      <c r="B412" s="4">
        <v>156798</v>
      </c>
      <c r="C412" s="4" t="s">
        <v>2240</v>
      </c>
      <c r="D412" s="4" t="s">
        <v>2241</v>
      </c>
      <c r="E412" s="5">
        <v>40105</v>
      </c>
      <c r="F412" s="29">
        <v>2009</v>
      </c>
      <c r="G412" s="4" t="s">
        <v>43</v>
      </c>
      <c r="H412" s="4" t="s">
        <v>2242</v>
      </c>
      <c r="I412" s="4">
        <v>105.8</v>
      </c>
      <c r="J412" s="4">
        <v>71.08</v>
      </c>
      <c r="K412" s="4" t="s">
        <v>199</v>
      </c>
      <c r="L412" s="5">
        <v>42300</v>
      </c>
      <c r="M412" s="29">
        <f t="shared" si="24"/>
        <v>2015</v>
      </c>
      <c r="N412" s="4" t="s">
        <v>145</v>
      </c>
      <c r="O412" s="4" t="s">
        <v>2243</v>
      </c>
      <c r="P412" s="4">
        <v>72.98</v>
      </c>
      <c r="Q412" s="4">
        <v>64.78</v>
      </c>
      <c r="R412" s="4"/>
      <c r="S412" s="4" t="s">
        <v>54</v>
      </c>
      <c r="T412" s="4" t="s">
        <v>681</v>
      </c>
      <c r="U412" s="4" t="s">
        <v>2244</v>
      </c>
      <c r="V412" s="4"/>
      <c r="W412" s="4" t="s">
        <v>763</v>
      </c>
      <c r="X412" s="4" t="s">
        <v>718</v>
      </c>
      <c r="Y412" s="4" t="s">
        <v>33</v>
      </c>
      <c r="Z412" s="4"/>
      <c r="AA412" s="4"/>
      <c r="AB412" s="4"/>
      <c r="AC412" s="4"/>
      <c r="AD412">
        <f t="shared" si="25"/>
        <v>72</v>
      </c>
      <c r="AE412" s="122">
        <f t="shared" si="26"/>
        <v>6</v>
      </c>
      <c r="AF412">
        <f t="shared" si="27"/>
        <v>2015</v>
      </c>
    </row>
    <row r="413" spans="1:32" x14ac:dyDescent="0.2">
      <c r="A413" s="4">
        <v>25636</v>
      </c>
      <c r="B413" s="4">
        <v>68520</v>
      </c>
      <c r="C413" s="4" t="s">
        <v>2245</v>
      </c>
      <c r="D413" s="4" t="s">
        <v>2246</v>
      </c>
      <c r="E413" s="5">
        <v>40512</v>
      </c>
      <c r="F413" s="29">
        <v>2010</v>
      </c>
      <c r="G413" s="4" t="s">
        <v>20</v>
      </c>
      <c r="H413" s="4"/>
      <c r="I413" s="4"/>
      <c r="J413" s="4"/>
      <c r="K413" s="4" t="s">
        <v>2247</v>
      </c>
      <c r="L413" s="5">
        <v>40884</v>
      </c>
      <c r="M413" s="29">
        <f t="shared" si="24"/>
        <v>2011</v>
      </c>
      <c r="N413" s="4" t="s">
        <v>23</v>
      </c>
      <c r="O413" s="4" t="s">
        <v>2248</v>
      </c>
      <c r="P413" s="4">
        <v>1890</v>
      </c>
      <c r="Q413" s="4">
        <v>1412.59</v>
      </c>
      <c r="R413" s="4"/>
      <c r="S413" s="4" t="s">
        <v>32</v>
      </c>
      <c r="T413" s="4" t="s">
        <v>1304</v>
      </c>
      <c r="U413" s="4" t="s">
        <v>2249</v>
      </c>
      <c r="V413" s="4"/>
      <c r="W413" s="4" t="s">
        <v>763</v>
      </c>
      <c r="X413" s="4" t="s">
        <v>718</v>
      </c>
      <c r="Y413" s="4" t="s">
        <v>26</v>
      </c>
      <c r="Z413" s="4"/>
      <c r="AA413" s="4"/>
      <c r="AB413" s="4" t="s">
        <v>1361</v>
      </c>
      <c r="AC413" s="4" t="s">
        <v>1361</v>
      </c>
      <c r="AD413">
        <f t="shared" si="25"/>
        <v>13</v>
      </c>
      <c r="AE413" s="122">
        <f t="shared" si="26"/>
        <v>1.0833333333333333</v>
      </c>
      <c r="AF413">
        <f t="shared" si="27"/>
        <v>2011</v>
      </c>
    </row>
    <row r="414" spans="1:32" x14ac:dyDescent="0.2">
      <c r="A414" s="4">
        <v>27076</v>
      </c>
      <c r="B414" s="4">
        <v>68520</v>
      </c>
      <c r="C414" s="4" t="s">
        <v>2245</v>
      </c>
      <c r="D414" s="4" t="s">
        <v>2246</v>
      </c>
      <c r="E414" s="5">
        <v>40875</v>
      </c>
      <c r="F414" s="29">
        <v>2011</v>
      </c>
      <c r="G414" s="4" t="s">
        <v>20</v>
      </c>
      <c r="H414" s="4" t="s">
        <v>1159</v>
      </c>
      <c r="I414" s="4">
        <v>100</v>
      </c>
      <c r="J414" s="4">
        <v>72.72</v>
      </c>
      <c r="K414" s="4" t="s">
        <v>1288</v>
      </c>
      <c r="L414" s="5">
        <v>40884</v>
      </c>
      <c r="M414" s="29">
        <f t="shared" si="24"/>
        <v>2011</v>
      </c>
      <c r="N414" s="4" t="s">
        <v>31</v>
      </c>
      <c r="O414" s="4" t="s">
        <v>2248</v>
      </c>
      <c r="P414" s="4">
        <v>1890</v>
      </c>
      <c r="Q414" s="4">
        <v>1412.59</v>
      </c>
      <c r="R414" s="4"/>
      <c r="S414" s="4" t="s">
        <v>32</v>
      </c>
      <c r="T414" s="4" t="s">
        <v>1304</v>
      </c>
      <c r="U414" s="4" t="s">
        <v>2249</v>
      </c>
      <c r="V414" s="4"/>
      <c r="W414" s="4" t="s">
        <v>763</v>
      </c>
      <c r="X414" s="4" t="s">
        <v>718</v>
      </c>
      <c r="Y414" s="4" t="s">
        <v>26</v>
      </c>
      <c r="Z414" s="4"/>
      <c r="AA414" s="4"/>
      <c r="AB414" s="4"/>
      <c r="AC414" s="4"/>
      <c r="AD414">
        <f t="shared" si="25"/>
        <v>1</v>
      </c>
      <c r="AE414" s="122">
        <f t="shared" si="26"/>
        <v>8.3333333333333329E-2</v>
      </c>
      <c r="AF414">
        <f t="shared" si="27"/>
        <v>2011</v>
      </c>
    </row>
    <row r="415" spans="1:32" x14ac:dyDescent="0.2">
      <c r="A415" s="4">
        <v>54639</v>
      </c>
      <c r="B415" s="4">
        <v>68520</v>
      </c>
      <c r="C415" s="4" t="s">
        <v>2245</v>
      </c>
      <c r="D415" s="4" t="s">
        <v>2246</v>
      </c>
      <c r="E415" s="5">
        <v>38869</v>
      </c>
      <c r="F415" s="29">
        <v>2006</v>
      </c>
      <c r="G415" s="4" t="s">
        <v>20</v>
      </c>
      <c r="H415" s="4" t="s">
        <v>2250</v>
      </c>
      <c r="I415" s="4">
        <v>78</v>
      </c>
      <c r="J415" s="4">
        <v>61.04</v>
      </c>
      <c r="K415" s="4" t="s">
        <v>2251</v>
      </c>
      <c r="L415" s="5">
        <v>40695</v>
      </c>
      <c r="M415" s="29">
        <f t="shared" si="24"/>
        <v>2011</v>
      </c>
      <c r="N415" s="4" t="s">
        <v>46</v>
      </c>
      <c r="O415" s="4" t="s">
        <v>2252</v>
      </c>
      <c r="P415" s="4">
        <v>640</v>
      </c>
      <c r="Q415" s="4">
        <v>443.2</v>
      </c>
      <c r="R415" s="4"/>
      <c r="S415" s="4" t="s">
        <v>32</v>
      </c>
      <c r="T415" s="4" t="s">
        <v>1304</v>
      </c>
      <c r="U415" s="4" t="s">
        <v>2249</v>
      </c>
      <c r="V415" s="4"/>
      <c r="W415" s="4" t="s">
        <v>763</v>
      </c>
      <c r="X415" s="4" t="s">
        <v>718</v>
      </c>
      <c r="Y415" s="4" t="s">
        <v>33</v>
      </c>
      <c r="Z415" s="4"/>
      <c r="AA415" s="4"/>
      <c r="AB415" s="4"/>
      <c r="AC415" s="4"/>
      <c r="AD415">
        <f t="shared" si="25"/>
        <v>60</v>
      </c>
      <c r="AE415" s="122">
        <f t="shared" si="26"/>
        <v>5</v>
      </c>
      <c r="AF415">
        <f t="shared" si="27"/>
        <v>2011</v>
      </c>
    </row>
    <row r="416" spans="1:32" x14ac:dyDescent="0.2">
      <c r="A416" s="4">
        <v>42175</v>
      </c>
      <c r="B416" s="4">
        <v>116311</v>
      </c>
      <c r="C416" s="4" t="s">
        <v>2253</v>
      </c>
      <c r="D416" s="4" t="s">
        <v>2254</v>
      </c>
      <c r="E416" s="5">
        <v>40695</v>
      </c>
      <c r="F416" s="29">
        <v>2011</v>
      </c>
      <c r="G416" s="4" t="s">
        <v>43</v>
      </c>
      <c r="H416" s="4" t="s">
        <v>2255</v>
      </c>
      <c r="I416" s="4">
        <v>38.200000000000003</v>
      </c>
      <c r="J416" s="4">
        <v>26.45</v>
      </c>
      <c r="K416" s="4" t="s">
        <v>2256</v>
      </c>
      <c r="L416" s="5">
        <v>41453</v>
      </c>
      <c r="M416" s="29">
        <f t="shared" si="24"/>
        <v>2013</v>
      </c>
      <c r="N416" s="4" t="s">
        <v>145</v>
      </c>
      <c r="O416" s="4" t="s">
        <v>891</v>
      </c>
      <c r="P416" s="4">
        <v>40</v>
      </c>
      <c r="Q416" s="4">
        <v>31.19</v>
      </c>
      <c r="R416" s="4"/>
      <c r="S416" s="4" t="s">
        <v>24</v>
      </c>
      <c r="T416" s="4" t="s">
        <v>92</v>
      </c>
      <c r="U416" s="4" t="s">
        <v>2257</v>
      </c>
      <c r="V416" s="4"/>
      <c r="W416" s="4" t="s">
        <v>763</v>
      </c>
      <c r="X416" s="4" t="s">
        <v>718</v>
      </c>
      <c r="Y416" s="4" t="s">
        <v>33</v>
      </c>
      <c r="Z416" s="4"/>
      <c r="AA416" s="4"/>
      <c r="AB416" s="4"/>
      <c r="AC416" s="4"/>
      <c r="AD416">
        <f t="shared" si="25"/>
        <v>24</v>
      </c>
      <c r="AE416" s="122">
        <f t="shared" si="26"/>
        <v>2</v>
      </c>
      <c r="AF416">
        <f t="shared" si="27"/>
        <v>2013</v>
      </c>
    </row>
    <row r="417" spans="1:32" x14ac:dyDescent="0.2">
      <c r="A417" s="4">
        <v>45407</v>
      </c>
      <c r="B417" s="4">
        <v>157032</v>
      </c>
      <c r="C417" s="4" t="s">
        <v>2258</v>
      </c>
      <c r="D417" s="4" t="s">
        <v>2259</v>
      </c>
      <c r="E417" s="5">
        <v>40940</v>
      </c>
      <c r="F417" s="29">
        <v>2012</v>
      </c>
      <c r="G417" s="4" t="s">
        <v>20</v>
      </c>
      <c r="H417" s="4" t="s">
        <v>2260</v>
      </c>
      <c r="I417" s="4">
        <v>4.47</v>
      </c>
      <c r="J417" s="4">
        <v>3.39</v>
      </c>
      <c r="K417" s="4" t="s">
        <v>968</v>
      </c>
      <c r="L417" s="5">
        <v>41948</v>
      </c>
      <c r="M417" s="29">
        <f t="shared" si="24"/>
        <v>2014</v>
      </c>
      <c r="N417" s="4" t="s">
        <v>31</v>
      </c>
      <c r="O417" s="4" t="s">
        <v>2261</v>
      </c>
      <c r="P417" s="4">
        <v>92.75</v>
      </c>
      <c r="Q417" s="4">
        <v>74.61</v>
      </c>
      <c r="R417" s="4" t="s">
        <v>2262</v>
      </c>
      <c r="S417" s="4" t="s">
        <v>60</v>
      </c>
      <c r="T417" s="4" t="s">
        <v>141</v>
      </c>
      <c r="U417" s="4" t="s">
        <v>141</v>
      </c>
      <c r="V417" s="4"/>
      <c r="W417" s="4" t="s">
        <v>763</v>
      </c>
      <c r="X417" s="4" t="s">
        <v>718</v>
      </c>
      <c r="Y417" s="4" t="s">
        <v>33</v>
      </c>
      <c r="Z417" s="4"/>
      <c r="AA417" s="4"/>
      <c r="AB417" s="4"/>
      <c r="AC417" s="4"/>
      <c r="AD417">
        <f t="shared" si="25"/>
        <v>33</v>
      </c>
      <c r="AE417" s="122">
        <f t="shared" si="26"/>
        <v>2.75</v>
      </c>
      <c r="AF417">
        <f t="shared" si="27"/>
        <v>2014</v>
      </c>
    </row>
    <row r="418" spans="1:32" x14ac:dyDescent="0.2">
      <c r="A418" s="4">
        <v>14973</v>
      </c>
      <c r="B418" s="4">
        <v>48092</v>
      </c>
      <c r="C418" s="4" t="s">
        <v>2263</v>
      </c>
      <c r="D418" s="4" t="s">
        <v>2264</v>
      </c>
      <c r="E418" s="5">
        <v>39093</v>
      </c>
      <c r="F418" s="29">
        <v>2007</v>
      </c>
      <c r="G418" s="4" t="s">
        <v>20</v>
      </c>
      <c r="H418" s="4" t="s">
        <v>2265</v>
      </c>
      <c r="I418" s="4">
        <v>18.100000000000001</v>
      </c>
      <c r="J418" s="4">
        <v>13.72</v>
      </c>
      <c r="K418" s="4" t="s">
        <v>2266</v>
      </c>
      <c r="L418" s="5">
        <v>41659</v>
      </c>
      <c r="M418" s="29">
        <f t="shared" si="24"/>
        <v>2014</v>
      </c>
      <c r="N418" s="4" t="s">
        <v>31</v>
      </c>
      <c r="O418" s="4" t="s">
        <v>2048</v>
      </c>
      <c r="P418" s="4">
        <v>30</v>
      </c>
      <c r="Q418" s="4">
        <v>21.95</v>
      </c>
      <c r="R418" s="4" t="s">
        <v>2267</v>
      </c>
      <c r="S418" s="4" t="s">
        <v>54</v>
      </c>
      <c r="T418" s="4" t="s">
        <v>681</v>
      </c>
      <c r="U418" s="4" t="s">
        <v>2244</v>
      </c>
      <c r="V418" s="4"/>
      <c r="W418" s="4" t="s">
        <v>763</v>
      </c>
      <c r="X418" s="4" t="s">
        <v>718</v>
      </c>
      <c r="Y418" s="4" t="s">
        <v>33</v>
      </c>
      <c r="Z418" s="4">
        <v>1.3</v>
      </c>
      <c r="AA418" s="4"/>
      <c r="AB418" s="4"/>
      <c r="AC418" s="4"/>
      <c r="AD418">
        <f t="shared" si="25"/>
        <v>84</v>
      </c>
      <c r="AE418" s="122">
        <f t="shared" si="26"/>
        <v>7</v>
      </c>
      <c r="AF418">
        <f t="shared" si="27"/>
        <v>2014</v>
      </c>
    </row>
    <row r="419" spans="1:32" x14ac:dyDescent="0.2">
      <c r="A419" s="4">
        <v>36335</v>
      </c>
      <c r="B419" s="4">
        <v>123926</v>
      </c>
      <c r="C419" s="4" t="s">
        <v>2268</v>
      </c>
      <c r="D419" s="4" t="s">
        <v>2269</v>
      </c>
      <c r="E419" s="5">
        <v>38187</v>
      </c>
      <c r="F419" s="29">
        <v>2004</v>
      </c>
      <c r="G419" s="4" t="s">
        <v>20</v>
      </c>
      <c r="H419" s="4" t="s">
        <v>2041</v>
      </c>
      <c r="I419" s="4">
        <v>15</v>
      </c>
      <c r="J419" s="4">
        <v>12.32</v>
      </c>
      <c r="K419" s="4" t="s">
        <v>409</v>
      </c>
      <c r="L419" s="5">
        <v>39374</v>
      </c>
      <c r="M419" s="29">
        <f t="shared" si="24"/>
        <v>2007</v>
      </c>
      <c r="N419" s="4" t="s">
        <v>23</v>
      </c>
      <c r="O419" s="4" t="s">
        <v>2270</v>
      </c>
      <c r="P419" s="4">
        <v>137.86000000000001</v>
      </c>
      <c r="Q419" s="4">
        <v>96.95</v>
      </c>
      <c r="R419" s="4"/>
      <c r="S419" s="4" t="s">
        <v>54</v>
      </c>
      <c r="T419" s="4" t="s">
        <v>461</v>
      </c>
      <c r="U419" s="4" t="s">
        <v>2271</v>
      </c>
      <c r="V419" s="4"/>
      <c r="W419" s="4" t="s">
        <v>763</v>
      </c>
      <c r="X419" s="4" t="s">
        <v>718</v>
      </c>
      <c r="Y419" s="4" t="s">
        <v>26</v>
      </c>
      <c r="Z419" s="4"/>
      <c r="AA419" s="4"/>
      <c r="AB419" s="4" t="s">
        <v>794</v>
      </c>
      <c r="AC419" s="4"/>
      <c r="AD419">
        <f t="shared" si="25"/>
        <v>39</v>
      </c>
      <c r="AE419" s="122">
        <f t="shared" si="26"/>
        <v>3.25</v>
      </c>
      <c r="AF419">
        <f t="shared" si="27"/>
        <v>2007</v>
      </c>
    </row>
    <row r="420" spans="1:32" x14ac:dyDescent="0.2">
      <c r="A420" s="4">
        <v>44210</v>
      </c>
      <c r="B420" s="4">
        <v>152921</v>
      </c>
      <c r="C420" s="4" t="s">
        <v>2272</v>
      </c>
      <c r="D420" s="4" t="s">
        <v>2273</v>
      </c>
      <c r="E420" s="5">
        <v>41912</v>
      </c>
      <c r="F420" s="29">
        <v>2014</v>
      </c>
      <c r="G420" s="4" t="s">
        <v>28</v>
      </c>
      <c r="H420" s="4" t="s">
        <v>2274</v>
      </c>
      <c r="I420" s="4">
        <v>1500</v>
      </c>
      <c r="J420" s="4">
        <v>1187.8499999999999</v>
      </c>
      <c r="K420" s="4" t="s">
        <v>2275</v>
      </c>
      <c r="L420" s="5">
        <v>42360</v>
      </c>
      <c r="M420" s="29">
        <f t="shared" si="24"/>
        <v>2015</v>
      </c>
      <c r="N420" s="4" t="s">
        <v>31</v>
      </c>
      <c r="O420" s="4" t="s">
        <v>2276</v>
      </c>
      <c r="P420" s="4">
        <v>750</v>
      </c>
      <c r="Q420" s="4">
        <v>691.28</v>
      </c>
      <c r="R420" s="4" t="s">
        <v>2277</v>
      </c>
      <c r="S420" s="4" t="s">
        <v>167</v>
      </c>
      <c r="T420" s="4" t="s">
        <v>501</v>
      </c>
      <c r="U420" s="4" t="s">
        <v>2278</v>
      </c>
      <c r="V420" s="4"/>
      <c r="W420" s="4" t="s">
        <v>834</v>
      </c>
      <c r="X420" s="4" t="s">
        <v>718</v>
      </c>
      <c r="Y420" s="4" t="s">
        <v>26</v>
      </c>
      <c r="Z420" s="4"/>
      <c r="AA420" s="4"/>
      <c r="AB420" s="4"/>
      <c r="AC420" s="4"/>
      <c r="AD420">
        <f t="shared" si="25"/>
        <v>15</v>
      </c>
      <c r="AE420" s="122">
        <f t="shared" si="26"/>
        <v>1.25</v>
      </c>
      <c r="AF420">
        <f t="shared" si="27"/>
        <v>2015</v>
      </c>
    </row>
    <row r="421" spans="1:32" x14ac:dyDescent="0.2">
      <c r="A421" s="4">
        <v>4491</v>
      </c>
      <c r="B421" s="4">
        <v>33832</v>
      </c>
      <c r="C421" s="4" t="s">
        <v>2279</v>
      </c>
      <c r="D421" s="4" t="s">
        <v>2280</v>
      </c>
      <c r="E421" s="5">
        <v>39692</v>
      </c>
      <c r="F421" s="29">
        <v>2008</v>
      </c>
      <c r="G421" s="4" t="s">
        <v>782</v>
      </c>
      <c r="H421" s="4" t="s">
        <v>2281</v>
      </c>
      <c r="I421" s="4">
        <v>338.28</v>
      </c>
      <c r="J421" s="4">
        <v>240.24</v>
      </c>
      <c r="K421" s="4" t="s">
        <v>409</v>
      </c>
      <c r="L421" s="5">
        <v>41724</v>
      </c>
      <c r="M421" s="29">
        <f t="shared" si="24"/>
        <v>2014</v>
      </c>
      <c r="N421" s="4" t="s">
        <v>23</v>
      </c>
      <c r="O421" s="4" t="s">
        <v>2282</v>
      </c>
      <c r="P421" s="4">
        <v>304</v>
      </c>
      <c r="Q421" s="4">
        <v>218.61</v>
      </c>
      <c r="R421" s="4"/>
      <c r="S421" s="4" t="s">
        <v>54</v>
      </c>
      <c r="T421" s="4" t="s">
        <v>461</v>
      </c>
      <c r="U421" s="4" t="s">
        <v>556</v>
      </c>
      <c r="V421" s="4"/>
      <c r="W421" s="4" t="s">
        <v>834</v>
      </c>
      <c r="X421" s="4" t="s">
        <v>718</v>
      </c>
      <c r="Y421" s="4" t="s">
        <v>26</v>
      </c>
      <c r="Z421" s="4"/>
      <c r="AA421" s="4"/>
      <c r="AB421" s="4"/>
      <c r="AC421" s="4"/>
      <c r="AD421">
        <f t="shared" si="25"/>
        <v>66</v>
      </c>
      <c r="AE421" s="122">
        <f t="shared" si="26"/>
        <v>5.5</v>
      </c>
      <c r="AF421">
        <f t="shared" si="27"/>
        <v>2014</v>
      </c>
    </row>
    <row r="422" spans="1:32" x14ac:dyDescent="0.2">
      <c r="A422" s="4">
        <v>4491</v>
      </c>
      <c r="B422" s="4">
        <v>33832</v>
      </c>
      <c r="C422" s="4" t="s">
        <v>2279</v>
      </c>
      <c r="D422" s="4" t="s">
        <v>2280</v>
      </c>
      <c r="E422" s="5">
        <v>39692</v>
      </c>
      <c r="F422" s="29">
        <v>2008</v>
      </c>
      <c r="G422" s="4" t="s">
        <v>782</v>
      </c>
      <c r="H422" s="4" t="s">
        <v>2281</v>
      </c>
      <c r="I422" s="4">
        <v>338.28</v>
      </c>
      <c r="J422" s="4">
        <v>240.24</v>
      </c>
      <c r="K422" s="4" t="s">
        <v>409</v>
      </c>
      <c r="L422" s="5">
        <v>42171</v>
      </c>
      <c r="M422" s="29">
        <f t="shared" si="24"/>
        <v>2015</v>
      </c>
      <c r="N422" s="4" t="s">
        <v>38</v>
      </c>
      <c r="O422" s="4" t="s">
        <v>2283</v>
      </c>
      <c r="P422" s="4">
        <v>160.80000000000001</v>
      </c>
      <c r="Q422" s="4">
        <v>141.38</v>
      </c>
      <c r="R422" s="4"/>
      <c r="S422" s="4" t="s">
        <v>54</v>
      </c>
      <c r="T422" s="4" t="s">
        <v>461</v>
      </c>
      <c r="U422" s="4" t="s">
        <v>556</v>
      </c>
      <c r="V422" s="4"/>
      <c r="W422" s="4" t="s">
        <v>834</v>
      </c>
      <c r="X422" s="4" t="s">
        <v>718</v>
      </c>
      <c r="Y422" s="4" t="s">
        <v>26</v>
      </c>
      <c r="Z422" s="4"/>
      <c r="AA422" s="4"/>
      <c r="AB422" s="4"/>
      <c r="AC422" s="4"/>
      <c r="AD422">
        <f t="shared" si="25"/>
        <v>81</v>
      </c>
      <c r="AE422" s="122">
        <f t="shared" si="26"/>
        <v>6.75</v>
      </c>
      <c r="AF422">
        <f t="shared" si="27"/>
        <v>2015</v>
      </c>
    </row>
    <row r="423" spans="1:32" x14ac:dyDescent="0.2">
      <c r="A423" s="4">
        <v>4491</v>
      </c>
      <c r="B423" s="4">
        <v>33832</v>
      </c>
      <c r="C423" s="4" t="s">
        <v>2279</v>
      </c>
      <c r="D423" s="4" t="s">
        <v>2280</v>
      </c>
      <c r="E423" s="5">
        <v>39692</v>
      </c>
      <c r="F423" s="29">
        <v>2008</v>
      </c>
      <c r="G423" s="4" t="s">
        <v>782</v>
      </c>
      <c r="H423" s="4" t="s">
        <v>2281</v>
      </c>
      <c r="I423" s="4">
        <v>338.28</v>
      </c>
      <c r="J423" s="4">
        <v>240.24</v>
      </c>
      <c r="K423" s="4" t="s">
        <v>409</v>
      </c>
      <c r="L423" s="5">
        <v>42850</v>
      </c>
      <c r="M423" s="29">
        <f t="shared" si="24"/>
        <v>2017</v>
      </c>
      <c r="N423" s="4" t="s">
        <v>70</v>
      </c>
      <c r="O423" s="4"/>
      <c r="P423" s="4"/>
      <c r="Q423" s="4"/>
      <c r="R423" s="4" t="s">
        <v>2284</v>
      </c>
      <c r="S423" s="4" t="s">
        <v>54</v>
      </c>
      <c r="T423" s="4" t="s">
        <v>461</v>
      </c>
      <c r="U423" s="4" t="s">
        <v>556</v>
      </c>
      <c r="V423" s="4"/>
      <c r="W423" s="4" t="s">
        <v>834</v>
      </c>
      <c r="X423" s="4" t="s">
        <v>718</v>
      </c>
      <c r="Y423" s="4" t="s">
        <v>26</v>
      </c>
      <c r="Z423" s="4"/>
      <c r="AA423" s="4"/>
      <c r="AB423" s="4"/>
      <c r="AC423" s="4"/>
      <c r="AD423">
        <f t="shared" si="25"/>
        <v>103</v>
      </c>
      <c r="AE423" s="122">
        <f t="shared" si="26"/>
        <v>8.5833333333333339</v>
      </c>
      <c r="AF423">
        <f t="shared" si="27"/>
        <v>2017</v>
      </c>
    </row>
    <row r="424" spans="1:32" x14ac:dyDescent="0.2">
      <c r="A424" s="4">
        <v>21805</v>
      </c>
      <c r="B424" s="4">
        <v>33832</v>
      </c>
      <c r="C424" s="4" t="s">
        <v>2279</v>
      </c>
      <c r="D424" s="4" t="s">
        <v>2280</v>
      </c>
      <c r="E424" s="5">
        <v>40577</v>
      </c>
      <c r="F424" s="29">
        <v>2011</v>
      </c>
      <c r="G424" s="4" t="s">
        <v>20</v>
      </c>
      <c r="H424" s="4"/>
      <c r="I424" s="4"/>
      <c r="J424" s="4"/>
      <c r="K424" s="4" t="s">
        <v>2285</v>
      </c>
      <c r="L424" s="5">
        <v>42166</v>
      </c>
      <c r="M424" s="29">
        <f t="shared" si="24"/>
        <v>2015</v>
      </c>
      <c r="N424" s="4" t="s">
        <v>38</v>
      </c>
      <c r="O424" s="4" t="s">
        <v>2283</v>
      </c>
      <c r="P424" s="4">
        <v>160.80000000000001</v>
      </c>
      <c r="Q424" s="4">
        <v>142.65</v>
      </c>
      <c r="R424" s="4"/>
      <c r="S424" s="4" t="s">
        <v>54</v>
      </c>
      <c r="T424" s="4" t="s">
        <v>461</v>
      </c>
      <c r="U424" s="4" t="s">
        <v>556</v>
      </c>
      <c r="V424" s="4"/>
      <c r="W424" s="4" t="s">
        <v>834</v>
      </c>
      <c r="X424" s="4" t="s">
        <v>718</v>
      </c>
      <c r="Y424" s="4" t="s">
        <v>26</v>
      </c>
      <c r="Z424" s="4"/>
      <c r="AA424" s="4"/>
      <c r="AB424" s="4"/>
      <c r="AC424" s="4"/>
      <c r="AD424">
        <f t="shared" si="25"/>
        <v>52</v>
      </c>
      <c r="AE424" s="122">
        <f t="shared" si="26"/>
        <v>4.333333333333333</v>
      </c>
      <c r="AF424">
        <f t="shared" si="27"/>
        <v>2015</v>
      </c>
    </row>
    <row r="425" spans="1:32" x14ac:dyDescent="0.2">
      <c r="A425" s="4">
        <v>20276</v>
      </c>
      <c r="B425" s="4">
        <v>55473</v>
      </c>
      <c r="C425" s="4" t="s">
        <v>2286</v>
      </c>
      <c r="D425" s="4" t="s">
        <v>2287</v>
      </c>
      <c r="E425" s="5">
        <v>38200</v>
      </c>
      <c r="F425" s="29">
        <v>2004</v>
      </c>
      <c r="G425" s="4" t="s">
        <v>28</v>
      </c>
      <c r="H425" s="4"/>
      <c r="I425" s="4"/>
      <c r="J425" s="4"/>
      <c r="K425" s="4" t="s">
        <v>199</v>
      </c>
      <c r="L425" s="5">
        <v>40626</v>
      </c>
      <c r="M425" s="29">
        <f t="shared" si="24"/>
        <v>2011</v>
      </c>
      <c r="N425" s="4" t="s">
        <v>70</v>
      </c>
      <c r="O425" s="4"/>
      <c r="P425" s="4"/>
      <c r="Q425" s="4"/>
      <c r="R425" s="4" t="s">
        <v>2288</v>
      </c>
      <c r="S425" s="4" t="s">
        <v>32</v>
      </c>
      <c r="T425" s="4" t="s">
        <v>158</v>
      </c>
      <c r="U425" s="4" t="s">
        <v>692</v>
      </c>
      <c r="V425" s="4"/>
      <c r="W425" s="4" t="s">
        <v>834</v>
      </c>
      <c r="X425" s="4" t="s">
        <v>718</v>
      </c>
      <c r="Y425" s="4" t="s">
        <v>33</v>
      </c>
      <c r="Z425" s="4"/>
      <c r="AA425" s="4"/>
      <c r="AB425" s="4"/>
      <c r="AC425" s="4"/>
      <c r="AD425">
        <f t="shared" si="25"/>
        <v>79</v>
      </c>
      <c r="AE425" s="122">
        <f t="shared" si="26"/>
        <v>6.583333333333333</v>
      </c>
      <c r="AF425">
        <f t="shared" si="27"/>
        <v>2011</v>
      </c>
    </row>
    <row r="426" spans="1:32" x14ac:dyDescent="0.2">
      <c r="A426" s="4">
        <v>20277</v>
      </c>
      <c r="B426" s="4">
        <v>55473</v>
      </c>
      <c r="C426" s="4" t="s">
        <v>2286</v>
      </c>
      <c r="D426" s="4" t="s">
        <v>2287</v>
      </c>
      <c r="E426" s="5">
        <v>40626</v>
      </c>
      <c r="F426" s="29">
        <v>2011</v>
      </c>
      <c r="G426" s="4" t="s">
        <v>28</v>
      </c>
      <c r="H426" s="4" t="s">
        <v>2121</v>
      </c>
      <c r="I426" s="4">
        <v>350</v>
      </c>
      <c r="J426" s="4">
        <v>250.57</v>
      </c>
      <c r="K426" s="4" t="s">
        <v>2288</v>
      </c>
      <c r="L426" s="5">
        <v>40626</v>
      </c>
      <c r="M426" s="29">
        <f t="shared" si="24"/>
        <v>2011</v>
      </c>
      <c r="N426" s="4" t="s">
        <v>128</v>
      </c>
      <c r="O426" s="4"/>
      <c r="P426" s="4"/>
      <c r="Q426" s="4"/>
      <c r="R426" s="4" t="s">
        <v>2289</v>
      </c>
      <c r="S426" s="4" t="s">
        <v>32</v>
      </c>
      <c r="T426" s="4" t="s">
        <v>158</v>
      </c>
      <c r="U426" s="4" t="s">
        <v>692</v>
      </c>
      <c r="V426" s="4"/>
      <c r="W426" s="4" t="s">
        <v>834</v>
      </c>
      <c r="X426" s="4" t="s">
        <v>718</v>
      </c>
      <c r="Y426" s="4" t="s">
        <v>33</v>
      </c>
      <c r="Z426" s="4"/>
      <c r="AA426" s="4"/>
      <c r="AB426" s="4" t="s">
        <v>2290</v>
      </c>
      <c r="AC426" s="4"/>
      <c r="AD426">
        <f t="shared" si="25"/>
        <v>0</v>
      </c>
      <c r="AE426" s="122">
        <f t="shared" si="26"/>
        <v>0</v>
      </c>
      <c r="AF426">
        <f t="shared" si="27"/>
        <v>2011</v>
      </c>
    </row>
    <row r="427" spans="1:32" x14ac:dyDescent="0.2">
      <c r="A427" s="4">
        <v>44287</v>
      </c>
      <c r="B427" s="4">
        <v>153202</v>
      </c>
      <c r="C427" s="4" t="s">
        <v>2291</v>
      </c>
      <c r="D427" s="4" t="s">
        <v>2292</v>
      </c>
      <c r="E427" s="5">
        <v>39440</v>
      </c>
      <c r="F427" s="29">
        <v>2007</v>
      </c>
      <c r="G427" s="4" t="s">
        <v>20</v>
      </c>
      <c r="H427" s="4" t="s">
        <v>891</v>
      </c>
      <c r="I427" s="4">
        <v>40</v>
      </c>
      <c r="J427" s="4">
        <v>27.39</v>
      </c>
      <c r="K427" s="4" t="s">
        <v>2293</v>
      </c>
      <c r="L427" s="5">
        <v>40435</v>
      </c>
      <c r="M427" s="29">
        <f t="shared" si="24"/>
        <v>2010</v>
      </c>
      <c r="N427" s="4" t="s">
        <v>145</v>
      </c>
      <c r="O427" s="4" t="s">
        <v>2294</v>
      </c>
      <c r="P427" s="4">
        <v>29.5</v>
      </c>
      <c r="Q427" s="4">
        <v>22.99</v>
      </c>
      <c r="R427" s="4"/>
      <c r="S427" s="4" t="s">
        <v>24</v>
      </c>
      <c r="T427" s="4" t="s">
        <v>47</v>
      </c>
      <c r="U427" s="4" t="s">
        <v>1803</v>
      </c>
      <c r="V427" s="4"/>
      <c r="W427" s="4" t="s">
        <v>763</v>
      </c>
      <c r="X427" s="4" t="s">
        <v>718</v>
      </c>
      <c r="Y427" s="4" t="s">
        <v>26</v>
      </c>
      <c r="Z427" s="4"/>
      <c r="AA427" s="4"/>
      <c r="AB427" s="4"/>
      <c r="AC427" s="4"/>
      <c r="AD427">
        <f t="shared" si="25"/>
        <v>33</v>
      </c>
      <c r="AE427" s="122">
        <f t="shared" si="26"/>
        <v>2.75</v>
      </c>
      <c r="AF427">
        <f t="shared" si="27"/>
        <v>2010</v>
      </c>
    </row>
    <row r="428" spans="1:32" x14ac:dyDescent="0.2">
      <c r="A428" s="4">
        <v>44287</v>
      </c>
      <c r="B428" s="4">
        <v>153202</v>
      </c>
      <c r="C428" s="4" t="s">
        <v>2291</v>
      </c>
      <c r="D428" s="4" t="s">
        <v>2292</v>
      </c>
      <c r="E428" s="5">
        <v>39440</v>
      </c>
      <c r="F428" s="29">
        <v>2007</v>
      </c>
      <c r="G428" s="4" t="s">
        <v>20</v>
      </c>
      <c r="H428" s="4" t="s">
        <v>891</v>
      </c>
      <c r="I428" s="4">
        <v>40</v>
      </c>
      <c r="J428" s="4">
        <v>27.39</v>
      </c>
      <c r="K428" s="4" t="s">
        <v>2293</v>
      </c>
      <c r="L428" s="5">
        <v>40827</v>
      </c>
      <c r="M428" s="29">
        <f t="shared" si="24"/>
        <v>2011</v>
      </c>
      <c r="N428" s="4" t="s">
        <v>23</v>
      </c>
      <c r="O428" s="4" t="s">
        <v>2295</v>
      </c>
      <c r="P428" s="4">
        <v>259.58</v>
      </c>
      <c r="Q428" s="4">
        <v>189.26</v>
      </c>
      <c r="R428" s="4"/>
      <c r="S428" s="4" t="s">
        <v>24</v>
      </c>
      <c r="T428" s="4" t="s">
        <v>47</v>
      </c>
      <c r="U428" s="4" t="s">
        <v>1803</v>
      </c>
      <c r="V428" s="4"/>
      <c r="W428" s="4" t="s">
        <v>763</v>
      </c>
      <c r="X428" s="4" t="s">
        <v>718</v>
      </c>
      <c r="Y428" s="4" t="s">
        <v>26</v>
      </c>
      <c r="Z428" s="4"/>
      <c r="AA428" s="4"/>
      <c r="AB428" s="4"/>
      <c r="AC428" s="4"/>
      <c r="AD428">
        <f t="shared" si="25"/>
        <v>46</v>
      </c>
      <c r="AE428" s="122">
        <f t="shared" si="26"/>
        <v>3.8333333333333335</v>
      </c>
      <c r="AF428">
        <f t="shared" si="27"/>
        <v>2011</v>
      </c>
    </row>
    <row r="429" spans="1:32" x14ac:dyDescent="0.2">
      <c r="A429" s="4">
        <v>44287</v>
      </c>
      <c r="B429" s="4">
        <v>153202</v>
      </c>
      <c r="C429" s="4" t="s">
        <v>2291</v>
      </c>
      <c r="D429" s="4" t="s">
        <v>2292</v>
      </c>
      <c r="E429" s="5">
        <v>39440</v>
      </c>
      <c r="F429" s="29">
        <v>2007</v>
      </c>
      <c r="G429" s="4" t="s">
        <v>20</v>
      </c>
      <c r="H429" s="4" t="s">
        <v>891</v>
      </c>
      <c r="I429" s="4">
        <v>40</v>
      </c>
      <c r="J429" s="4">
        <v>27.39</v>
      </c>
      <c r="K429" s="4" t="s">
        <v>2293</v>
      </c>
      <c r="L429" s="5">
        <v>41578</v>
      </c>
      <c r="M429" s="29">
        <f t="shared" si="24"/>
        <v>2013</v>
      </c>
      <c r="N429" s="4" t="s">
        <v>38</v>
      </c>
      <c r="O429" s="4" t="s">
        <v>2296</v>
      </c>
      <c r="P429" s="4">
        <v>29.62</v>
      </c>
      <c r="Q429" s="4">
        <v>22.14</v>
      </c>
      <c r="R429" s="4"/>
      <c r="S429" s="4" t="s">
        <v>24</v>
      </c>
      <c r="T429" s="4" t="s">
        <v>47</v>
      </c>
      <c r="U429" s="4" t="s">
        <v>1803</v>
      </c>
      <c r="V429" s="4"/>
      <c r="W429" s="4" t="s">
        <v>763</v>
      </c>
      <c r="X429" s="4" t="s">
        <v>718</v>
      </c>
      <c r="Y429" s="4" t="s">
        <v>26</v>
      </c>
      <c r="Z429" s="4"/>
      <c r="AA429" s="4"/>
      <c r="AB429" s="4"/>
      <c r="AC429" s="4"/>
      <c r="AD429">
        <f t="shared" si="25"/>
        <v>70</v>
      </c>
      <c r="AE429" s="122">
        <f t="shared" si="26"/>
        <v>5.833333333333333</v>
      </c>
      <c r="AF429">
        <f t="shared" si="27"/>
        <v>2013</v>
      </c>
    </row>
    <row r="430" spans="1:32" x14ac:dyDescent="0.2">
      <c r="A430" s="4">
        <v>44484</v>
      </c>
      <c r="B430" s="4">
        <v>153202</v>
      </c>
      <c r="C430" s="4" t="s">
        <v>2291</v>
      </c>
      <c r="D430" s="4" t="s">
        <v>2292</v>
      </c>
      <c r="E430" s="5">
        <v>40436</v>
      </c>
      <c r="F430" s="29">
        <v>2010</v>
      </c>
      <c r="G430" s="4" t="s">
        <v>20</v>
      </c>
      <c r="H430" s="4" t="s">
        <v>2297</v>
      </c>
      <c r="I430" s="4">
        <v>12.89</v>
      </c>
      <c r="J430" s="4">
        <v>10.039999999999999</v>
      </c>
      <c r="K430" s="4" t="s">
        <v>1974</v>
      </c>
      <c r="L430" s="5">
        <v>41561</v>
      </c>
      <c r="M430" s="29">
        <f t="shared" si="24"/>
        <v>2013</v>
      </c>
      <c r="N430" s="4" t="s">
        <v>38</v>
      </c>
      <c r="O430" s="4" t="s">
        <v>2298</v>
      </c>
      <c r="P430" s="4">
        <v>9.41</v>
      </c>
      <c r="Q430" s="4">
        <v>6.95</v>
      </c>
      <c r="R430" s="4"/>
      <c r="S430" s="4" t="s">
        <v>24</v>
      </c>
      <c r="T430" s="4" t="s">
        <v>47</v>
      </c>
      <c r="U430" s="4" t="s">
        <v>1803</v>
      </c>
      <c r="V430" s="4"/>
      <c r="W430" s="4" t="s">
        <v>763</v>
      </c>
      <c r="X430" s="4" t="s">
        <v>718</v>
      </c>
      <c r="Y430" s="4" t="s">
        <v>26</v>
      </c>
      <c r="Z430" s="4"/>
      <c r="AA430" s="4"/>
      <c r="AB430" s="4"/>
      <c r="AC430" s="4"/>
      <c r="AD430">
        <f t="shared" si="25"/>
        <v>37</v>
      </c>
      <c r="AE430" s="122">
        <f t="shared" si="26"/>
        <v>3.0833333333333335</v>
      </c>
      <c r="AF430">
        <f t="shared" si="27"/>
        <v>2013</v>
      </c>
    </row>
    <row r="431" spans="1:32" x14ac:dyDescent="0.2">
      <c r="A431" s="4">
        <v>45275</v>
      </c>
      <c r="B431" s="4">
        <v>156525</v>
      </c>
      <c r="C431" s="4" t="s">
        <v>2299</v>
      </c>
      <c r="D431" s="4" t="s">
        <v>2300</v>
      </c>
      <c r="E431" s="5">
        <v>40513</v>
      </c>
      <c r="F431" s="29">
        <v>2010</v>
      </c>
      <c r="G431" s="4" t="s">
        <v>28</v>
      </c>
      <c r="H431" s="4" t="s">
        <v>2301</v>
      </c>
      <c r="I431" s="4">
        <v>71.900000000000006</v>
      </c>
      <c r="J431" s="4">
        <v>54.22</v>
      </c>
      <c r="K431" s="4" t="s">
        <v>1579</v>
      </c>
      <c r="L431" s="5">
        <v>40907</v>
      </c>
      <c r="M431" s="29">
        <f t="shared" si="24"/>
        <v>2011</v>
      </c>
      <c r="N431" s="4" t="s">
        <v>31</v>
      </c>
      <c r="O431" s="4"/>
      <c r="P431" s="4"/>
      <c r="Q431" s="4"/>
      <c r="R431" s="4"/>
      <c r="S431" s="4" t="s">
        <v>54</v>
      </c>
      <c r="T431" s="4" t="s">
        <v>81</v>
      </c>
      <c r="U431" s="4" t="s">
        <v>2302</v>
      </c>
      <c r="V431" s="4"/>
      <c r="W431" s="4" t="s">
        <v>763</v>
      </c>
      <c r="X431" s="4" t="s">
        <v>718</v>
      </c>
      <c r="Y431" s="4" t="s">
        <v>33</v>
      </c>
      <c r="Z431" s="4"/>
      <c r="AA431" s="4"/>
      <c r="AB431" s="4"/>
      <c r="AC431" s="4"/>
      <c r="AD431">
        <f t="shared" si="25"/>
        <v>12</v>
      </c>
      <c r="AE431" s="122">
        <f t="shared" si="26"/>
        <v>1</v>
      </c>
      <c r="AF431">
        <f t="shared" si="27"/>
        <v>2011</v>
      </c>
    </row>
    <row r="432" spans="1:32" x14ac:dyDescent="0.2">
      <c r="A432" s="4">
        <v>34067</v>
      </c>
      <c r="B432" s="4">
        <v>95623</v>
      </c>
      <c r="C432" s="4" t="s">
        <v>2303</v>
      </c>
      <c r="D432" s="4" t="s">
        <v>2304</v>
      </c>
      <c r="E432" s="5">
        <v>41564</v>
      </c>
      <c r="F432" s="29">
        <v>2013</v>
      </c>
      <c r="G432" s="4" t="s">
        <v>782</v>
      </c>
      <c r="H432" s="4" t="s">
        <v>2305</v>
      </c>
      <c r="I432" s="4">
        <v>625</v>
      </c>
      <c r="J432" s="4">
        <v>461.75</v>
      </c>
      <c r="K432" s="4" t="s">
        <v>2306</v>
      </c>
      <c r="L432" s="5">
        <v>42611</v>
      </c>
      <c r="M432" s="29">
        <f t="shared" si="24"/>
        <v>2016</v>
      </c>
      <c r="N432" s="4" t="s">
        <v>31</v>
      </c>
      <c r="O432" s="4" t="s">
        <v>2307</v>
      </c>
      <c r="P432" s="4">
        <v>675</v>
      </c>
      <c r="Q432" s="4">
        <v>598.59</v>
      </c>
      <c r="R432" s="4" t="s">
        <v>2308</v>
      </c>
      <c r="S432" s="4" t="s">
        <v>32</v>
      </c>
      <c r="T432" s="4" t="s">
        <v>158</v>
      </c>
      <c r="U432" s="4" t="s">
        <v>159</v>
      </c>
      <c r="V432" s="4"/>
      <c r="W432" s="4" t="s">
        <v>763</v>
      </c>
      <c r="X432" s="4" t="s">
        <v>718</v>
      </c>
      <c r="Y432" s="4" t="s">
        <v>33</v>
      </c>
      <c r="Z432" s="4"/>
      <c r="AA432" s="4"/>
      <c r="AB432" s="4" t="s">
        <v>2309</v>
      </c>
      <c r="AC432" s="4"/>
      <c r="AD432">
        <f t="shared" si="25"/>
        <v>34</v>
      </c>
      <c r="AE432" s="122">
        <f t="shared" si="26"/>
        <v>2.8333333333333335</v>
      </c>
      <c r="AF432">
        <f t="shared" si="27"/>
        <v>2016</v>
      </c>
    </row>
    <row r="433" spans="1:32" x14ac:dyDescent="0.2">
      <c r="A433" s="4">
        <v>44136</v>
      </c>
      <c r="B433" s="4">
        <v>29311</v>
      </c>
      <c r="C433" s="4" t="s">
        <v>2310</v>
      </c>
      <c r="D433" s="4" t="s">
        <v>2311</v>
      </c>
      <c r="E433" s="5">
        <v>38504</v>
      </c>
      <c r="F433" s="29">
        <v>2005</v>
      </c>
      <c r="G433" s="4" t="s">
        <v>20</v>
      </c>
      <c r="H433" s="4"/>
      <c r="I433" s="4"/>
      <c r="J433" s="4"/>
      <c r="K433" s="4" t="s">
        <v>2312</v>
      </c>
      <c r="L433" s="5">
        <v>40162</v>
      </c>
      <c r="M433" s="29">
        <f t="shared" si="24"/>
        <v>2009</v>
      </c>
      <c r="N433" s="4" t="s">
        <v>23</v>
      </c>
      <c r="O433" s="4" t="s">
        <v>2313</v>
      </c>
      <c r="P433" s="4">
        <v>377</v>
      </c>
      <c r="Q433" s="4">
        <v>251.57</v>
      </c>
      <c r="R433" s="4"/>
      <c r="S433" s="4" t="s">
        <v>54</v>
      </c>
      <c r="T433" s="4" t="s">
        <v>81</v>
      </c>
      <c r="U433" s="4" t="s">
        <v>1959</v>
      </c>
      <c r="V433" s="4"/>
      <c r="W433" s="4" t="s">
        <v>763</v>
      </c>
      <c r="X433" s="4" t="s">
        <v>718</v>
      </c>
      <c r="Y433" s="4" t="s">
        <v>26</v>
      </c>
      <c r="Z433" s="4"/>
      <c r="AA433" s="4"/>
      <c r="AB433" s="4"/>
      <c r="AC433" s="4"/>
      <c r="AD433">
        <f t="shared" si="25"/>
        <v>54</v>
      </c>
      <c r="AE433" s="122">
        <f t="shared" si="26"/>
        <v>4.5</v>
      </c>
      <c r="AF433">
        <f t="shared" si="27"/>
        <v>2009</v>
      </c>
    </row>
    <row r="434" spans="1:32" x14ac:dyDescent="0.2">
      <c r="A434" s="4">
        <v>46266</v>
      </c>
      <c r="B434" s="4">
        <v>160217</v>
      </c>
      <c r="C434" s="4" t="s">
        <v>2314</v>
      </c>
      <c r="D434" s="4" t="s">
        <v>2315</v>
      </c>
      <c r="E434" s="5">
        <v>40513</v>
      </c>
      <c r="F434" s="29">
        <v>2010</v>
      </c>
      <c r="G434" s="4" t="s">
        <v>20</v>
      </c>
      <c r="H434" s="4" t="s">
        <v>2316</v>
      </c>
      <c r="I434" s="4">
        <v>11.23</v>
      </c>
      <c r="J434" s="4">
        <v>8.4700000000000006</v>
      </c>
      <c r="K434" s="4" t="s">
        <v>2317</v>
      </c>
      <c r="L434" s="5">
        <v>41026</v>
      </c>
      <c r="M434" s="29">
        <f t="shared" si="24"/>
        <v>2012</v>
      </c>
      <c r="N434" s="4" t="s">
        <v>23</v>
      </c>
      <c r="O434" s="4" t="s">
        <v>2318</v>
      </c>
      <c r="P434" s="4">
        <v>218.56</v>
      </c>
      <c r="Q434" s="4">
        <v>166.26</v>
      </c>
      <c r="R434" s="4"/>
      <c r="S434" s="4" t="s">
        <v>98</v>
      </c>
      <c r="T434" s="4" t="s">
        <v>631</v>
      </c>
      <c r="U434" s="4" t="s">
        <v>2319</v>
      </c>
      <c r="V434" s="4"/>
      <c r="W434" s="4" t="s">
        <v>763</v>
      </c>
      <c r="X434" s="4" t="s">
        <v>718</v>
      </c>
      <c r="Y434" s="4" t="s">
        <v>26</v>
      </c>
      <c r="Z434" s="4"/>
      <c r="AA434" s="4"/>
      <c r="AB434" s="4"/>
      <c r="AC434" s="4"/>
      <c r="AD434">
        <f t="shared" si="25"/>
        <v>16</v>
      </c>
      <c r="AE434" s="122">
        <f t="shared" si="26"/>
        <v>1.3333333333333333</v>
      </c>
      <c r="AF434">
        <f t="shared" si="27"/>
        <v>2012</v>
      </c>
    </row>
    <row r="435" spans="1:32" x14ac:dyDescent="0.2">
      <c r="A435" s="4">
        <v>27140</v>
      </c>
      <c r="B435" s="4">
        <v>76946</v>
      </c>
      <c r="C435" s="4" t="s">
        <v>2320</v>
      </c>
      <c r="D435" s="4" t="s">
        <v>2321</v>
      </c>
      <c r="E435" s="5">
        <v>39594</v>
      </c>
      <c r="F435" s="29">
        <v>2008</v>
      </c>
      <c r="G435" s="4" t="s">
        <v>20</v>
      </c>
      <c r="H435" s="4" t="s">
        <v>2322</v>
      </c>
      <c r="I435" s="4">
        <v>70.19</v>
      </c>
      <c r="J435" s="4">
        <v>44.57</v>
      </c>
      <c r="K435" s="4" t="s">
        <v>1358</v>
      </c>
      <c r="L435" s="5">
        <v>40870</v>
      </c>
      <c r="M435" s="29">
        <f t="shared" si="24"/>
        <v>2011</v>
      </c>
      <c r="N435" s="4" t="s">
        <v>23</v>
      </c>
      <c r="O435" s="4"/>
      <c r="P435" s="4"/>
      <c r="Q435" s="4"/>
      <c r="R435" s="4"/>
      <c r="S435" s="4" t="s">
        <v>54</v>
      </c>
      <c r="T435" s="4" t="s">
        <v>85</v>
      </c>
      <c r="U435" s="4" t="s">
        <v>2323</v>
      </c>
      <c r="V435" s="4"/>
      <c r="W435" s="4" t="s">
        <v>763</v>
      </c>
      <c r="X435" s="4" t="s">
        <v>718</v>
      </c>
      <c r="Y435" s="4" t="s">
        <v>26</v>
      </c>
      <c r="Z435" s="4"/>
      <c r="AA435" s="4"/>
      <c r="AB435" s="4"/>
      <c r="AC435" s="4"/>
      <c r="AD435">
        <f t="shared" si="25"/>
        <v>42</v>
      </c>
      <c r="AE435" s="122">
        <f t="shared" si="26"/>
        <v>3.5</v>
      </c>
      <c r="AF435">
        <f t="shared" si="27"/>
        <v>2011</v>
      </c>
    </row>
    <row r="436" spans="1:32" x14ac:dyDescent="0.2">
      <c r="A436" s="4">
        <v>27140</v>
      </c>
      <c r="B436" s="4">
        <v>76946</v>
      </c>
      <c r="C436" s="4" t="s">
        <v>2320</v>
      </c>
      <c r="D436" s="4" t="s">
        <v>2321</v>
      </c>
      <c r="E436" s="5">
        <v>39594</v>
      </c>
      <c r="F436" s="29">
        <v>2008</v>
      </c>
      <c r="G436" s="4" t="s">
        <v>20</v>
      </c>
      <c r="H436" s="4" t="s">
        <v>2322</v>
      </c>
      <c r="I436" s="4">
        <v>70.19</v>
      </c>
      <c r="J436" s="4">
        <v>44.57</v>
      </c>
      <c r="K436" s="4" t="s">
        <v>1358</v>
      </c>
      <c r="L436" s="5">
        <v>41421</v>
      </c>
      <c r="M436" s="29">
        <f t="shared" si="24"/>
        <v>2013</v>
      </c>
      <c r="N436" s="4" t="s">
        <v>38</v>
      </c>
      <c r="O436" s="4" t="s">
        <v>2324</v>
      </c>
      <c r="P436" s="4">
        <v>32.200000000000003</v>
      </c>
      <c r="Q436" s="4">
        <v>24.8</v>
      </c>
      <c r="R436" s="4"/>
      <c r="S436" s="4" t="s">
        <v>54</v>
      </c>
      <c r="T436" s="4" t="s">
        <v>85</v>
      </c>
      <c r="U436" s="4" t="s">
        <v>2323</v>
      </c>
      <c r="V436" s="4"/>
      <c r="W436" s="4" t="s">
        <v>763</v>
      </c>
      <c r="X436" s="4" t="s">
        <v>718</v>
      </c>
      <c r="Y436" s="4" t="s">
        <v>26</v>
      </c>
      <c r="Z436" s="4"/>
      <c r="AA436" s="4"/>
      <c r="AB436" s="4"/>
      <c r="AC436" s="4"/>
      <c r="AD436">
        <f t="shared" si="25"/>
        <v>60</v>
      </c>
      <c r="AE436" s="122">
        <f t="shared" si="26"/>
        <v>5</v>
      </c>
      <c r="AF436">
        <f t="shared" si="27"/>
        <v>2013</v>
      </c>
    </row>
    <row r="437" spans="1:32" x14ac:dyDescent="0.2">
      <c r="A437" s="4">
        <v>27140</v>
      </c>
      <c r="B437" s="4">
        <v>76946</v>
      </c>
      <c r="C437" s="4" t="s">
        <v>2320</v>
      </c>
      <c r="D437" s="4" t="s">
        <v>2321</v>
      </c>
      <c r="E437" s="5">
        <v>39594</v>
      </c>
      <c r="F437" s="29">
        <v>2008</v>
      </c>
      <c r="G437" s="4" t="s">
        <v>20</v>
      </c>
      <c r="H437" s="4" t="s">
        <v>2322</v>
      </c>
      <c r="I437" s="4">
        <v>70.19</v>
      </c>
      <c r="J437" s="4">
        <v>44.57</v>
      </c>
      <c r="K437" s="4" t="s">
        <v>1358</v>
      </c>
      <c r="L437" s="5">
        <v>41467</v>
      </c>
      <c r="M437" s="29">
        <f t="shared" si="24"/>
        <v>2013</v>
      </c>
      <c r="N437" s="4" t="s">
        <v>38</v>
      </c>
      <c r="O437" s="4"/>
      <c r="P437" s="4"/>
      <c r="Q437" s="4"/>
      <c r="R437" s="4"/>
      <c r="S437" s="4" t="s">
        <v>54</v>
      </c>
      <c r="T437" s="4" t="s">
        <v>85</v>
      </c>
      <c r="U437" s="4" t="s">
        <v>2323</v>
      </c>
      <c r="V437" s="4"/>
      <c r="W437" s="4" t="s">
        <v>763</v>
      </c>
      <c r="X437" s="4" t="s">
        <v>718</v>
      </c>
      <c r="Y437" s="4" t="s">
        <v>33</v>
      </c>
      <c r="Z437" s="4"/>
      <c r="AA437" s="4"/>
      <c r="AB437" s="4"/>
      <c r="AC437" s="4"/>
      <c r="AD437">
        <f t="shared" si="25"/>
        <v>62</v>
      </c>
      <c r="AE437" s="122">
        <f t="shared" si="26"/>
        <v>5.166666666666667</v>
      </c>
      <c r="AF437">
        <f t="shared" si="27"/>
        <v>2013</v>
      </c>
    </row>
    <row r="438" spans="1:32" x14ac:dyDescent="0.2">
      <c r="A438" s="4">
        <v>10699</v>
      </c>
      <c r="B438" s="4">
        <v>42518</v>
      </c>
      <c r="C438" s="4" t="s">
        <v>2325</v>
      </c>
      <c r="D438" s="4" t="s">
        <v>2326</v>
      </c>
      <c r="E438" s="5">
        <v>40302</v>
      </c>
      <c r="F438" s="29">
        <v>2010</v>
      </c>
      <c r="G438" s="4" t="s">
        <v>128</v>
      </c>
      <c r="H438" s="4"/>
      <c r="I438" s="4"/>
      <c r="J438" s="4"/>
      <c r="K438" s="4" t="s">
        <v>583</v>
      </c>
      <c r="L438" s="5">
        <v>40312</v>
      </c>
      <c r="M438" s="29">
        <f t="shared" si="24"/>
        <v>2010</v>
      </c>
      <c r="N438" s="4" t="s">
        <v>38</v>
      </c>
      <c r="O438" s="4" t="s">
        <v>2327</v>
      </c>
      <c r="P438" s="4">
        <v>1250</v>
      </c>
      <c r="Q438" s="4">
        <v>1006.5</v>
      </c>
      <c r="R438" s="4"/>
      <c r="S438" s="4" t="s">
        <v>32</v>
      </c>
      <c r="T438" s="4" t="s">
        <v>1304</v>
      </c>
      <c r="U438" s="4" t="s">
        <v>2328</v>
      </c>
      <c r="V438" s="4"/>
      <c r="W438" s="4" t="s">
        <v>763</v>
      </c>
      <c r="X438" s="4" t="s">
        <v>718</v>
      </c>
      <c r="Y438" s="4" t="s">
        <v>26</v>
      </c>
      <c r="Z438" s="4"/>
      <c r="AA438" s="4"/>
      <c r="AB438" s="4"/>
      <c r="AC438" s="4"/>
      <c r="AD438">
        <f t="shared" si="25"/>
        <v>0</v>
      </c>
      <c r="AE438" s="122">
        <f t="shared" si="26"/>
        <v>0</v>
      </c>
      <c r="AF438">
        <f t="shared" si="27"/>
        <v>2010</v>
      </c>
    </row>
    <row r="439" spans="1:32" x14ac:dyDescent="0.2">
      <c r="A439" s="4">
        <v>10699</v>
      </c>
      <c r="B439" s="4">
        <v>42518</v>
      </c>
      <c r="C439" s="4" t="s">
        <v>2325</v>
      </c>
      <c r="D439" s="4" t="s">
        <v>2326</v>
      </c>
      <c r="E439" s="5">
        <v>40302</v>
      </c>
      <c r="F439" s="29">
        <v>2010</v>
      </c>
      <c r="G439" s="4" t="s">
        <v>128</v>
      </c>
      <c r="H439" s="4"/>
      <c r="I439" s="4"/>
      <c r="J439" s="4"/>
      <c r="K439" s="4" t="s">
        <v>583</v>
      </c>
      <c r="L439" s="5">
        <v>40424</v>
      </c>
      <c r="M439" s="29">
        <f t="shared" si="24"/>
        <v>2010</v>
      </c>
      <c r="N439" s="4" t="s">
        <v>38</v>
      </c>
      <c r="O439" s="4" t="s">
        <v>2329</v>
      </c>
      <c r="P439" s="4">
        <v>1160</v>
      </c>
      <c r="Q439" s="4">
        <v>903.87</v>
      </c>
      <c r="R439" s="4"/>
      <c r="S439" s="4" t="s">
        <v>32</v>
      </c>
      <c r="T439" s="4" t="s">
        <v>1304</v>
      </c>
      <c r="U439" s="4" t="s">
        <v>2328</v>
      </c>
      <c r="V439" s="4"/>
      <c r="W439" s="4" t="s">
        <v>763</v>
      </c>
      <c r="X439" s="4" t="s">
        <v>718</v>
      </c>
      <c r="Y439" s="4" t="s">
        <v>33</v>
      </c>
      <c r="Z439" s="4">
        <v>16</v>
      </c>
      <c r="AA439" s="4"/>
      <c r="AB439" s="4"/>
      <c r="AC439" s="4"/>
      <c r="AD439">
        <f t="shared" si="25"/>
        <v>4</v>
      </c>
      <c r="AE439" s="122">
        <f t="shared" si="26"/>
        <v>0.33333333333333331</v>
      </c>
      <c r="AF439">
        <f t="shared" si="27"/>
        <v>2010</v>
      </c>
    </row>
    <row r="440" spans="1:32" x14ac:dyDescent="0.2">
      <c r="A440" s="4">
        <v>51183</v>
      </c>
      <c r="B440" s="4">
        <v>180172</v>
      </c>
      <c r="C440" s="4" t="s">
        <v>2330</v>
      </c>
      <c r="D440" s="4" t="s">
        <v>2331</v>
      </c>
      <c r="E440" s="5">
        <v>38504</v>
      </c>
      <c r="F440" s="29">
        <v>2005</v>
      </c>
      <c r="G440" s="4" t="s">
        <v>20</v>
      </c>
      <c r="H440" s="4"/>
      <c r="I440" s="4"/>
      <c r="J440" s="4"/>
      <c r="K440" s="4" t="s">
        <v>1051</v>
      </c>
      <c r="L440" s="5">
        <v>40513</v>
      </c>
      <c r="M440" s="29">
        <f t="shared" si="24"/>
        <v>2010</v>
      </c>
      <c r="N440" s="4" t="s">
        <v>128</v>
      </c>
      <c r="O440" s="4"/>
      <c r="P440" s="4"/>
      <c r="Q440" s="4"/>
      <c r="R440" s="4"/>
      <c r="S440" s="4" t="s">
        <v>24</v>
      </c>
      <c r="T440" s="4" t="s">
        <v>47</v>
      </c>
      <c r="U440" s="4" t="s">
        <v>1020</v>
      </c>
      <c r="V440" s="4"/>
      <c r="W440" s="4" t="s">
        <v>834</v>
      </c>
      <c r="X440" s="4" t="s">
        <v>718</v>
      </c>
      <c r="Y440" s="4" t="s">
        <v>33</v>
      </c>
      <c r="Z440" s="4"/>
      <c r="AA440" s="4"/>
      <c r="AB440" s="4"/>
      <c r="AC440" s="4"/>
      <c r="AD440">
        <f t="shared" si="25"/>
        <v>66</v>
      </c>
      <c r="AE440" s="122">
        <f t="shared" si="26"/>
        <v>5.5</v>
      </c>
      <c r="AF440">
        <f t="shared" si="27"/>
        <v>2010</v>
      </c>
    </row>
    <row r="441" spans="1:32" x14ac:dyDescent="0.2">
      <c r="A441" s="4">
        <v>812</v>
      </c>
      <c r="B441" s="4">
        <v>26729</v>
      </c>
      <c r="C441" s="4" t="s">
        <v>2332</v>
      </c>
      <c r="D441" s="4" t="s">
        <v>2333</v>
      </c>
      <c r="E441" s="5">
        <v>39737</v>
      </c>
      <c r="F441" s="29">
        <v>2008</v>
      </c>
      <c r="G441" s="4" t="s">
        <v>20</v>
      </c>
      <c r="H441" s="4" t="s">
        <v>1374</v>
      </c>
      <c r="I441" s="4">
        <v>65</v>
      </c>
      <c r="J441" s="4">
        <v>46.16</v>
      </c>
      <c r="K441" s="4" t="s">
        <v>2334</v>
      </c>
      <c r="L441" s="5">
        <v>40137</v>
      </c>
      <c r="M441" s="29">
        <f t="shared" si="24"/>
        <v>2009</v>
      </c>
      <c r="N441" s="4" t="s">
        <v>23</v>
      </c>
      <c r="O441" s="4" t="s">
        <v>2335</v>
      </c>
      <c r="P441" s="4">
        <v>111.1</v>
      </c>
      <c r="Q441" s="4">
        <v>74.14</v>
      </c>
      <c r="R441" s="4"/>
      <c r="S441" s="4" t="s">
        <v>54</v>
      </c>
      <c r="T441" s="4" t="s">
        <v>55</v>
      </c>
      <c r="U441" s="4" t="s">
        <v>2336</v>
      </c>
      <c r="V441" s="4"/>
      <c r="W441" s="4" t="s">
        <v>763</v>
      </c>
      <c r="X441" s="4" t="s">
        <v>718</v>
      </c>
      <c r="Y441" s="4" t="s">
        <v>26</v>
      </c>
      <c r="Z441" s="4"/>
      <c r="AA441" s="4"/>
      <c r="AB441" s="4" t="s">
        <v>2200</v>
      </c>
      <c r="AC441" s="4"/>
      <c r="AD441">
        <f t="shared" si="25"/>
        <v>13</v>
      </c>
      <c r="AE441" s="122">
        <f t="shared" si="26"/>
        <v>1.0833333333333333</v>
      </c>
      <c r="AF441">
        <f t="shared" si="27"/>
        <v>2009</v>
      </c>
    </row>
    <row r="442" spans="1:32" x14ac:dyDescent="0.2">
      <c r="A442" s="4">
        <v>812</v>
      </c>
      <c r="B442" s="4">
        <v>26729</v>
      </c>
      <c r="C442" s="4" t="s">
        <v>2332</v>
      </c>
      <c r="D442" s="4" t="s">
        <v>2333</v>
      </c>
      <c r="E442" s="5">
        <v>39737</v>
      </c>
      <c r="F442" s="29">
        <v>2008</v>
      </c>
      <c r="G442" s="4" t="s">
        <v>20</v>
      </c>
      <c r="H442" s="4" t="s">
        <v>1374</v>
      </c>
      <c r="I442" s="4">
        <v>65</v>
      </c>
      <c r="J442" s="4">
        <v>46.16</v>
      </c>
      <c r="K442" s="4" t="s">
        <v>2334</v>
      </c>
      <c r="L442" s="5">
        <v>41334</v>
      </c>
      <c r="M442" s="29">
        <f t="shared" si="24"/>
        <v>2013</v>
      </c>
      <c r="N442" s="4" t="s">
        <v>70</v>
      </c>
      <c r="O442" s="4" t="s">
        <v>2337</v>
      </c>
      <c r="P442" s="4">
        <v>688</v>
      </c>
      <c r="Q442" s="4">
        <v>529</v>
      </c>
      <c r="R442" s="4" t="s">
        <v>2338</v>
      </c>
      <c r="S442" s="4" t="s">
        <v>54</v>
      </c>
      <c r="T442" s="4" t="s">
        <v>55</v>
      </c>
      <c r="U442" s="4" t="s">
        <v>2336</v>
      </c>
      <c r="V442" s="4"/>
      <c r="W442" s="4" t="s">
        <v>763</v>
      </c>
      <c r="X442" s="4" t="s">
        <v>718</v>
      </c>
      <c r="Y442" s="4" t="s">
        <v>33</v>
      </c>
      <c r="Z442" s="4"/>
      <c r="AA442" s="4"/>
      <c r="AB442" s="4" t="s">
        <v>2200</v>
      </c>
      <c r="AC442" s="4"/>
      <c r="AD442">
        <f t="shared" si="25"/>
        <v>53</v>
      </c>
      <c r="AE442" s="122">
        <f t="shared" si="26"/>
        <v>4.416666666666667</v>
      </c>
      <c r="AF442">
        <f t="shared" si="27"/>
        <v>2013</v>
      </c>
    </row>
    <row r="443" spans="1:32" x14ac:dyDescent="0.2">
      <c r="A443" s="4">
        <v>30828</v>
      </c>
      <c r="B443" s="4">
        <v>26729</v>
      </c>
      <c r="C443" s="4" t="s">
        <v>2332</v>
      </c>
      <c r="D443" s="4" t="s">
        <v>2333</v>
      </c>
      <c r="E443" s="5">
        <v>41334</v>
      </c>
      <c r="F443" s="29">
        <v>2013</v>
      </c>
      <c r="G443" s="4" t="s">
        <v>782</v>
      </c>
      <c r="H443" s="4" t="s">
        <v>2337</v>
      </c>
      <c r="I443" s="4">
        <v>688</v>
      </c>
      <c r="J443" s="4">
        <v>529</v>
      </c>
      <c r="K443" s="4" t="s">
        <v>2338</v>
      </c>
      <c r="L443" s="5">
        <v>42269</v>
      </c>
      <c r="M443" s="29">
        <f t="shared" si="24"/>
        <v>2015</v>
      </c>
      <c r="N443" s="4" t="s">
        <v>31</v>
      </c>
      <c r="O443" s="4" t="s">
        <v>2339</v>
      </c>
      <c r="P443" s="4">
        <v>1298.48</v>
      </c>
      <c r="Q443" s="4">
        <v>1157.98</v>
      </c>
      <c r="R443" s="4" t="s">
        <v>2340</v>
      </c>
      <c r="S443" s="4" t="s">
        <v>54</v>
      </c>
      <c r="T443" s="4" t="s">
        <v>55</v>
      </c>
      <c r="U443" s="4" t="s">
        <v>2336</v>
      </c>
      <c r="V443" s="4"/>
      <c r="W443" s="4" t="s">
        <v>763</v>
      </c>
      <c r="X443" s="4" t="s">
        <v>718</v>
      </c>
      <c r="Y443" s="4" t="s">
        <v>33</v>
      </c>
      <c r="Z443" s="4"/>
      <c r="AA443" s="4"/>
      <c r="AB443" s="4" t="s">
        <v>2177</v>
      </c>
      <c r="AC443" s="4"/>
      <c r="AD443">
        <f t="shared" si="25"/>
        <v>30</v>
      </c>
      <c r="AE443" s="122">
        <f t="shared" si="26"/>
        <v>2.5</v>
      </c>
      <c r="AF443">
        <f t="shared" si="27"/>
        <v>2015</v>
      </c>
    </row>
    <row r="444" spans="1:32" x14ac:dyDescent="0.2">
      <c r="A444" s="4">
        <v>10061</v>
      </c>
      <c r="B444" s="4">
        <v>41646</v>
      </c>
      <c r="C444" s="4" t="s">
        <v>2341</v>
      </c>
      <c r="D444" s="4" t="s">
        <v>2342</v>
      </c>
      <c r="E444" s="5">
        <v>39342</v>
      </c>
      <c r="F444" s="29">
        <v>2007</v>
      </c>
      <c r="G444" s="4" t="s">
        <v>782</v>
      </c>
      <c r="H444" s="4" t="s">
        <v>2343</v>
      </c>
      <c r="I444" s="4">
        <v>263.24</v>
      </c>
      <c r="J444" s="4">
        <v>185.13</v>
      </c>
      <c r="K444" s="4" t="s">
        <v>2344</v>
      </c>
      <c r="L444" s="5">
        <v>41187</v>
      </c>
      <c r="M444" s="29">
        <f t="shared" si="24"/>
        <v>2012</v>
      </c>
      <c r="N444" s="4" t="s">
        <v>23</v>
      </c>
      <c r="O444" s="4"/>
      <c r="P444" s="4"/>
      <c r="Q444" s="4"/>
      <c r="R444" s="4"/>
      <c r="S444" s="4" t="s">
        <v>54</v>
      </c>
      <c r="T444" s="4" t="s">
        <v>681</v>
      </c>
      <c r="U444" s="4" t="s">
        <v>2345</v>
      </c>
      <c r="V444" s="4"/>
      <c r="W444" s="4" t="s">
        <v>815</v>
      </c>
      <c r="X444" s="4" t="s">
        <v>718</v>
      </c>
      <c r="Y444" s="4" t="s">
        <v>26</v>
      </c>
      <c r="Z444" s="4"/>
      <c r="AA444" s="4"/>
      <c r="AB444" s="4" t="s">
        <v>2346</v>
      </c>
      <c r="AC444" s="4" t="s">
        <v>2346</v>
      </c>
      <c r="AD444">
        <f t="shared" si="25"/>
        <v>61</v>
      </c>
      <c r="AE444" s="122">
        <f t="shared" si="26"/>
        <v>5.083333333333333</v>
      </c>
      <c r="AF444">
        <f t="shared" si="27"/>
        <v>2012</v>
      </c>
    </row>
    <row r="445" spans="1:32" x14ac:dyDescent="0.2">
      <c r="A445" s="4">
        <v>10061</v>
      </c>
      <c r="B445" s="4">
        <v>41646</v>
      </c>
      <c r="C445" s="4" t="s">
        <v>2341</v>
      </c>
      <c r="D445" s="4" t="s">
        <v>2342</v>
      </c>
      <c r="E445" s="5">
        <v>39342</v>
      </c>
      <c r="F445" s="29">
        <v>2007</v>
      </c>
      <c r="G445" s="4" t="s">
        <v>782</v>
      </c>
      <c r="H445" s="4" t="s">
        <v>2343</v>
      </c>
      <c r="I445" s="4">
        <v>263.24</v>
      </c>
      <c r="J445" s="4">
        <v>185.13</v>
      </c>
      <c r="K445" s="4" t="s">
        <v>2344</v>
      </c>
      <c r="L445" s="5">
        <v>41813</v>
      </c>
      <c r="M445" s="29">
        <f t="shared" si="24"/>
        <v>2014</v>
      </c>
      <c r="N445" s="4" t="s">
        <v>38</v>
      </c>
      <c r="O445" s="4" t="s">
        <v>2347</v>
      </c>
      <c r="P445" s="4">
        <v>133.22999999999999</v>
      </c>
      <c r="Q445" s="4">
        <v>98.43</v>
      </c>
      <c r="R445" s="4"/>
      <c r="S445" s="4" t="s">
        <v>54</v>
      </c>
      <c r="T445" s="4" t="s">
        <v>681</v>
      </c>
      <c r="U445" s="4" t="s">
        <v>2345</v>
      </c>
      <c r="V445" s="4"/>
      <c r="W445" s="4" t="s">
        <v>815</v>
      </c>
      <c r="X445" s="4" t="s">
        <v>718</v>
      </c>
      <c r="Y445" s="4" t="s">
        <v>33</v>
      </c>
      <c r="Z445" s="4"/>
      <c r="AA445" s="4"/>
      <c r="AB445" s="4" t="s">
        <v>2346</v>
      </c>
      <c r="AC445" s="4" t="s">
        <v>2346</v>
      </c>
      <c r="AD445">
        <f t="shared" si="25"/>
        <v>81</v>
      </c>
      <c r="AE445" s="122">
        <f t="shared" si="26"/>
        <v>6.75</v>
      </c>
      <c r="AF445">
        <f t="shared" si="27"/>
        <v>2014</v>
      </c>
    </row>
    <row r="446" spans="1:32" x14ac:dyDescent="0.2">
      <c r="A446" s="4">
        <v>46484</v>
      </c>
      <c r="B446" s="4">
        <v>161120</v>
      </c>
      <c r="C446" s="4" t="s">
        <v>2348</v>
      </c>
      <c r="D446" s="4" t="s">
        <v>2349</v>
      </c>
      <c r="E446" s="5">
        <v>40175</v>
      </c>
      <c r="F446" s="29">
        <v>2009</v>
      </c>
      <c r="G446" s="4" t="s">
        <v>20</v>
      </c>
      <c r="H446" s="4" t="s">
        <v>2316</v>
      </c>
      <c r="I446" s="4">
        <v>10.98</v>
      </c>
      <c r="J446" s="4">
        <v>7.33</v>
      </c>
      <c r="K446" s="4" t="s">
        <v>2350</v>
      </c>
      <c r="L446" s="5">
        <v>40596</v>
      </c>
      <c r="M446" s="29">
        <f t="shared" si="24"/>
        <v>2011</v>
      </c>
      <c r="N446" s="4" t="s">
        <v>23</v>
      </c>
      <c r="O446" s="4" t="s">
        <v>2351</v>
      </c>
      <c r="P446" s="4">
        <v>157.6</v>
      </c>
      <c r="Q446" s="4">
        <v>115.11</v>
      </c>
      <c r="R446" s="4"/>
      <c r="S446" s="4" t="s">
        <v>103</v>
      </c>
      <c r="T446" s="4" t="s">
        <v>2352</v>
      </c>
      <c r="U446" s="4" t="s">
        <v>2353</v>
      </c>
      <c r="V446" s="4"/>
      <c r="W446" s="4" t="s">
        <v>763</v>
      </c>
      <c r="X446" s="4" t="s">
        <v>718</v>
      </c>
      <c r="Y446" s="4" t="s">
        <v>26</v>
      </c>
      <c r="Z446" s="4"/>
      <c r="AA446" s="4"/>
      <c r="AB446" s="4"/>
      <c r="AC446" s="4"/>
      <c r="AD446">
        <f t="shared" si="25"/>
        <v>14</v>
      </c>
      <c r="AE446" s="122">
        <f t="shared" si="26"/>
        <v>1.1666666666666667</v>
      </c>
      <c r="AF446">
        <f t="shared" si="27"/>
        <v>2011</v>
      </c>
    </row>
    <row r="447" spans="1:32" x14ac:dyDescent="0.2">
      <c r="A447" s="4">
        <v>46484</v>
      </c>
      <c r="B447" s="4">
        <v>161120</v>
      </c>
      <c r="C447" s="4" t="s">
        <v>2348</v>
      </c>
      <c r="D447" s="4" t="s">
        <v>2349</v>
      </c>
      <c r="E447" s="5">
        <v>40175</v>
      </c>
      <c r="F447" s="29">
        <v>2009</v>
      </c>
      <c r="G447" s="4" t="s">
        <v>20</v>
      </c>
      <c r="H447" s="4" t="s">
        <v>2316</v>
      </c>
      <c r="I447" s="4">
        <v>10.98</v>
      </c>
      <c r="J447" s="4">
        <v>7.33</v>
      </c>
      <c r="K447" s="4" t="s">
        <v>2350</v>
      </c>
      <c r="L447" s="5">
        <v>42016</v>
      </c>
      <c r="M447" s="29">
        <f t="shared" si="24"/>
        <v>2015</v>
      </c>
      <c r="N447" s="4" t="s">
        <v>38</v>
      </c>
      <c r="O447" s="4" t="s">
        <v>2354</v>
      </c>
      <c r="P447" s="4">
        <v>40</v>
      </c>
      <c r="Q447" s="4">
        <v>33.950000000000003</v>
      </c>
      <c r="R447" s="4"/>
      <c r="S447" s="4" t="s">
        <v>103</v>
      </c>
      <c r="T447" s="4" t="s">
        <v>2352</v>
      </c>
      <c r="U447" s="4" t="s">
        <v>2353</v>
      </c>
      <c r="V447" s="4"/>
      <c r="W447" s="4" t="s">
        <v>763</v>
      </c>
      <c r="X447" s="4" t="s">
        <v>718</v>
      </c>
      <c r="Y447" s="4" t="s">
        <v>26</v>
      </c>
      <c r="Z447" s="4"/>
      <c r="AA447" s="4"/>
      <c r="AB447" s="4"/>
      <c r="AC447" s="4"/>
      <c r="AD447">
        <f t="shared" si="25"/>
        <v>61</v>
      </c>
      <c r="AE447" s="122">
        <f t="shared" si="26"/>
        <v>5.083333333333333</v>
      </c>
      <c r="AF447">
        <f t="shared" si="27"/>
        <v>2015</v>
      </c>
    </row>
    <row r="448" spans="1:32" x14ac:dyDescent="0.2">
      <c r="A448" s="4">
        <v>46824</v>
      </c>
      <c r="B448" s="4">
        <v>162380</v>
      </c>
      <c r="C448" s="4" t="s">
        <v>2355</v>
      </c>
      <c r="D448" s="4" t="s">
        <v>2356</v>
      </c>
      <c r="E448" s="5">
        <v>40330</v>
      </c>
      <c r="F448" s="29">
        <v>2010</v>
      </c>
      <c r="G448" s="4" t="s">
        <v>28</v>
      </c>
      <c r="H448" s="4"/>
      <c r="I448" s="4"/>
      <c r="J448" s="4"/>
      <c r="K448" s="4" t="s">
        <v>2357</v>
      </c>
      <c r="L448" s="5">
        <v>41426</v>
      </c>
      <c r="M448" s="29">
        <f t="shared" si="24"/>
        <v>2013</v>
      </c>
      <c r="N448" s="4" t="s">
        <v>46</v>
      </c>
      <c r="O448" s="4"/>
      <c r="P448" s="4"/>
      <c r="Q448" s="4"/>
      <c r="R448" s="4"/>
      <c r="S448" s="4" t="s">
        <v>24</v>
      </c>
      <c r="T448" s="4" t="s">
        <v>47</v>
      </c>
      <c r="U448" s="4" t="s">
        <v>2358</v>
      </c>
      <c r="V448" s="4"/>
      <c r="W448" s="4" t="s">
        <v>763</v>
      </c>
      <c r="X448" s="4" t="s">
        <v>718</v>
      </c>
      <c r="Y448" s="4" t="s">
        <v>33</v>
      </c>
      <c r="Z448" s="4"/>
      <c r="AA448" s="4"/>
      <c r="AB448" s="4"/>
      <c r="AC448" s="4"/>
      <c r="AD448">
        <f t="shared" si="25"/>
        <v>36</v>
      </c>
      <c r="AE448" s="122">
        <f t="shared" si="26"/>
        <v>3</v>
      </c>
      <c r="AF448">
        <f t="shared" si="27"/>
        <v>2013</v>
      </c>
    </row>
    <row r="449" spans="1:32" x14ac:dyDescent="0.2">
      <c r="A449" s="4">
        <v>20107</v>
      </c>
      <c r="B449" s="4">
        <v>55217</v>
      </c>
      <c r="C449" s="4" t="s">
        <v>2359</v>
      </c>
      <c r="D449" s="4"/>
      <c r="E449" s="5">
        <v>40532</v>
      </c>
      <c r="F449" s="29">
        <v>2010</v>
      </c>
      <c r="G449" s="4" t="s">
        <v>28</v>
      </c>
      <c r="H449" s="4"/>
      <c r="I449" s="4"/>
      <c r="J449" s="4"/>
      <c r="K449" s="4" t="s">
        <v>1590</v>
      </c>
      <c r="L449" s="5">
        <v>41982</v>
      </c>
      <c r="M449" s="29">
        <f t="shared" si="24"/>
        <v>2014</v>
      </c>
      <c r="N449" s="4" t="s">
        <v>31</v>
      </c>
      <c r="O449" s="4"/>
      <c r="P449" s="4"/>
      <c r="Q449" s="4"/>
      <c r="R449" s="4" t="s">
        <v>2360</v>
      </c>
      <c r="S449" s="4" t="s">
        <v>167</v>
      </c>
      <c r="T449" s="4" t="s">
        <v>168</v>
      </c>
      <c r="U449" s="4" t="s">
        <v>2361</v>
      </c>
      <c r="V449" s="4"/>
      <c r="W449" s="4" t="s">
        <v>763</v>
      </c>
      <c r="X449" s="4" t="s">
        <v>718</v>
      </c>
      <c r="Y449" s="4" t="s">
        <v>33</v>
      </c>
      <c r="Z449" s="4"/>
      <c r="AA449" s="4"/>
      <c r="AB449" s="4" t="s">
        <v>2210</v>
      </c>
      <c r="AC449" s="4"/>
      <c r="AD449">
        <f t="shared" si="25"/>
        <v>48</v>
      </c>
      <c r="AE449" s="122">
        <f t="shared" si="26"/>
        <v>4</v>
      </c>
      <c r="AF449">
        <f t="shared" si="27"/>
        <v>2014</v>
      </c>
    </row>
    <row r="450" spans="1:32" x14ac:dyDescent="0.2">
      <c r="A450" s="4">
        <v>45923</v>
      </c>
      <c r="B450" s="4">
        <v>159015</v>
      </c>
      <c r="C450" s="4" t="s">
        <v>2362</v>
      </c>
      <c r="D450" s="4" t="s">
        <v>2363</v>
      </c>
      <c r="E450" s="5">
        <v>39234</v>
      </c>
      <c r="F450" s="29">
        <v>2007</v>
      </c>
      <c r="G450" s="4" t="s">
        <v>28</v>
      </c>
      <c r="H450" s="4"/>
      <c r="I450" s="4"/>
      <c r="J450" s="4"/>
      <c r="K450" s="4" t="s">
        <v>1628</v>
      </c>
      <c r="L450" s="5">
        <v>40217</v>
      </c>
      <c r="M450" s="29">
        <f t="shared" si="24"/>
        <v>2010</v>
      </c>
      <c r="N450" s="4" t="s">
        <v>23</v>
      </c>
      <c r="O450" s="4"/>
      <c r="P450" s="4"/>
      <c r="Q450" s="4"/>
      <c r="R450" s="4"/>
      <c r="S450" s="4" t="s">
        <v>167</v>
      </c>
      <c r="T450" s="4" t="s">
        <v>168</v>
      </c>
      <c r="U450" s="4" t="s">
        <v>2364</v>
      </c>
      <c r="V450" s="4"/>
      <c r="W450" s="4" t="s">
        <v>834</v>
      </c>
      <c r="X450" s="4" t="s">
        <v>718</v>
      </c>
      <c r="Y450" s="4" t="s">
        <v>33</v>
      </c>
      <c r="Z450" s="4"/>
      <c r="AA450" s="4"/>
      <c r="AB450" s="4"/>
      <c r="AC450" s="4"/>
      <c r="AD450">
        <f t="shared" si="25"/>
        <v>32</v>
      </c>
      <c r="AE450" s="122">
        <f t="shared" si="26"/>
        <v>2.6666666666666665</v>
      </c>
      <c r="AF450">
        <f t="shared" si="27"/>
        <v>2010</v>
      </c>
    </row>
    <row r="451" spans="1:32" x14ac:dyDescent="0.2">
      <c r="A451" s="4">
        <v>15819</v>
      </c>
      <c r="B451" s="4">
        <v>44744</v>
      </c>
      <c r="C451" s="4" t="s">
        <v>2365</v>
      </c>
      <c r="D451" s="4" t="s">
        <v>2366</v>
      </c>
      <c r="E451" s="5">
        <v>39385</v>
      </c>
      <c r="F451" s="29">
        <v>2007</v>
      </c>
      <c r="G451" s="4" t="s">
        <v>20</v>
      </c>
      <c r="H451" s="4" t="s">
        <v>940</v>
      </c>
      <c r="I451" s="4">
        <v>200</v>
      </c>
      <c r="J451" s="4">
        <v>140.66</v>
      </c>
      <c r="K451" s="4" t="s">
        <v>88</v>
      </c>
      <c r="L451" s="5">
        <v>42174</v>
      </c>
      <c r="M451" s="29">
        <f t="shared" si="24"/>
        <v>2015</v>
      </c>
      <c r="N451" s="4" t="s">
        <v>23</v>
      </c>
      <c r="O451" s="4" t="s">
        <v>2367</v>
      </c>
      <c r="P451" s="4">
        <v>931</v>
      </c>
      <c r="Q451" s="4">
        <v>818.54</v>
      </c>
      <c r="R451" s="4"/>
      <c r="S451" s="4" t="s">
        <v>54</v>
      </c>
      <c r="T451" s="4" t="s">
        <v>154</v>
      </c>
      <c r="U451" s="4" t="s">
        <v>2081</v>
      </c>
      <c r="V451" s="4"/>
      <c r="W451" s="4" t="s">
        <v>763</v>
      </c>
      <c r="X451" s="4" t="s">
        <v>718</v>
      </c>
      <c r="Y451" s="4" t="s">
        <v>26</v>
      </c>
      <c r="Z451" s="4"/>
      <c r="AA451" s="4"/>
      <c r="AB451" s="4"/>
      <c r="AC451" s="4"/>
      <c r="AD451">
        <f t="shared" si="25"/>
        <v>92</v>
      </c>
      <c r="AE451" s="122">
        <f t="shared" si="26"/>
        <v>7.666666666666667</v>
      </c>
      <c r="AF451">
        <f t="shared" si="27"/>
        <v>2015</v>
      </c>
    </row>
    <row r="452" spans="1:32" x14ac:dyDescent="0.2">
      <c r="A452" s="4">
        <v>776</v>
      </c>
      <c r="B452" s="4">
        <v>26683</v>
      </c>
      <c r="C452" s="4" t="s">
        <v>2368</v>
      </c>
      <c r="D452" s="4" t="s">
        <v>2369</v>
      </c>
      <c r="E452" s="5">
        <v>38406</v>
      </c>
      <c r="F452" s="29">
        <v>2005</v>
      </c>
      <c r="G452" s="4" t="s">
        <v>28</v>
      </c>
      <c r="H452" s="4"/>
      <c r="I452" s="4"/>
      <c r="J452" s="4"/>
      <c r="K452" s="4" t="s">
        <v>2370</v>
      </c>
      <c r="L452" s="5">
        <v>39630</v>
      </c>
      <c r="M452" s="29">
        <f t="shared" ref="M452:M515" si="28">YEAR($L452)</f>
        <v>2008</v>
      </c>
      <c r="N452" s="4" t="s">
        <v>31</v>
      </c>
      <c r="O452" s="4" t="s">
        <v>2371</v>
      </c>
      <c r="P452" s="4">
        <v>19</v>
      </c>
      <c r="Q452" s="4">
        <v>12.07</v>
      </c>
      <c r="R452" s="4" t="s">
        <v>2372</v>
      </c>
      <c r="S452" s="4" t="s">
        <v>54</v>
      </c>
      <c r="T452" s="4" t="s">
        <v>154</v>
      </c>
      <c r="U452" s="4" t="s">
        <v>2373</v>
      </c>
      <c r="V452" s="4"/>
      <c r="W452" s="4" t="s">
        <v>834</v>
      </c>
      <c r="X452" s="4" t="s">
        <v>718</v>
      </c>
      <c r="Y452" s="4" t="s">
        <v>33</v>
      </c>
      <c r="Z452" s="4"/>
      <c r="AA452" s="4"/>
      <c r="AB452" s="4"/>
      <c r="AC452" s="4"/>
      <c r="AD452">
        <f t="shared" ref="AD452:AD515" si="29">(YEAR($L452)-YEAR($E452))*12+(MONTH($L452)-MONTH($E452))</f>
        <v>41</v>
      </c>
      <c r="AE452" s="122">
        <f t="shared" ref="AE452:AE515" si="30">$AD452/12</f>
        <v>3.4166666666666665</v>
      </c>
      <c r="AF452">
        <f t="shared" ref="AF452:AF515" si="31">YEAR($L452)</f>
        <v>2008</v>
      </c>
    </row>
    <row r="453" spans="1:32" x14ac:dyDescent="0.2">
      <c r="A453" s="4">
        <v>6817</v>
      </c>
      <c r="B453" s="4">
        <v>37344</v>
      </c>
      <c r="C453" s="4" t="s">
        <v>2374</v>
      </c>
      <c r="D453" s="4" t="s">
        <v>2375</v>
      </c>
      <c r="E453" s="5">
        <v>39596</v>
      </c>
      <c r="F453" s="29">
        <v>2008</v>
      </c>
      <c r="G453" s="4" t="s">
        <v>20</v>
      </c>
      <c r="H453" s="4" t="s">
        <v>2041</v>
      </c>
      <c r="I453" s="4">
        <v>15</v>
      </c>
      <c r="J453" s="4">
        <v>9.5299999999999994</v>
      </c>
      <c r="K453" s="4" t="s">
        <v>1556</v>
      </c>
      <c r="L453" s="5">
        <v>41527</v>
      </c>
      <c r="M453" s="29">
        <f t="shared" si="28"/>
        <v>2013</v>
      </c>
      <c r="N453" s="4" t="s">
        <v>46</v>
      </c>
      <c r="O453" s="4" t="s">
        <v>2376</v>
      </c>
      <c r="P453" s="4">
        <v>39</v>
      </c>
      <c r="Q453" s="4">
        <v>29.31</v>
      </c>
      <c r="R453" s="4"/>
      <c r="S453" s="4" t="s">
        <v>24</v>
      </c>
      <c r="T453" s="4" t="s">
        <v>47</v>
      </c>
      <c r="U453" s="4" t="s">
        <v>851</v>
      </c>
      <c r="V453" s="4"/>
      <c r="W453" s="4" t="s">
        <v>815</v>
      </c>
      <c r="X453" s="4" t="s">
        <v>718</v>
      </c>
      <c r="Y453" s="4" t="s">
        <v>33</v>
      </c>
      <c r="Z453" s="4">
        <v>2.6</v>
      </c>
      <c r="AA453" s="4"/>
      <c r="AB453" s="4"/>
      <c r="AC453" s="4"/>
      <c r="AD453">
        <f t="shared" si="29"/>
        <v>64</v>
      </c>
      <c r="AE453" s="122">
        <f t="shared" si="30"/>
        <v>5.333333333333333</v>
      </c>
      <c r="AF453">
        <f t="shared" si="31"/>
        <v>2013</v>
      </c>
    </row>
    <row r="454" spans="1:32" x14ac:dyDescent="0.2">
      <c r="A454" s="4">
        <v>47148</v>
      </c>
      <c r="B454" s="4">
        <v>163590</v>
      </c>
      <c r="C454" s="4" t="s">
        <v>2377</v>
      </c>
      <c r="D454" s="4" t="s">
        <v>2378</v>
      </c>
      <c r="E454" s="5">
        <v>40969</v>
      </c>
      <c r="F454" s="29">
        <v>2012</v>
      </c>
      <c r="G454" s="4" t="s">
        <v>20</v>
      </c>
      <c r="H454" s="4"/>
      <c r="I454" s="4"/>
      <c r="J454" s="4"/>
      <c r="K454" s="4" t="s">
        <v>2379</v>
      </c>
      <c r="L454" s="5">
        <v>41365</v>
      </c>
      <c r="M454" s="29">
        <f t="shared" si="28"/>
        <v>2013</v>
      </c>
      <c r="N454" s="4" t="s">
        <v>31</v>
      </c>
      <c r="O454" s="4"/>
      <c r="P454" s="4"/>
      <c r="Q454" s="4"/>
      <c r="R454" s="4" t="s">
        <v>2380</v>
      </c>
      <c r="S454" s="4" t="s">
        <v>281</v>
      </c>
      <c r="T454" s="4" t="s">
        <v>281</v>
      </c>
      <c r="U454" s="4" t="s">
        <v>2381</v>
      </c>
      <c r="V454" s="4"/>
      <c r="W454" s="4" t="s">
        <v>763</v>
      </c>
      <c r="X454" s="4" t="s">
        <v>718</v>
      </c>
      <c r="Y454" s="4" t="s">
        <v>33</v>
      </c>
      <c r="Z454" s="4"/>
      <c r="AA454" s="4">
        <v>40</v>
      </c>
      <c r="AB454" s="4"/>
      <c r="AC454" s="4"/>
      <c r="AD454">
        <f t="shared" si="29"/>
        <v>13</v>
      </c>
      <c r="AE454" s="122">
        <f t="shared" si="30"/>
        <v>1.0833333333333333</v>
      </c>
      <c r="AF454">
        <f t="shared" si="31"/>
        <v>2013</v>
      </c>
    </row>
    <row r="455" spans="1:32" x14ac:dyDescent="0.2">
      <c r="A455" s="4">
        <v>41007</v>
      </c>
      <c r="B455" s="4">
        <v>140890</v>
      </c>
      <c r="C455" s="4" t="s">
        <v>2382</v>
      </c>
      <c r="D455" s="4" t="s">
        <v>2383</v>
      </c>
      <c r="E455" s="5">
        <v>37408</v>
      </c>
      <c r="F455" s="29">
        <v>2002</v>
      </c>
      <c r="G455" s="4" t="s">
        <v>20</v>
      </c>
      <c r="H455" s="4" t="s">
        <v>2384</v>
      </c>
      <c r="I455" s="4">
        <v>19.100000000000001</v>
      </c>
      <c r="J455" s="4">
        <v>19.38</v>
      </c>
      <c r="K455" s="4" t="s">
        <v>2385</v>
      </c>
      <c r="L455" s="5">
        <v>39484</v>
      </c>
      <c r="M455" s="29">
        <f t="shared" si="28"/>
        <v>2008</v>
      </c>
      <c r="N455" s="4" t="s">
        <v>145</v>
      </c>
      <c r="O455" s="4" t="s">
        <v>2386</v>
      </c>
      <c r="P455" s="4">
        <v>40.090000000000003</v>
      </c>
      <c r="Q455" s="4">
        <v>27.45</v>
      </c>
      <c r="R455" s="4"/>
      <c r="S455" s="4" t="s">
        <v>98</v>
      </c>
      <c r="T455" s="4" t="s">
        <v>122</v>
      </c>
      <c r="U455" s="4" t="s">
        <v>486</v>
      </c>
      <c r="V455" s="4"/>
      <c r="W455" s="4" t="s">
        <v>815</v>
      </c>
      <c r="X455" s="4" t="s">
        <v>718</v>
      </c>
      <c r="Y455" s="4" t="s">
        <v>33</v>
      </c>
      <c r="Z455" s="4">
        <v>2.2999999999999998</v>
      </c>
      <c r="AA455" s="4">
        <v>20</v>
      </c>
      <c r="AB455" s="4" t="s">
        <v>2387</v>
      </c>
      <c r="AC455" s="4" t="s">
        <v>2387</v>
      </c>
      <c r="AD455">
        <f t="shared" si="29"/>
        <v>68</v>
      </c>
      <c r="AE455" s="122">
        <f t="shared" si="30"/>
        <v>5.666666666666667</v>
      </c>
      <c r="AF455">
        <f t="shared" si="31"/>
        <v>2008</v>
      </c>
    </row>
    <row r="456" spans="1:32" x14ac:dyDescent="0.2">
      <c r="A456" s="4">
        <v>35406</v>
      </c>
      <c r="B456" s="4">
        <v>120003</v>
      </c>
      <c r="C456" s="4" t="s">
        <v>2388</v>
      </c>
      <c r="D456" s="4" t="s">
        <v>2389</v>
      </c>
      <c r="E456" s="5">
        <v>41506</v>
      </c>
      <c r="F456" s="29">
        <v>2013</v>
      </c>
      <c r="G456" s="4" t="s">
        <v>28</v>
      </c>
      <c r="H456" s="4" t="s">
        <v>2390</v>
      </c>
      <c r="I456" s="4">
        <v>1296.72</v>
      </c>
      <c r="J456" s="4">
        <v>972.28</v>
      </c>
      <c r="K456" s="4" t="s">
        <v>2391</v>
      </c>
      <c r="L456" s="5">
        <v>42514</v>
      </c>
      <c r="M456" s="29">
        <f t="shared" si="28"/>
        <v>2016</v>
      </c>
      <c r="N456" s="4" t="s">
        <v>31</v>
      </c>
      <c r="O456" s="4"/>
      <c r="P456" s="4"/>
      <c r="Q456" s="4"/>
      <c r="R456" s="4" t="s">
        <v>2392</v>
      </c>
      <c r="S456" s="4" t="s">
        <v>32</v>
      </c>
      <c r="T456" s="4" t="s">
        <v>32</v>
      </c>
      <c r="U456" s="4" t="s">
        <v>2393</v>
      </c>
      <c r="V456" s="4"/>
      <c r="W456" s="4" t="s">
        <v>763</v>
      </c>
      <c r="X456" s="4" t="s">
        <v>718</v>
      </c>
      <c r="Y456" s="4" t="s">
        <v>26</v>
      </c>
      <c r="Z456" s="4"/>
      <c r="AA456" s="4"/>
      <c r="AB456" s="4" t="s">
        <v>2088</v>
      </c>
      <c r="AC456" s="4"/>
      <c r="AD456">
        <f t="shared" si="29"/>
        <v>33</v>
      </c>
      <c r="AE456" s="122">
        <f t="shared" si="30"/>
        <v>2.75</v>
      </c>
      <c r="AF456">
        <f t="shared" si="31"/>
        <v>2016</v>
      </c>
    </row>
    <row r="457" spans="1:32" x14ac:dyDescent="0.2">
      <c r="A457" s="4">
        <v>35406</v>
      </c>
      <c r="B457" s="4">
        <v>120003</v>
      </c>
      <c r="C457" s="4" t="s">
        <v>2388</v>
      </c>
      <c r="D457" s="4" t="s">
        <v>2389</v>
      </c>
      <c r="E457" s="5">
        <v>41506</v>
      </c>
      <c r="F457" s="29">
        <v>2013</v>
      </c>
      <c r="G457" s="4" t="s">
        <v>28</v>
      </c>
      <c r="H457" s="4" t="s">
        <v>2390</v>
      </c>
      <c r="I457" s="4">
        <v>1296.72</v>
      </c>
      <c r="J457" s="4">
        <v>972.28</v>
      </c>
      <c r="K457" s="4" t="s">
        <v>2391</v>
      </c>
      <c r="L457" s="5">
        <v>42790</v>
      </c>
      <c r="M457" s="29">
        <f t="shared" si="28"/>
        <v>2017</v>
      </c>
      <c r="N457" s="4" t="s">
        <v>23</v>
      </c>
      <c r="O457" s="4"/>
      <c r="P457" s="4"/>
      <c r="Q457" s="4"/>
      <c r="R457" s="4"/>
      <c r="S457" s="4" t="s">
        <v>32</v>
      </c>
      <c r="T457" s="4" t="s">
        <v>32</v>
      </c>
      <c r="U457" s="4" t="s">
        <v>2393</v>
      </c>
      <c r="V457" s="4"/>
      <c r="W457" s="4" t="s">
        <v>763</v>
      </c>
      <c r="X457" s="4" t="s">
        <v>718</v>
      </c>
      <c r="Y457" s="4" t="s">
        <v>26</v>
      </c>
      <c r="Z457" s="4"/>
      <c r="AA457" s="4"/>
      <c r="AB457" s="4" t="s">
        <v>2088</v>
      </c>
      <c r="AC457" s="4"/>
      <c r="AD457">
        <f t="shared" si="29"/>
        <v>42</v>
      </c>
      <c r="AE457" s="122">
        <f t="shared" si="30"/>
        <v>3.5</v>
      </c>
      <c r="AF457">
        <f t="shared" si="31"/>
        <v>2017</v>
      </c>
    </row>
    <row r="458" spans="1:32" x14ac:dyDescent="0.2">
      <c r="A458" s="4">
        <v>24529</v>
      </c>
      <c r="B458" s="4">
        <v>63390</v>
      </c>
      <c r="C458" s="4" t="s">
        <v>2394</v>
      </c>
      <c r="D458" s="4" t="s">
        <v>2395</v>
      </c>
      <c r="E458" s="5">
        <v>40681</v>
      </c>
      <c r="F458" s="29">
        <v>2011</v>
      </c>
      <c r="G458" s="4" t="s">
        <v>20</v>
      </c>
      <c r="H458" s="4" t="s">
        <v>2396</v>
      </c>
      <c r="I458" s="4">
        <v>34</v>
      </c>
      <c r="J458" s="4">
        <v>23.7</v>
      </c>
      <c r="K458" s="4" t="s">
        <v>139</v>
      </c>
      <c r="L458" s="5">
        <v>41774</v>
      </c>
      <c r="M458" s="29">
        <f t="shared" si="28"/>
        <v>2014</v>
      </c>
      <c r="N458" s="4" t="s">
        <v>23</v>
      </c>
      <c r="O458" s="4" t="s">
        <v>2397</v>
      </c>
      <c r="P458" s="4">
        <v>69.92</v>
      </c>
      <c r="Q458" s="4">
        <v>50.82</v>
      </c>
      <c r="R458" s="4"/>
      <c r="S458" s="4" t="s">
        <v>24</v>
      </c>
      <c r="T458" s="4" t="s">
        <v>47</v>
      </c>
      <c r="U458" s="4" t="s">
        <v>165</v>
      </c>
      <c r="V458" s="4"/>
      <c r="W458" s="4" t="s">
        <v>763</v>
      </c>
      <c r="X458" s="4" t="s">
        <v>718</v>
      </c>
      <c r="Y458" s="4" t="s">
        <v>26</v>
      </c>
      <c r="Z458" s="4"/>
      <c r="AA458" s="4"/>
      <c r="AB458" s="4"/>
      <c r="AC458" s="4"/>
      <c r="AD458">
        <f t="shared" si="29"/>
        <v>36</v>
      </c>
      <c r="AE458" s="122">
        <f t="shared" si="30"/>
        <v>3</v>
      </c>
      <c r="AF458">
        <f t="shared" si="31"/>
        <v>2014</v>
      </c>
    </row>
    <row r="459" spans="1:32" x14ac:dyDescent="0.2">
      <c r="A459" s="4">
        <v>46684</v>
      </c>
      <c r="B459" s="4">
        <v>161870</v>
      </c>
      <c r="C459" s="4" t="s">
        <v>2398</v>
      </c>
      <c r="D459" s="4" t="s">
        <v>2399</v>
      </c>
      <c r="E459" s="5">
        <v>40330</v>
      </c>
      <c r="F459" s="29">
        <v>2010</v>
      </c>
      <c r="G459" s="4" t="s">
        <v>20</v>
      </c>
      <c r="H459" s="4"/>
      <c r="I459" s="4"/>
      <c r="J459" s="4"/>
      <c r="K459" s="4" t="s">
        <v>968</v>
      </c>
      <c r="L459" s="5">
        <v>41977</v>
      </c>
      <c r="M459" s="29">
        <f t="shared" si="28"/>
        <v>2014</v>
      </c>
      <c r="N459" s="4" t="s">
        <v>23</v>
      </c>
      <c r="O459" s="4"/>
      <c r="P459" s="4"/>
      <c r="Q459" s="4"/>
      <c r="R459" s="4"/>
      <c r="S459" s="4" t="s">
        <v>24</v>
      </c>
      <c r="T459" s="4" t="s">
        <v>47</v>
      </c>
      <c r="U459" s="4" t="s">
        <v>861</v>
      </c>
      <c r="V459" s="4"/>
      <c r="W459" s="4" t="s">
        <v>763</v>
      </c>
      <c r="X459" s="4" t="s">
        <v>718</v>
      </c>
      <c r="Y459" s="4" t="s">
        <v>26</v>
      </c>
      <c r="Z459" s="4"/>
      <c r="AA459" s="4"/>
      <c r="AB459" s="4"/>
      <c r="AC459" s="4"/>
      <c r="AD459">
        <f t="shared" si="29"/>
        <v>54</v>
      </c>
      <c r="AE459" s="122">
        <f t="shared" si="30"/>
        <v>4.5</v>
      </c>
      <c r="AF459">
        <f t="shared" si="31"/>
        <v>2014</v>
      </c>
    </row>
    <row r="460" spans="1:32" x14ac:dyDescent="0.2">
      <c r="A460" s="4">
        <v>45170</v>
      </c>
      <c r="B460" s="4">
        <v>156164</v>
      </c>
      <c r="C460" s="4" t="s">
        <v>2400</v>
      </c>
      <c r="D460" s="4" t="s">
        <v>2401</v>
      </c>
      <c r="E460" s="5">
        <v>40178</v>
      </c>
      <c r="F460" s="29">
        <v>2009</v>
      </c>
      <c r="G460" s="4" t="s">
        <v>20</v>
      </c>
      <c r="H460" s="4" t="s">
        <v>2402</v>
      </c>
      <c r="I460" s="4">
        <v>102.75</v>
      </c>
      <c r="J460" s="4">
        <v>72.849999999999994</v>
      </c>
      <c r="K460" s="4" t="s">
        <v>2403</v>
      </c>
      <c r="L460" s="5">
        <v>42559</v>
      </c>
      <c r="M460" s="29">
        <f t="shared" si="28"/>
        <v>2016</v>
      </c>
      <c r="N460" s="4" t="s">
        <v>23</v>
      </c>
      <c r="O460" s="4" t="s">
        <v>2404</v>
      </c>
      <c r="P460" s="4">
        <v>388</v>
      </c>
      <c r="Q460" s="4">
        <v>350.17</v>
      </c>
      <c r="R460" s="4"/>
      <c r="S460" s="4" t="s">
        <v>24</v>
      </c>
      <c r="T460" s="4" t="s">
        <v>47</v>
      </c>
      <c r="U460" s="4" t="s">
        <v>2405</v>
      </c>
      <c r="V460" s="4"/>
      <c r="W460" s="4" t="s">
        <v>763</v>
      </c>
      <c r="X460" s="4" t="s">
        <v>718</v>
      </c>
      <c r="Y460" s="4" t="s">
        <v>26</v>
      </c>
      <c r="Z460" s="4"/>
      <c r="AA460" s="4"/>
      <c r="AB460" s="4"/>
      <c r="AC460" s="4"/>
      <c r="AD460">
        <f t="shared" si="29"/>
        <v>79</v>
      </c>
      <c r="AE460" s="122">
        <f t="shared" si="30"/>
        <v>6.583333333333333</v>
      </c>
      <c r="AF460">
        <f t="shared" si="31"/>
        <v>2016</v>
      </c>
    </row>
    <row r="461" spans="1:32" x14ac:dyDescent="0.2">
      <c r="A461" s="4">
        <v>44310</v>
      </c>
      <c r="B461" s="4">
        <v>153277</v>
      </c>
      <c r="C461" s="4" t="s">
        <v>2406</v>
      </c>
      <c r="D461" s="4" t="s">
        <v>2407</v>
      </c>
      <c r="E461" s="5">
        <v>39995</v>
      </c>
      <c r="F461" s="29">
        <v>2009</v>
      </c>
      <c r="G461" s="4" t="s">
        <v>20</v>
      </c>
      <c r="H461" s="4" t="s">
        <v>1450</v>
      </c>
      <c r="I461" s="4">
        <v>15.2</v>
      </c>
      <c r="J461" s="4">
        <v>10.88</v>
      </c>
      <c r="K461" s="4" t="s">
        <v>1811</v>
      </c>
      <c r="L461" s="5">
        <v>40704</v>
      </c>
      <c r="M461" s="29">
        <f t="shared" si="28"/>
        <v>2011</v>
      </c>
      <c r="N461" s="4" t="s">
        <v>23</v>
      </c>
      <c r="O461" s="4" t="s">
        <v>2408</v>
      </c>
      <c r="P461" s="4">
        <v>73.37</v>
      </c>
      <c r="Q461" s="4">
        <v>50.81</v>
      </c>
      <c r="R461" s="4"/>
      <c r="S461" s="4" t="s">
        <v>60</v>
      </c>
      <c r="T461" s="4" t="s">
        <v>141</v>
      </c>
      <c r="U461" s="4" t="s">
        <v>141</v>
      </c>
      <c r="V461" s="4"/>
      <c r="W461" s="4" t="s">
        <v>763</v>
      </c>
      <c r="X461" s="4" t="s">
        <v>718</v>
      </c>
      <c r="Y461" s="4" t="s">
        <v>26</v>
      </c>
      <c r="Z461" s="4"/>
      <c r="AA461" s="4"/>
      <c r="AB461" s="4"/>
      <c r="AC461" s="4"/>
      <c r="AD461">
        <f t="shared" si="29"/>
        <v>23</v>
      </c>
      <c r="AE461" s="122">
        <f t="shared" si="30"/>
        <v>1.9166666666666667</v>
      </c>
      <c r="AF461">
        <f t="shared" si="31"/>
        <v>2011</v>
      </c>
    </row>
    <row r="462" spans="1:32" x14ac:dyDescent="0.2">
      <c r="A462" s="4">
        <v>42835</v>
      </c>
      <c r="B462" s="4">
        <v>147496</v>
      </c>
      <c r="C462" s="4" t="s">
        <v>2409</v>
      </c>
      <c r="D462" s="4" t="s">
        <v>2410</v>
      </c>
      <c r="E462" s="5">
        <v>40235</v>
      </c>
      <c r="F462" s="29">
        <v>2010</v>
      </c>
      <c r="G462" s="4" t="s">
        <v>20</v>
      </c>
      <c r="H462" s="4" t="s">
        <v>2411</v>
      </c>
      <c r="I462" s="4">
        <v>10.83</v>
      </c>
      <c r="J462" s="4">
        <v>7.94</v>
      </c>
      <c r="K462" s="4" t="s">
        <v>915</v>
      </c>
      <c r="L462" s="5">
        <v>42153</v>
      </c>
      <c r="M462" s="29">
        <f t="shared" si="28"/>
        <v>2015</v>
      </c>
      <c r="N462" s="4" t="s">
        <v>23</v>
      </c>
      <c r="O462" s="4" t="s">
        <v>2412</v>
      </c>
      <c r="P462" s="4">
        <v>53.85</v>
      </c>
      <c r="Q462" s="4">
        <v>49.33</v>
      </c>
      <c r="R462" s="4"/>
      <c r="S462" s="4" t="s">
        <v>175</v>
      </c>
      <c r="T462" s="4" t="s">
        <v>176</v>
      </c>
      <c r="U462" s="4" t="s">
        <v>176</v>
      </c>
      <c r="V462" s="4"/>
      <c r="W462" s="4" t="s">
        <v>763</v>
      </c>
      <c r="X462" s="4" t="s">
        <v>718</v>
      </c>
      <c r="Y462" s="4" t="s">
        <v>26</v>
      </c>
      <c r="Z462" s="4"/>
      <c r="AA462" s="4"/>
      <c r="AB462" s="4" t="s">
        <v>2413</v>
      </c>
      <c r="AC462" s="4" t="s">
        <v>2413</v>
      </c>
      <c r="AD462">
        <f t="shared" si="29"/>
        <v>63</v>
      </c>
      <c r="AE462" s="122">
        <f t="shared" si="30"/>
        <v>5.25</v>
      </c>
      <c r="AF462">
        <f t="shared" si="31"/>
        <v>2015</v>
      </c>
    </row>
    <row r="463" spans="1:32" x14ac:dyDescent="0.2">
      <c r="A463" s="4">
        <v>45134</v>
      </c>
      <c r="B463" s="4">
        <v>156056</v>
      </c>
      <c r="C463" s="4" t="s">
        <v>2414</v>
      </c>
      <c r="D463" s="4" t="s">
        <v>2415</v>
      </c>
      <c r="E463" s="5">
        <v>40928</v>
      </c>
      <c r="F463" s="29">
        <v>2012</v>
      </c>
      <c r="G463" s="4" t="s">
        <v>20</v>
      </c>
      <c r="H463" s="4" t="s">
        <v>2416</v>
      </c>
      <c r="I463" s="4">
        <v>28.73</v>
      </c>
      <c r="J463" s="4">
        <v>22.56</v>
      </c>
      <c r="K463" s="4" t="s">
        <v>935</v>
      </c>
      <c r="L463" s="5">
        <v>42166</v>
      </c>
      <c r="M463" s="29">
        <f t="shared" si="28"/>
        <v>2015</v>
      </c>
      <c r="N463" s="4" t="s">
        <v>23</v>
      </c>
      <c r="O463" s="4" t="s">
        <v>2417</v>
      </c>
      <c r="P463" s="4">
        <v>104.53</v>
      </c>
      <c r="Q463" s="4">
        <v>92.73</v>
      </c>
      <c r="R463" s="4"/>
      <c r="S463" s="4" t="s">
        <v>24</v>
      </c>
      <c r="T463" s="4" t="s">
        <v>47</v>
      </c>
      <c r="U463" s="4" t="s">
        <v>47</v>
      </c>
      <c r="V463" s="4"/>
      <c r="W463" s="4" t="s">
        <v>763</v>
      </c>
      <c r="X463" s="4" t="s">
        <v>718</v>
      </c>
      <c r="Y463" s="4" t="s">
        <v>26</v>
      </c>
      <c r="Z463" s="4"/>
      <c r="AA463" s="4"/>
      <c r="AB463" s="4"/>
      <c r="AC463" s="4"/>
      <c r="AD463">
        <f t="shared" si="29"/>
        <v>41</v>
      </c>
      <c r="AE463" s="122">
        <f t="shared" si="30"/>
        <v>3.4166666666666665</v>
      </c>
      <c r="AF463">
        <f t="shared" si="31"/>
        <v>2015</v>
      </c>
    </row>
    <row r="464" spans="1:32" x14ac:dyDescent="0.2">
      <c r="A464" s="4">
        <v>49008</v>
      </c>
      <c r="B464" s="4">
        <v>170959</v>
      </c>
      <c r="C464" s="4" t="s">
        <v>2418</v>
      </c>
      <c r="D464" s="4" t="s">
        <v>2419</v>
      </c>
      <c r="E464" s="5">
        <v>39428</v>
      </c>
      <c r="F464" s="29">
        <v>2007</v>
      </c>
      <c r="G464" s="4" t="s">
        <v>20</v>
      </c>
      <c r="H464" s="4" t="s">
        <v>2420</v>
      </c>
      <c r="I464" s="4">
        <v>4.8</v>
      </c>
      <c r="J464" s="4">
        <v>3.29</v>
      </c>
      <c r="K464" s="4" t="s">
        <v>1811</v>
      </c>
      <c r="L464" s="5">
        <v>40849</v>
      </c>
      <c r="M464" s="29">
        <f t="shared" si="28"/>
        <v>2011</v>
      </c>
      <c r="N464" s="4" t="s">
        <v>23</v>
      </c>
      <c r="O464" s="4" t="s">
        <v>2421</v>
      </c>
      <c r="P464" s="4">
        <v>49.78</v>
      </c>
      <c r="Q464" s="4">
        <v>36.200000000000003</v>
      </c>
      <c r="R464" s="4"/>
      <c r="S464" s="4" t="s">
        <v>281</v>
      </c>
      <c r="T464" s="4" t="s">
        <v>281</v>
      </c>
      <c r="U464" s="4" t="s">
        <v>2071</v>
      </c>
      <c r="V464" s="4"/>
      <c r="W464" s="4" t="s">
        <v>763</v>
      </c>
      <c r="X464" s="4" t="s">
        <v>718</v>
      </c>
      <c r="Y464" s="4" t="s">
        <v>26</v>
      </c>
      <c r="Z464" s="4"/>
      <c r="AA464" s="4"/>
      <c r="AB464" s="4" t="s">
        <v>2422</v>
      </c>
      <c r="AC464" s="4" t="s">
        <v>2422</v>
      </c>
      <c r="AD464">
        <f t="shared" si="29"/>
        <v>47</v>
      </c>
      <c r="AE464" s="122">
        <f t="shared" si="30"/>
        <v>3.9166666666666665</v>
      </c>
      <c r="AF464">
        <f t="shared" si="31"/>
        <v>2011</v>
      </c>
    </row>
    <row r="465" spans="1:32" x14ac:dyDescent="0.2">
      <c r="A465" s="4">
        <v>10243</v>
      </c>
      <c r="B465" s="4">
        <v>41896</v>
      </c>
      <c r="C465" s="4" t="s">
        <v>2423</v>
      </c>
      <c r="D465" s="4" t="s">
        <v>2424</v>
      </c>
      <c r="E465" s="5">
        <v>39385</v>
      </c>
      <c r="F465" s="29">
        <v>2007</v>
      </c>
      <c r="G465" s="4" t="s">
        <v>20</v>
      </c>
      <c r="H465" s="4" t="s">
        <v>2048</v>
      </c>
      <c r="I465" s="4">
        <v>30</v>
      </c>
      <c r="J465" s="4">
        <v>21.1</v>
      </c>
      <c r="K465" s="4" t="s">
        <v>2425</v>
      </c>
      <c r="L465" s="5">
        <v>40469</v>
      </c>
      <c r="M465" s="29">
        <f t="shared" si="28"/>
        <v>2010</v>
      </c>
      <c r="N465" s="4" t="s">
        <v>23</v>
      </c>
      <c r="O465" s="4" t="s">
        <v>1998</v>
      </c>
      <c r="P465" s="4">
        <v>87</v>
      </c>
      <c r="Q465" s="4">
        <v>62.48</v>
      </c>
      <c r="R465" s="4"/>
      <c r="S465" s="4" t="s">
        <v>60</v>
      </c>
      <c r="T465" s="4" t="s">
        <v>141</v>
      </c>
      <c r="U465" s="4" t="s">
        <v>141</v>
      </c>
      <c r="V465" s="4"/>
      <c r="W465" s="4" t="s">
        <v>763</v>
      </c>
      <c r="X465" s="4" t="s">
        <v>718</v>
      </c>
      <c r="Y465" s="4" t="s">
        <v>26</v>
      </c>
      <c r="Z465" s="4"/>
      <c r="AA465" s="4"/>
      <c r="AB465" s="4" t="s">
        <v>2426</v>
      </c>
      <c r="AC465" s="4" t="s">
        <v>2426</v>
      </c>
      <c r="AD465">
        <f t="shared" si="29"/>
        <v>36</v>
      </c>
      <c r="AE465" s="122">
        <f t="shared" si="30"/>
        <v>3</v>
      </c>
      <c r="AF465">
        <f t="shared" si="31"/>
        <v>2010</v>
      </c>
    </row>
    <row r="466" spans="1:32" x14ac:dyDescent="0.2">
      <c r="A466" s="4">
        <v>41917</v>
      </c>
      <c r="B466" s="4">
        <v>144626</v>
      </c>
      <c r="C466" s="4" t="s">
        <v>2340</v>
      </c>
      <c r="D466" s="4" t="s">
        <v>2427</v>
      </c>
      <c r="E466" s="5">
        <v>41804</v>
      </c>
      <c r="F466" s="29">
        <v>2014</v>
      </c>
      <c r="G466" s="4" t="s">
        <v>43</v>
      </c>
      <c r="H466" s="4" t="s">
        <v>1877</v>
      </c>
      <c r="I466" s="4">
        <v>243.84</v>
      </c>
      <c r="J466" s="4">
        <v>180.15</v>
      </c>
      <c r="K466" s="4" t="s">
        <v>1358</v>
      </c>
      <c r="L466" s="5">
        <v>42494</v>
      </c>
      <c r="M466" s="29">
        <f t="shared" si="28"/>
        <v>2016</v>
      </c>
      <c r="N466" s="4" t="s">
        <v>70</v>
      </c>
      <c r="O466" s="4"/>
      <c r="P466" s="4"/>
      <c r="Q466" s="4"/>
      <c r="R466" s="4" t="s">
        <v>2428</v>
      </c>
      <c r="S466" s="4" t="s">
        <v>54</v>
      </c>
      <c r="T466" s="4" t="s">
        <v>55</v>
      </c>
      <c r="U466" s="4" t="s">
        <v>2429</v>
      </c>
      <c r="V466" s="4"/>
      <c r="W466" s="4" t="s">
        <v>763</v>
      </c>
      <c r="X466" s="4" t="s">
        <v>718</v>
      </c>
      <c r="Y466" s="4" t="s">
        <v>26</v>
      </c>
      <c r="Z466" s="4"/>
      <c r="AA466" s="4"/>
      <c r="AB466" s="4"/>
      <c r="AC466" s="4"/>
      <c r="AD466">
        <f t="shared" si="29"/>
        <v>23</v>
      </c>
      <c r="AE466" s="122">
        <f t="shared" si="30"/>
        <v>1.9166666666666667</v>
      </c>
      <c r="AF466">
        <f t="shared" si="31"/>
        <v>2016</v>
      </c>
    </row>
    <row r="467" spans="1:32" x14ac:dyDescent="0.2">
      <c r="A467" s="4">
        <v>43259</v>
      </c>
      <c r="B467" s="4">
        <v>149150</v>
      </c>
      <c r="C467" s="4" t="s">
        <v>2430</v>
      </c>
      <c r="D467" s="4" t="s">
        <v>2431</v>
      </c>
      <c r="E467" s="5">
        <v>40133</v>
      </c>
      <c r="F467" s="29">
        <v>2009</v>
      </c>
      <c r="G467" s="4" t="s">
        <v>20</v>
      </c>
      <c r="H467" s="4" t="s">
        <v>1962</v>
      </c>
      <c r="I467" s="4">
        <v>35.15</v>
      </c>
      <c r="J467" s="4">
        <v>23.45</v>
      </c>
      <c r="K467" s="4" t="s">
        <v>2432</v>
      </c>
      <c r="L467" s="5">
        <v>41627</v>
      </c>
      <c r="M467" s="29">
        <f t="shared" si="28"/>
        <v>2013</v>
      </c>
      <c r="N467" s="4" t="s">
        <v>31</v>
      </c>
      <c r="O467" s="4" t="s">
        <v>2433</v>
      </c>
      <c r="P467" s="4">
        <v>494.09</v>
      </c>
      <c r="Q467" s="4">
        <v>358.81</v>
      </c>
      <c r="R467" s="4" t="s">
        <v>2434</v>
      </c>
      <c r="S467" s="4" t="s">
        <v>167</v>
      </c>
      <c r="T467" s="4" t="s">
        <v>168</v>
      </c>
      <c r="U467" s="4" t="s">
        <v>2435</v>
      </c>
      <c r="V467" s="4"/>
      <c r="W467" s="4" t="s">
        <v>763</v>
      </c>
      <c r="X467" s="4" t="s">
        <v>718</v>
      </c>
      <c r="Y467" s="4" t="s">
        <v>33</v>
      </c>
      <c r="Z467" s="4"/>
      <c r="AA467" s="4"/>
      <c r="AB467" s="4"/>
      <c r="AC467" s="4"/>
      <c r="AD467">
        <f t="shared" si="29"/>
        <v>49</v>
      </c>
      <c r="AE467" s="122">
        <f t="shared" si="30"/>
        <v>4.083333333333333</v>
      </c>
      <c r="AF467">
        <f t="shared" si="31"/>
        <v>2013</v>
      </c>
    </row>
    <row r="468" spans="1:32" x14ac:dyDescent="0.2">
      <c r="A468" s="4">
        <v>45045</v>
      </c>
      <c r="B468" s="4">
        <v>155804</v>
      </c>
      <c r="C468" s="4" t="s">
        <v>2436</v>
      </c>
      <c r="D468" s="4" t="s">
        <v>2437</v>
      </c>
      <c r="E468" s="5">
        <v>40630</v>
      </c>
      <c r="F468" s="29">
        <v>2011</v>
      </c>
      <c r="G468" s="4" t="s">
        <v>20</v>
      </c>
      <c r="H468" s="4" t="s">
        <v>2438</v>
      </c>
      <c r="I468" s="4">
        <v>35.54</v>
      </c>
      <c r="J468" s="4">
        <v>25.44</v>
      </c>
      <c r="K468" s="4" t="s">
        <v>2439</v>
      </c>
      <c r="L468" s="5">
        <v>42031</v>
      </c>
      <c r="M468" s="29">
        <f t="shared" si="28"/>
        <v>2015</v>
      </c>
      <c r="N468" s="4" t="s">
        <v>23</v>
      </c>
      <c r="O468" s="4" t="s">
        <v>2440</v>
      </c>
      <c r="P468" s="4">
        <v>128.80000000000001</v>
      </c>
      <c r="Q468" s="4">
        <v>109.34</v>
      </c>
      <c r="R468" s="4"/>
      <c r="S468" s="4" t="s">
        <v>24</v>
      </c>
      <c r="T468" s="4" t="s">
        <v>47</v>
      </c>
      <c r="U468" s="4" t="s">
        <v>2441</v>
      </c>
      <c r="V468" s="4"/>
      <c r="W468" s="4" t="s">
        <v>763</v>
      </c>
      <c r="X468" s="4" t="s">
        <v>718</v>
      </c>
      <c r="Y468" s="4" t="s">
        <v>26</v>
      </c>
      <c r="Z468" s="4"/>
      <c r="AA468" s="4"/>
      <c r="AB468" s="4"/>
      <c r="AC468" s="4"/>
      <c r="AD468">
        <f t="shared" si="29"/>
        <v>46</v>
      </c>
      <c r="AE468" s="122">
        <f t="shared" si="30"/>
        <v>3.8333333333333335</v>
      </c>
      <c r="AF468">
        <f t="shared" si="31"/>
        <v>2015</v>
      </c>
    </row>
    <row r="469" spans="1:32" x14ac:dyDescent="0.2">
      <c r="A469" s="4">
        <v>45656</v>
      </c>
      <c r="B469" s="4">
        <v>157973</v>
      </c>
      <c r="C469" s="4" t="s">
        <v>2442</v>
      </c>
      <c r="D469" s="4" t="s">
        <v>2443</v>
      </c>
      <c r="E469" s="5">
        <v>38869</v>
      </c>
      <c r="F469" s="29">
        <v>2006</v>
      </c>
      <c r="G469" s="4" t="s">
        <v>20</v>
      </c>
      <c r="H469" s="4" t="s">
        <v>2444</v>
      </c>
      <c r="I469" s="4">
        <v>8.92</v>
      </c>
      <c r="J469" s="4">
        <v>6.98</v>
      </c>
      <c r="K469" s="4" t="s">
        <v>915</v>
      </c>
      <c r="L469" s="5">
        <v>39965</v>
      </c>
      <c r="M469" s="29">
        <f t="shared" si="28"/>
        <v>2009</v>
      </c>
      <c r="N469" s="4" t="s">
        <v>46</v>
      </c>
      <c r="O469" s="4" t="s">
        <v>2445</v>
      </c>
      <c r="P469" s="4">
        <v>8.81</v>
      </c>
      <c r="Q469" s="4">
        <v>6.29</v>
      </c>
      <c r="R469" s="4"/>
      <c r="S469" s="4" t="s">
        <v>281</v>
      </c>
      <c r="T469" s="4" t="s">
        <v>281</v>
      </c>
      <c r="U469" s="4" t="s">
        <v>2446</v>
      </c>
      <c r="V469" s="4"/>
      <c r="W469" s="4" t="s">
        <v>763</v>
      </c>
      <c r="X469" s="4" t="s">
        <v>718</v>
      </c>
      <c r="Y469" s="4" t="s">
        <v>26</v>
      </c>
      <c r="Z469" s="4"/>
      <c r="AA469" s="4"/>
      <c r="AB469" s="4"/>
      <c r="AC469" s="4"/>
      <c r="AD469">
        <f t="shared" si="29"/>
        <v>36</v>
      </c>
      <c r="AE469" s="122">
        <f t="shared" si="30"/>
        <v>3</v>
      </c>
      <c r="AF469">
        <f t="shared" si="31"/>
        <v>2009</v>
      </c>
    </row>
    <row r="470" spans="1:32" x14ac:dyDescent="0.2">
      <c r="A470" s="4">
        <v>55783</v>
      </c>
      <c r="B470" s="4">
        <v>202831</v>
      </c>
      <c r="C470" s="4" t="s">
        <v>2447</v>
      </c>
      <c r="D470" s="4" t="s">
        <v>2448</v>
      </c>
      <c r="E470" s="5">
        <v>41275</v>
      </c>
      <c r="F470" s="29">
        <v>2013</v>
      </c>
      <c r="G470" s="4" t="s">
        <v>20</v>
      </c>
      <c r="H470" s="4" t="s">
        <v>2449</v>
      </c>
      <c r="I470" s="4">
        <v>3.5</v>
      </c>
      <c r="J470" s="4">
        <v>2.63</v>
      </c>
      <c r="K470" s="4" t="s">
        <v>1648</v>
      </c>
      <c r="L470" s="5">
        <v>41671</v>
      </c>
      <c r="M470" s="29">
        <f t="shared" si="28"/>
        <v>2014</v>
      </c>
      <c r="N470" s="4" t="s">
        <v>31</v>
      </c>
      <c r="O470" s="4" t="s">
        <v>2450</v>
      </c>
      <c r="P470" s="4">
        <v>4.9800000000000004</v>
      </c>
      <c r="Q470" s="4">
        <v>3.65</v>
      </c>
      <c r="R470" s="4" t="s">
        <v>2451</v>
      </c>
      <c r="S470" s="4" t="s">
        <v>60</v>
      </c>
      <c r="T470" s="4" t="s">
        <v>61</v>
      </c>
      <c r="U470" s="4" t="s">
        <v>2452</v>
      </c>
      <c r="V470" s="4"/>
      <c r="W470" s="4" t="s">
        <v>763</v>
      </c>
      <c r="X470" s="4" t="s">
        <v>718</v>
      </c>
      <c r="Y470" s="4" t="s">
        <v>33</v>
      </c>
      <c r="Z470" s="4"/>
      <c r="AA470" s="4"/>
      <c r="AB470" s="4"/>
      <c r="AC470" s="4"/>
      <c r="AD470">
        <f t="shared" si="29"/>
        <v>13</v>
      </c>
      <c r="AE470" s="122">
        <f t="shared" si="30"/>
        <v>1.0833333333333333</v>
      </c>
      <c r="AF470">
        <f t="shared" si="31"/>
        <v>2014</v>
      </c>
    </row>
    <row r="471" spans="1:32" x14ac:dyDescent="0.2">
      <c r="A471" s="4">
        <v>40157</v>
      </c>
      <c r="B471" s="4">
        <v>137594</v>
      </c>
      <c r="C471" s="4" t="s">
        <v>2453</v>
      </c>
      <c r="D471" s="4" t="s">
        <v>2454</v>
      </c>
      <c r="E471" s="5">
        <v>40671</v>
      </c>
      <c r="F471" s="29">
        <v>2011</v>
      </c>
      <c r="G471" s="4" t="s">
        <v>20</v>
      </c>
      <c r="H471" s="4" t="s">
        <v>2455</v>
      </c>
      <c r="I471" s="4">
        <v>54.51</v>
      </c>
      <c r="J471" s="4">
        <v>38</v>
      </c>
      <c r="K471" s="4" t="s">
        <v>2456</v>
      </c>
      <c r="L471" s="5">
        <v>41626</v>
      </c>
      <c r="M471" s="29">
        <f t="shared" si="28"/>
        <v>2013</v>
      </c>
      <c r="N471" s="4" t="s">
        <v>31</v>
      </c>
      <c r="O471" s="4" t="s">
        <v>2457</v>
      </c>
      <c r="P471" s="4">
        <v>287.95</v>
      </c>
      <c r="Q471" s="4">
        <v>209.11</v>
      </c>
      <c r="R471" s="4" t="s">
        <v>2458</v>
      </c>
      <c r="S471" s="4" t="s">
        <v>24</v>
      </c>
      <c r="T471" s="4" t="s">
        <v>238</v>
      </c>
      <c r="U471" s="4" t="s">
        <v>2459</v>
      </c>
      <c r="V471" s="4"/>
      <c r="W471" s="4" t="s">
        <v>763</v>
      </c>
      <c r="X471" s="4" t="s">
        <v>718</v>
      </c>
      <c r="Y471" s="4" t="s">
        <v>33</v>
      </c>
      <c r="Z471" s="4"/>
      <c r="AA471" s="4"/>
      <c r="AB471" s="4"/>
      <c r="AC471" s="4"/>
      <c r="AD471">
        <f t="shared" si="29"/>
        <v>31</v>
      </c>
      <c r="AE471" s="122">
        <f t="shared" si="30"/>
        <v>2.5833333333333335</v>
      </c>
      <c r="AF471">
        <f t="shared" si="31"/>
        <v>2013</v>
      </c>
    </row>
    <row r="472" spans="1:32" x14ac:dyDescent="0.2">
      <c r="A472" s="4">
        <v>33312</v>
      </c>
      <c r="B472" s="4">
        <v>110258</v>
      </c>
      <c r="C472" s="4" t="s">
        <v>2460</v>
      </c>
      <c r="D472" s="4" t="s">
        <v>2461</v>
      </c>
      <c r="E472" s="5">
        <v>39326</v>
      </c>
      <c r="F472" s="29">
        <v>2007</v>
      </c>
      <c r="G472" s="4" t="s">
        <v>43</v>
      </c>
      <c r="H472" s="4" t="s">
        <v>2462</v>
      </c>
      <c r="I472" s="4">
        <v>62.67</v>
      </c>
      <c r="J472" s="4">
        <v>44.07</v>
      </c>
      <c r="K472" s="4" t="s">
        <v>139</v>
      </c>
      <c r="L472" s="5">
        <v>41359</v>
      </c>
      <c r="M472" s="29">
        <f t="shared" si="28"/>
        <v>2013</v>
      </c>
      <c r="N472" s="4" t="s">
        <v>38</v>
      </c>
      <c r="O472" s="4" t="s">
        <v>2463</v>
      </c>
      <c r="P472" s="4">
        <v>123.57</v>
      </c>
      <c r="Q472" s="4">
        <v>95.01</v>
      </c>
      <c r="R472" s="4"/>
      <c r="S472" s="4" t="s">
        <v>54</v>
      </c>
      <c r="T472" s="4" t="s">
        <v>55</v>
      </c>
      <c r="U472" s="4" t="s">
        <v>2464</v>
      </c>
      <c r="V472" s="4"/>
      <c r="W472" s="4" t="s">
        <v>834</v>
      </c>
      <c r="X472" s="4" t="s">
        <v>718</v>
      </c>
      <c r="Y472" s="4" t="s">
        <v>33</v>
      </c>
      <c r="Z472" s="4"/>
      <c r="AA472" s="4"/>
      <c r="AB472" s="4"/>
      <c r="AC472" s="4"/>
      <c r="AD472">
        <f t="shared" si="29"/>
        <v>66</v>
      </c>
      <c r="AE472" s="122">
        <f t="shared" si="30"/>
        <v>5.5</v>
      </c>
      <c r="AF472">
        <f t="shared" si="31"/>
        <v>2013</v>
      </c>
    </row>
    <row r="473" spans="1:32" x14ac:dyDescent="0.2">
      <c r="A473" s="4">
        <v>50169</v>
      </c>
      <c r="B473" s="4">
        <v>175573</v>
      </c>
      <c r="C473" s="4" t="s">
        <v>2465</v>
      </c>
      <c r="D473" s="4"/>
      <c r="E473" s="5">
        <v>39600</v>
      </c>
      <c r="F473" s="29">
        <v>2008</v>
      </c>
      <c r="G473" s="4" t="s">
        <v>20</v>
      </c>
      <c r="H473" s="4"/>
      <c r="I473" s="4"/>
      <c r="J473" s="4"/>
      <c r="K473" s="4" t="s">
        <v>2466</v>
      </c>
      <c r="L473" s="5">
        <v>40155</v>
      </c>
      <c r="M473" s="29">
        <f t="shared" si="28"/>
        <v>2009</v>
      </c>
      <c r="N473" s="4" t="s">
        <v>31</v>
      </c>
      <c r="O473" s="4"/>
      <c r="P473" s="4"/>
      <c r="Q473" s="4"/>
      <c r="R473" s="4" t="s">
        <v>2467</v>
      </c>
      <c r="S473" s="4" t="s">
        <v>281</v>
      </c>
      <c r="T473" s="4" t="s">
        <v>281</v>
      </c>
      <c r="U473" s="4" t="s">
        <v>2381</v>
      </c>
      <c r="V473" s="4"/>
      <c r="W473" s="4" t="s">
        <v>763</v>
      </c>
      <c r="X473" s="4" t="s">
        <v>718</v>
      </c>
      <c r="Y473" s="4" t="s">
        <v>33</v>
      </c>
      <c r="Z473" s="4"/>
      <c r="AA473" s="4"/>
      <c r="AB473" s="4"/>
      <c r="AC473" s="4"/>
      <c r="AD473">
        <f t="shared" si="29"/>
        <v>18</v>
      </c>
      <c r="AE473" s="122">
        <f t="shared" si="30"/>
        <v>1.5</v>
      </c>
      <c r="AF473">
        <f t="shared" si="31"/>
        <v>2009</v>
      </c>
    </row>
    <row r="474" spans="1:32" x14ac:dyDescent="0.2">
      <c r="A474" s="4">
        <v>50546</v>
      </c>
      <c r="B474" s="4">
        <v>177205</v>
      </c>
      <c r="C474" s="4" t="s">
        <v>2468</v>
      </c>
      <c r="D474" s="4" t="s">
        <v>2469</v>
      </c>
      <c r="E474" s="5">
        <v>41730</v>
      </c>
      <c r="F474" s="29">
        <v>2014</v>
      </c>
      <c r="G474" s="4" t="s">
        <v>43</v>
      </c>
      <c r="H474" s="4" t="s">
        <v>2470</v>
      </c>
      <c r="I474" s="4">
        <v>8.56</v>
      </c>
      <c r="J474" s="4">
        <v>6.17</v>
      </c>
      <c r="K474" s="4" t="s">
        <v>2471</v>
      </c>
      <c r="L474" s="5">
        <v>42005</v>
      </c>
      <c r="M474" s="29">
        <f t="shared" si="28"/>
        <v>2015</v>
      </c>
      <c r="N474" s="4" t="s">
        <v>46</v>
      </c>
      <c r="O474" s="4"/>
      <c r="P474" s="4"/>
      <c r="Q474" s="4"/>
      <c r="R474" s="4"/>
      <c r="S474" s="4" t="s">
        <v>65</v>
      </c>
      <c r="T474" s="4" t="s">
        <v>118</v>
      </c>
      <c r="U474" s="4" t="s">
        <v>186</v>
      </c>
      <c r="V474" s="4"/>
      <c r="W474" s="4" t="s">
        <v>763</v>
      </c>
      <c r="X474" s="4" t="s">
        <v>718</v>
      </c>
      <c r="Y474" s="4" t="s">
        <v>33</v>
      </c>
      <c r="Z474" s="4"/>
      <c r="AA474" s="4"/>
      <c r="AB474" s="4"/>
      <c r="AC474" s="4"/>
      <c r="AD474">
        <f t="shared" si="29"/>
        <v>9</v>
      </c>
      <c r="AE474" s="122">
        <f t="shared" si="30"/>
        <v>0.75</v>
      </c>
      <c r="AF474">
        <f t="shared" si="31"/>
        <v>2015</v>
      </c>
    </row>
    <row r="475" spans="1:32" x14ac:dyDescent="0.2">
      <c r="A475" s="4">
        <v>2752</v>
      </c>
      <c r="B475" s="4">
        <v>30810</v>
      </c>
      <c r="C475" s="4" t="s">
        <v>2472</v>
      </c>
      <c r="D475" s="4" t="s">
        <v>2473</v>
      </c>
      <c r="E475" s="5">
        <v>38139</v>
      </c>
      <c r="F475" s="29">
        <v>2004</v>
      </c>
      <c r="G475" s="4" t="s">
        <v>28</v>
      </c>
      <c r="H475" s="4" t="s">
        <v>2474</v>
      </c>
      <c r="I475" s="4">
        <v>155</v>
      </c>
      <c r="J475" s="4">
        <v>127.27</v>
      </c>
      <c r="K475" s="4" t="s">
        <v>583</v>
      </c>
      <c r="L475" s="5">
        <v>40302</v>
      </c>
      <c r="M475" s="29">
        <f t="shared" si="28"/>
        <v>2010</v>
      </c>
      <c r="N475" s="4" t="s">
        <v>31</v>
      </c>
      <c r="O475" s="4"/>
      <c r="P475" s="4"/>
      <c r="Q475" s="4"/>
      <c r="R475" s="4" t="s">
        <v>2325</v>
      </c>
      <c r="S475" s="4" t="s">
        <v>32</v>
      </c>
      <c r="T475" s="4" t="s">
        <v>71</v>
      </c>
      <c r="U475" s="4" t="s">
        <v>2475</v>
      </c>
      <c r="V475" s="4"/>
      <c r="W475" s="4" t="s">
        <v>763</v>
      </c>
      <c r="X475" s="4" t="s">
        <v>718</v>
      </c>
      <c r="Y475" s="4" t="s">
        <v>33</v>
      </c>
      <c r="Z475" s="4"/>
      <c r="AA475" s="4"/>
      <c r="AB475" s="4"/>
      <c r="AC475" s="4"/>
      <c r="AD475">
        <f t="shared" si="29"/>
        <v>71</v>
      </c>
      <c r="AE475" s="122">
        <f t="shared" si="30"/>
        <v>5.916666666666667</v>
      </c>
      <c r="AF475">
        <f t="shared" si="31"/>
        <v>2010</v>
      </c>
    </row>
    <row r="476" spans="1:32" x14ac:dyDescent="0.2">
      <c r="A476" s="4">
        <v>14856</v>
      </c>
      <c r="B476" s="4">
        <v>47910</v>
      </c>
      <c r="C476" s="4" t="s">
        <v>2476</v>
      </c>
      <c r="D476" s="4" t="s">
        <v>2477</v>
      </c>
      <c r="E476" s="5">
        <v>39326</v>
      </c>
      <c r="F476" s="29">
        <v>2007</v>
      </c>
      <c r="G476" s="4" t="s">
        <v>20</v>
      </c>
      <c r="H476" s="4"/>
      <c r="I476" s="4"/>
      <c r="J476" s="4"/>
      <c r="K476" s="4" t="s">
        <v>1358</v>
      </c>
      <c r="L476" s="5">
        <v>41525</v>
      </c>
      <c r="M476" s="29">
        <f t="shared" si="28"/>
        <v>2013</v>
      </c>
      <c r="N476" s="4" t="s">
        <v>31</v>
      </c>
      <c r="O476" s="4" t="s">
        <v>2478</v>
      </c>
      <c r="P476" s="4">
        <v>113.71</v>
      </c>
      <c r="Q476" s="4">
        <v>85.46</v>
      </c>
      <c r="R476" s="4" t="s">
        <v>974</v>
      </c>
      <c r="S476" s="4" t="s">
        <v>54</v>
      </c>
      <c r="T476" s="4" t="s">
        <v>81</v>
      </c>
      <c r="U476" s="4" t="s">
        <v>978</v>
      </c>
      <c r="V476" s="4"/>
      <c r="W476" s="4" t="s">
        <v>763</v>
      </c>
      <c r="X476" s="4" t="s">
        <v>718</v>
      </c>
      <c r="Y476" s="4" t="s">
        <v>33</v>
      </c>
      <c r="Z476" s="4"/>
      <c r="AA476" s="4"/>
      <c r="AB476" s="4"/>
      <c r="AC476" s="4"/>
      <c r="AD476">
        <f t="shared" si="29"/>
        <v>72</v>
      </c>
      <c r="AE476" s="122">
        <f t="shared" si="30"/>
        <v>6</v>
      </c>
      <c r="AF476">
        <f t="shared" si="31"/>
        <v>2013</v>
      </c>
    </row>
    <row r="477" spans="1:32" x14ac:dyDescent="0.2">
      <c r="A477" s="4">
        <v>39395</v>
      </c>
      <c r="B477" s="4">
        <v>130298</v>
      </c>
      <c r="C477" s="4" t="s">
        <v>2479</v>
      </c>
      <c r="D477" s="4" t="s">
        <v>2480</v>
      </c>
      <c r="E477" s="5">
        <v>39884</v>
      </c>
      <c r="F477" s="29">
        <v>2009</v>
      </c>
      <c r="G477" s="4" t="s">
        <v>20</v>
      </c>
      <c r="H477" s="4" t="s">
        <v>2481</v>
      </c>
      <c r="I477" s="4">
        <v>6.07</v>
      </c>
      <c r="J477" s="4">
        <v>4.7</v>
      </c>
      <c r="K477" s="4" t="s">
        <v>2482</v>
      </c>
      <c r="L477" s="5">
        <v>40589</v>
      </c>
      <c r="M477" s="29">
        <f t="shared" si="28"/>
        <v>2011</v>
      </c>
      <c r="N477" s="4" t="s">
        <v>23</v>
      </c>
      <c r="O477" s="4" t="s">
        <v>2483</v>
      </c>
      <c r="P477" s="4">
        <v>99.92</v>
      </c>
      <c r="Q477" s="4">
        <v>72.98</v>
      </c>
      <c r="R477" s="4"/>
      <c r="S477" s="4" t="s">
        <v>32</v>
      </c>
      <c r="T477" s="4" t="s">
        <v>32</v>
      </c>
      <c r="U477" s="4" t="s">
        <v>611</v>
      </c>
      <c r="V477" s="4"/>
      <c r="W477" s="4" t="s">
        <v>763</v>
      </c>
      <c r="X477" s="4" t="s">
        <v>718</v>
      </c>
      <c r="Y477" s="4" t="s">
        <v>26</v>
      </c>
      <c r="Z477" s="4">
        <v>4.47</v>
      </c>
      <c r="AA477" s="4"/>
      <c r="AB477" s="4"/>
      <c r="AC477" s="4"/>
      <c r="AD477">
        <f t="shared" si="29"/>
        <v>23</v>
      </c>
      <c r="AE477" s="122">
        <f t="shared" si="30"/>
        <v>1.9166666666666667</v>
      </c>
      <c r="AF477">
        <f t="shared" si="31"/>
        <v>2011</v>
      </c>
    </row>
    <row r="478" spans="1:32" x14ac:dyDescent="0.2">
      <c r="A478" s="4">
        <v>44788</v>
      </c>
      <c r="B478" s="4">
        <v>154989</v>
      </c>
      <c r="C478" s="4" t="s">
        <v>2484</v>
      </c>
      <c r="D478" s="4" t="s">
        <v>2485</v>
      </c>
      <c r="E478" s="5">
        <v>39114</v>
      </c>
      <c r="F478" s="29">
        <v>2007</v>
      </c>
      <c r="G478" s="4" t="s">
        <v>20</v>
      </c>
      <c r="H478" s="4" t="s">
        <v>2486</v>
      </c>
      <c r="I478" s="4">
        <v>4</v>
      </c>
      <c r="J478" s="4">
        <v>3.03</v>
      </c>
      <c r="K478" s="4" t="s">
        <v>1482</v>
      </c>
      <c r="L478" s="5">
        <v>39506</v>
      </c>
      <c r="M478" s="29">
        <f t="shared" si="28"/>
        <v>2008</v>
      </c>
      <c r="N478" s="4" t="s">
        <v>23</v>
      </c>
      <c r="O478" s="4" t="s">
        <v>2487</v>
      </c>
      <c r="P478" s="4">
        <v>61.55</v>
      </c>
      <c r="Q478" s="4">
        <v>38.94</v>
      </c>
      <c r="R478" s="4"/>
      <c r="S478" s="4" t="s">
        <v>281</v>
      </c>
      <c r="T478" s="4" t="s">
        <v>281</v>
      </c>
      <c r="U478" s="4" t="s">
        <v>2488</v>
      </c>
      <c r="V478" s="4"/>
      <c r="W478" s="4" t="s">
        <v>763</v>
      </c>
      <c r="X478" s="4" t="s">
        <v>718</v>
      </c>
      <c r="Y478" s="4" t="s">
        <v>33</v>
      </c>
      <c r="Z478" s="4"/>
      <c r="AA478" s="4"/>
      <c r="AB478" s="4"/>
      <c r="AC478" s="4"/>
      <c r="AD478">
        <f t="shared" si="29"/>
        <v>12</v>
      </c>
      <c r="AE478" s="122">
        <f t="shared" si="30"/>
        <v>1</v>
      </c>
      <c r="AF478">
        <f t="shared" si="31"/>
        <v>2008</v>
      </c>
    </row>
    <row r="479" spans="1:32" x14ac:dyDescent="0.2">
      <c r="A479" s="4">
        <v>43289</v>
      </c>
      <c r="B479" s="4">
        <v>149268</v>
      </c>
      <c r="C479" s="4" t="s">
        <v>2489</v>
      </c>
      <c r="D479" s="4" t="s">
        <v>2490</v>
      </c>
      <c r="E479" s="5">
        <v>40633</v>
      </c>
      <c r="F479" s="29">
        <v>2011</v>
      </c>
      <c r="G479" s="4" t="s">
        <v>20</v>
      </c>
      <c r="H479" s="4" t="s">
        <v>2491</v>
      </c>
      <c r="I479" s="4">
        <v>2.29</v>
      </c>
      <c r="J479" s="4">
        <v>1.59</v>
      </c>
      <c r="K479" s="4" t="s">
        <v>2492</v>
      </c>
      <c r="L479" s="5">
        <v>41666</v>
      </c>
      <c r="M479" s="29">
        <f t="shared" si="28"/>
        <v>2014</v>
      </c>
      <c r="N479" s="4" t="s">
        <v>23</v>
      </c>
      <c r="O479" s="4" t="s">
        <v>2493</v>
      </c>
      <c r="P479" s="4">
        <v>49.03</v>
      </c>
      <c r="Q479" s="4">
        <v>35.869999999999997</v>
      </c>
      <c r="R479" s="4"/>
      <c r="S479" s="4" t="s">
        <v>103</v>
      </c>
      <c r="T479" s="4" t="s">
        <v>327</v>
      </c>
      <c r="U479" s="4" t="s">
        <v>2494</v>
      </c>
      <c r="V479" s="4"/>
      <c r="W479" s="4" t="s">
        <v>763</v>
      </c>
      <c r="X479" s="4" t="s">
        <v>718</v>
      </c>
      <c r="Y479" s="4" t="s">
        <v>26</v>
      </c>
      <c r="Z479" s="4"/>
      <c r="AA479" s="4"/>
      <c r="AB479" s="4"/>
      <c r="AC479" s="4"/>
      <c r="AD479">
        <f t="shared" si="29"/>
        <v>34</v>
      </c>
      <c r="AE479" s="122">
        <f t="shared" si="30"/>
        <v>2.8333333333333335</v>
      </c>
      <c r="AF479">
        <f t="shared" si="31"/>
        <v>2014</v>
      </c>
    </row>
    <row r="480" spans="1:32" x14ac:dyDescent="0.2">
      <c r="A480" s="4">
        <v>12408</v>
      </c>
      <c r="B480" s="4">
        <v>44741</v>
      </c>
      <c r="C480" s="4" t="s">
        <v>2495</v>
      </c>
      <c r="D480" s="4" t="s">
        <v>2496</v>
      </c>
      <c r="E480" s="5">
        <v>39155</v>
      </c>
      <c r="F480" s="29">
        <v>2007</v>
      </c>
      <c r="G480" s="4" t="s">
        <v>827</v>
      </c>
      <c r="H480" s="4" t="s">
        <v>2497</v>
      </c>
      <c r="I480" s="4">
        <v>112.65</v>
      </c>
      <c r="J480" s="4">
        <v>84.23</v>
      </c>
      <c r="K480" s="4" t="s">
        <v>1358</v>
      </c>
      <c r="L480" s="5">
        <v>41387</v>
      </c>
      <c r="M480" s="29">
        <f t="shared" si="28"/>
        <v>2013</v>
      </c>
      <c r="N480" s="4" t="s">
        <v>38</v>
      </c>
      <c r="O480" s="4" t="s">
        <v>2498</v>
      </c>
      <c r="P480" s="4">
        <v>154.59</v>
      </c>
      <c r="Q480" s="4">
        <v>118.11</v>
      </c>
      <c r="R480" s="4"/>
      <c r="S480" s="4" t="s">
        <v>60</v>
      </c>
      <c r="T480" s="4" t="s">
        <v>141</v>
      </c>
      <c r="U480" s="4" t="s">
        <v>2025</v>
      </c>
      <c r="V480" s="4"/>
      <c r="W480" s="4" t="s">
        <v>763</v>
      </c>
      <c r="X480" s="4" t="s">
        <v>718</v>
      </c>
      <c r="Y480" s="4" t="s">
        <v>26</v>
      </c>
      <c r="Z480" s="4"/>
      <c r="AA480" s="4"/>
      <c r="AB480" s="4" t="s">
        <v>2499</v>
      </c>
      <c r="AC480" s="4" t="s">
        <v>2499</v>
      </c>
      <c r="AD480">
        <f t="shared" si="29"/>
        <v>73</v>
      </c>
      <c r="AE480" s="122">
        <f t="shared" si="30"/>
        <v>6.083333333333333</v>
      </c>
      <c r="AF480">
        <f t="shared" si="31"/>
        <v>2013</v>
      </c>
    </row>
    <row r="481" spans="1:32" x14ac:dyDescent="0.2">
      <c r="A481" s="4">
        <v>12408</v>
      </c>
      <c r="B481" s="4">
        <v>44741</v>
      </c>
      <c r="C481" s="4" t="s">
        <v>2495</v>
      </c>
      <c r="D481" s="4" t="s">
        <v>2496</v>
      </c>
      <c r="E481" s="5">
        <v>39155</v>
      </c>
      <c r="F481" s="29">
        <v>2007</v>
      </c>
      <c r="G481" s="4" t="s">
        <v>827</v>
      </c>
      <c r="H481" s="4" t="s">
        <v>2497</v>
      </c>
      <c r="I481" s="4">
        <v>112.65</v>
      </c>
      <c r="J481" s="4">
        <v>84.23</v>
      </c>
      <c r="K481" s="4" t="s">
        <v>1358</v>
      </c>
      <c r="L481" s="5">
        <v>41558</v>
      </c>
      <c r="M481" s="29">
        <f t="shared" si="28"/>
        <v>2013</v>
      </c>
      <c r="N481" s="4" t="s">
        <v>38</v>
      </c>
      <c r="O481" s="4" t="s">
        <v>2500</v>
      </c>
      <c r="P481" s="4">
        <v>261.79000000000002</v>
      </c>
      <c r="Q481" s="4">
        <v>193.41</v>
      </c>
      <c r="R481" s="4"/>
      <c r="S481" s="4" t="s">
        <v>60</v>
      </c>
      <c r="T481" s="4" t="s">
        <v>141</v>
      </c>
      <c r="U481" s="4" t="s">
        <v>2025</v>
      </c>
      <c r="V481" s="4"/>
      <c r="W481" s="4" t="s">
        <v>763</v>
      </c>
      <c r="X481" s="4" t="s">
        <v>718</v>
      </c>
      <c r="Y481" s="4" t="s">
        <v>26</v>
      </c>
      <c r="Z481" s="4"/>
      <c r="AA481" s="4"/>
      <c r="AB481" s="4" t="s">
        <v>2499</v>
      </c>
      <c r="AC481" s="4" t="s">
        <v>2499</v>
      </c>
      <c r="AD481">
        <f t="shared" si="29"/>
        <v>79</v>
      </c>
      <c r="AE481" s="122">
        <f t="shared" si="30"/>
        <v>6.583333333333333</v>
      </c>
      <c r="AF481">
        <f t="shared" si="31"/>
        <v>2013</v>
      </c>
    </row>
    <row r="482" spans="1:32" x14ac:dyDescent="0.2">
      <c r="A482" s="4">
        <v>12408</v>
      </c>
      <c r="B482" s="4">
        <v>44741</v>
      </c>
      <c r="C482" s="4" t="s">
        <v>2495</v>
      </c>
      <c r="D482" s="4" t="s">
        <v>2496</v>
      </c>
      <c r="E482" s="5">
        <v>39155</v>
      </c>
      <c r="F482" s="29">
        <v>2007</v>
      </c>
      <c r="G482" s="4" t="s">
        <v>827</v>
      </c>
      <c r="H482" s="4" t="s">
        <v>2497</v>
      </c>
      <c r="I482" s="4">
        <v>112.65</v>
      </c>
      <c r="J482" s="4">
        <v>84.23</v>
      </c>
      <c r="K482" s="4" t="s">
        <v>1358</v>
      </c>
      <c r="L482" s="5">
        <v>41787</v>
      </c>
      <c r="M482" s="29">
        <f t="shared" si="28"/>
        <v>2014</v>
      </c>
      <c r="N482" s="4" t="s">
        <v>38</v>
      </c>
      <c r="O482" s="4" t="s">
        <v>2501</v>
      </c>
      <c r="P482" s="4">
        <v>568.89</v>
      </c>
      <c r="Q482" s="4">
        <v>420.29</v>
      </c>
      <c r="R482" s="4"/>
      <c r="S482" s="4" t="s">
        <v>60</v>
      </c>
      <c r="T482" s="4" t="s">
        <v>141</v>
      </c>
      <c r="U482" s="4" t="s">
        <v>2025</v>
      </c>
      <c r="V482" s="4"/>
      <c r="W482" s="4" t="s">
        <v>763</v>
      </c>
      <c r="X482" s="4" t="s">
        <v>718</v>
      </c>
      <c r="Y482" s="4" t="s">
        <v>26</v>
      </c>
      <c r="Z482" s="4"/>
      <c r="AA482" s="4"/>
      <c r="AB482" s="4" t="s">
        <v>2499</v>
      </c>
      <c r="AC482" s="4" t="s">
        <v>2499</v>
      </c>
      <c r="AD482">
        <f t="shared" si="29"/>
        <v>86</v>
      </c>
      <c r="AE482" s="122">
        <f t="shared" si="30"/>
        <v>7.166666666666667</v>
      </c>
      <c r="AF482">
        <f t="shared" si="31"/>
        <v>2014</v>
      </c>
    </row>
    <row r="483" spans="1:32" x14ac:dyDescent="0.2">
      <c r="A483" s="4">
        <v>12408</v>
      </c>
      <c r="B483" s="4">
        <v>44741</v>
      </c>
      <c r="C483" s="4" t="s">
        <v>2495</v>
      </c>
      <c r="D483" s="4" t="s">
        <v>2496</v>
      </c>
      <c r="E483" s="5">
        <v>39155</v>
      </c>
      <c r="F483" s="29">
        <v>2007</v>
      </c>
      <c r="G483" s="4" t="s">
        <v>827</v>
      </c>
      <c r="H483" s="4" t="s">
        <v>2497</v>
      </c>
      <c r="I483" s="4">
        <v>112.65</v>
      </c>
      <c r="J483" s="4">
        <v>84.23</v>
      </c>
      <c r="K483" s="4" t="s">
        <v>1358</v>
      </c>
      <c r="L483" s="5">
        <v>41880</v>
      </c>
      <c r="M483" s="29">
        <f t="shared" si="28"/>
        <v>2014</v>
      </c>
      <c r="N483" s="4" t="s">
        <v>38</v>
      </c>
      <c r="O483" s="4" t="s">
        <v>2502</v>
      </c>
      <c r="P483" s="4">
        <v>517.38</v>
      </c>
      <c r="Q483" s="4">
        <v>400.35</v>
      </c>
      <c r="R483" s="4"/>
      <c r="S483" s="4" t="s">
        <v>60</v>
      </c>
      <c r="T483" s="4" t="s">
        <v>141</v>
      </c>
      <c r="U483" s="4" t="s">
        <v>2025</v>
      </c>
      <c r="V483" s="4"/>
      <c r="W483" s="4" t="s">
        <v>763</v>
      </c>
      <c r="X483" s="4" t="s">
        <v>718</v>
      </c>
      <c r="Y483" s="4" t="s">
        <v>26</v>
      </c>
      <c r="Z483" s="4"/>
      <c r="AA483" s="4"/>
      <c r="AB483" s="4" t="s">
        <v>2499</v>
      </c>
      <c r="AC483" s="4" t="s">
        <v>2499</v>
      </c>
      <c r="AD483">
        <f t="shared" si="29"/>
        <v>89</v>
      </c>
      <c r="AE483" s="122">
        <f t="shared" si="30"/>
        <v>7.416666666666667</v>
      </c>
      <c r="AF483">
        <f t="shared" si="31"/>
        <v>2014</v>
      </c>
    </row>
    <row r="484" spans="1:32" x14ac:dyDescent="0.2">
      <c r="A484" s="4">
        <v>12408</v>
      </c>
      <c r="B484" s="4">
        <v>44741</v>
      </c>
      <c r="C484" s="4" t="s">
        <v>2495</v>
      </c>
      <c r="D484" s="4" t="s">
        <v>2496</v>
      </c>
      <c r="E484" s="5">
        <v>39155</v>
      </c>
      <c r="F484" s="29">
        <v>2007</v>
      </c>
      <c r="G484" s="4" t="s">
        <v>827</v>
      </c>
      <c r="H484" s="4" t="s">
        <v>2497</v>
      </c>
      <c r="I484" s="4">
        <v>112.65</v>
      </c>
      <c r="J484" s="4">
        <v>84.23</v>
      </c>
      <c r="K484" s="4" t="s">
        <v>1358</v>
      </c>
      <c r="L484" s="5">
        <v>41936</v>
      </c>
      <c r="M484" s="29">
        <f t="shared" si="28"/>
        <v>2014</v>
      </c>
      <c r="N484" s="4" t="s">
        <v>38</v>
      </c>
      <c r="O484" s="4" t="s">
        <v>2503</v>
      </c>
      <c r="P484" s="4">
        <v>404.67</v>
      </c>
      <c r="Q484" s="4">
        <v>320.45999999999998</v>
      </c>
      <c r="R484" s="4"/>
      <c r="S484" s="4" t="s">
        <v>60</v>
      </c>
      <c r="T484" s="4" t="s">
        <v>141</v>
      </c>
      <c r="U484" s="4" t="s">
        <v>2025</v>
      </c>
      <c r="V484" s="4"/>
      <c r="W484" s="4" t="s">
        <v>763</v>
      </c>
      <c r="X484" s="4" t="s">
        <v>718</v>
      </c>
      <c r="Y484" s="4" t="s">
        <v>26</v>
      </c>
      <c r="Z484" s="4"/>
      <c r="AA484" s="4"/>
      <c r="AB484" s="4" t="s">
        <v>2499</v>
      </c>
      <c r="AC484" s="4" t="s">
        <v>2499</v>
      </c>
      <c r="AD484">
        <f t="shared" si="29"/>
        <v>91</v>
      </c>
      <c r="AE484" s="122">
        <f t="shared" si="30"/>
        <v>7.583333333333333</v>
      </c>
      <c r="AF484">
        <f t="shared" si="31"/>
        <v>2014</v>
      </c>
    </row>
    <row r="485" spans="1:32" x14ac:dyDescent="0.2">
      <c r="A485" s="4">
        <v>12408</v>
      </c>
      <c r="B485" s="4">
        <v>44741</v>
      </c>
      <c r="C485" s="4" t="s">
        <v>2495</v>
      </c>
      <c r="D485" s="4" t="s">
        <v>2496</v>
      </c>
      <c r="E485" s="5">
        <v>39155</v>
      </c>
      <c r="F485" s="29">
        <v>2007</v>
      </c>
      <c r="G485" s="4" t="s">
        <v>827</v>
      </c>
      <c r="H485" s="4" t="s">
        <v>2497</v>
      </c>
      <c r="I485" s="4">
        <v>112.65</v>
      </c>
      <c r="J485" s="4">
        <v>84.23</v>
      </c>
      <c r="K485" s="4" t="s">
        <v>1358</v>
      </c>
      <c r="L485" s="5">
        <v>42111</v>
      </c>
      <c r="M485" s="29">
        <f t="shared" si="28"/>
        <v>2015</v>
      </c>
      <c r="N485" s="4" t="s">
        <v>38</v>
      </c>
      <c r="O485" s="4" t="s">
        <v>2504</v>
      </c>
      <c r="P485" s="4">
        <v>1261.6400000000001</v>
      </c>
      <c r="Q485" s="4">
        <v>1178.1199999999999</v>
      </c>
      <c r="R485" s="4"/>
      <c r="S485" s="4" t="s">
        <v>60</v>
      </c>
      <c r="T485" s="4" t="s">
        <v>141</v>
      </c>
      <c r="U485" s="4" t="s">
        <v>2025</v>
      </c>
      <c r="V485" s="4"/>
      <c r="W485" s="4" t="s">
        <v>763</v>
      </c>
      <c r="X485" s="4" t="s">
        <v>718</v>
      </c>
      <c r="Y485" s="4" t="s">
        <v>33</v>
      </c>
      <c r="Z485" s="4"/>
      <c r="AA485" s="4"/>
      <c r="AB485" s="4" t="s">
        <v>2499</v>
      </c>
      <c r="AC485" s="4" t="s">
        <v>2499</v>
      </c>
      <c r="AD485">
        <f t="shared" si="29"/>
        <v>97</v>
      </c>
      <c r="AE485" s="122">
        <f t="shared" si="30"/>
        <v>8.0833333333333339</v>
      </c>
      <c r="AF485">
        <f t="shared" si="31"/>
        <v>2015</v>
      </c>
    </row>
    <row r="486" spans="1:32" x14ac:dyDescent="0.2">
      <c r="A486" s="4">
        <v>3952</v>
      </c>
      <c r="B486" s="4">
        <v>32898</v>
      </c>
      <c r="C486" s="4" t="s">
        <v>2505</v>
      </c>
      <c r="D486" s="4" t="s">
        <v>2506</v>
      </c>
      <c r="E486" s="5">
        <v>38946</v>
      </c>
      <c r="F486" s="29">
        <v>2006</v>
      </c>
      <c r="G486" s="4" t="s">
        <v>28</v>
      </c>
      <c r="H486" s="4" t="s">
        <v>2507</v>
      </c>
      <c r="I486" s="4">
        <v>252</v>
      </c>
      <c r="J486" s="4">
        <v>198.63</v>
      </c>
      <c r="K486" s="4" t="s">
        <v>450</v>
      </c>
      <c r="L486" s="5">
        <v>40121</v>
      </c>
      <c r="M486" s="29">
        <f t="shared" si="28"/>
        <v>2009</v>
      </c>
      <c r="N486" s="4" t="s">
        <v>31</v>
      </c>
      <c r="O486" s="4" t="s">
        <v>869</v>
      </c>
      <c r="P486" s="4">
        <v>150</v>
      </c>
      <c r="Q486" s="4">
        <v>100.77</v>
      </c>
      <c r="R486" s="4" t="s">
        <v>1093</v>
      </c>
      <c r="S486" s="4" t="s">
        <v>167</v>
      </c>
      <c r="T486" s="4" t="s">
        <v>168</v>
      </c>
      <c r="U486" s="4" t="s">
        <v>2508</v>
      </c>
      <c r="V486" s="4"/>
      <c r="W486" s="4" t="s">
        <v>763</v>
      </c>
      <c r="X486" s="4" t="s">
        <v>718</v>
      </c>
      <c r="Y486" s="4" t="s">
        <v>26</v>
      </c>
      <c r="Z486" s="4">
        <v>5</v>
      </c>
      <c r="AA486" s="4"/>
      <c r="AB486" s="4"/>
      <c r="AC486" s="4"/>
      <c r="AD486">
        <f t="shared" si="29"/>
        <v>39</v>
      </c>
      <c r="AE486" s="122">
        <f t="shared" si="30"/>
        <v>3.25</v>
      </c>
      <c r="AF486">
        <f t="shared" si="31"/>
        <v>2009</v>
      </c>
    </row>
    <row r="487" spans="1:32" x14ac:dyDescent="0.2">
      <c r="A487" s="4">
        <v>40290</v>
      </c>
      <c r="B487" s="4">
        <v>138002</v>
      </c>
      <c r="C487" s="4" t="s">
        <v>2509</v>
      </c>
      <c r="D487" s="4" t="s">
        <v>2510</v>
      </c>
      <c r="E487" s="5">
        <v>38335</v>
      </c>
      <c r="F487" s="29">
        <v>2004</v>
      </c>
      <c r="G487" s="4" t="s">
        <v>28</v>
      </c>
      <c r="H487" s="4"/>
      <c r="I487" s="4"/>
      <c r="J487" s="4"/>
      <c r="K487" s="4" t="s">
        <v>1670</v>
      </c>
      <c r="L487" s="5">
        <v>40708</v>
      </c>
      <c r="M487" s="29">
        <f t="shared" si="28"/>
        <v>2011</v>
      </c>
      <c r="N487" s="4" t="s">
        <v>31</v>
      </c>
      <c r="O487" s="4"/>
      <c r="P487" s="4"/>
      <c r="Q487" s="4"/>
      <c r="R487" s="4" t="s">
        <v>2511</v>
      </c>
      <c r="S487" s="4" t="s">
        <v>24</v>
      </c>
      <c r="T487" s="4" t="s">
        <v>92</v>
      </c>
      <c r="U487" s="4" t="s">
        <v>2028</v>
      </c>
      <c r="V487" s="4"/>
      <c r="W487" s="4" t="s">
        <v>834</v>
      </c>
      <c r="X487" s="4" t="s">
        <v>718</v>
      </c>
      <c r="Y487" s="4" t="s">
        <v>33</v>
      </c>
      <c r="Z487" s="4"/>
      <c r="AA487" s="4"/>
      <c r="AB487" s="4" t="s">
        <v>2512</v>
      </c>
      <c r="AC487" s="4"/>
      <c r="AD487">
        <f t="shared" si="29"/>
        <v>78</v>
      </c>
      <c r="AE487" s="122">
        <f t="shared" si="30"/>
        <v>6.5</v>
      </c>
      <c r="AF487">
        <f t="shared" si="31"/>
        <v>2011</v>
      </c>
    </row>
    <row r="488" spans="1:32" x14ac:dyDescent="0.2">
      <c r="A488" s="4">
        <v>45565</v>
      </c>
      <c r="B488" s="4">
        <v>157651</v>
      </c>
      <c r="C488" s="4" t="s">
        <v>2513</v>
      </c>
      <c r="D488" s="4" t="s">
        <v>2514</v>
      </c>
      <c r="E488" s="5">
        <v>39600</v>
      </c>
      <c r="F488" s="29">
        <v>2008</v>
      </c>
      <c r="G488" s="4" t="s">
        <v>20</v>
      </c>
      <c r="H488" s="4" t="s">
        <v>1675</v>
      </c>
      <c r="I488" s="4">
        <v>5.83</v>
      </c>
      <c r="J488" s="4">
        <v>3.7</v>
      </c>
      <c r="K488" s="4" t="s">
        <v>2515</v>
      </c>
      <c r="L488" s="5">
        <v>40116</v>
      </c>
      <c r="M488" s="29">
        <f t="shared" si="28"/>
        <v>2009</v>
      </c>
      <c r="N488" s="4" t="s">
        <v>23</v>
      </c>
      <c r="O488" s="4" t="s">
        <v>2516</v>
      </c>
      <c r="P488" s="4">
        <v>90.26</v>
      </c>
      <c r="Q488" s="4">
        <v>60.63</v>
      </c>
      <c r="R488" s="4"/>
      <c r="S488" s="4" t="s">
        <v>24</v>
      </c>
      <c r="T488" s="4" t="s">
        <v>25</v>
      </c>
      <c r="U488" s="4" t="s">
        <v>48</v>
      </c>
      <c r="V488" s="4"/>
      <c r="W488" s="4" t="s">
        <v>763</v>
      </c>
      <c r="X488" s="4" t="s">
        <v>718</v>
      </c>
      <c r="Y488" s="4" t="s">
        <v>26</v>
      </c>
      <c r="Z488" s="4"/>
      <c r="AA488" s="4"/>
      <c r="AB488" s="4"/>
      <c r="AC488" s="4"/>
      <c r="AD488">
        <f t="shared" si="29"/>
        <v>16</v>
      </c>
      <c r="AE488" s="122">
        <f t="shared" si="30"/>
        <v>1.3333333333333333</v>
      </c>
      <c r="AF488">
        <f t="shared" si="31"/>
        <v>2009</v>
      </c>
    </row>
    <row r="489" spans="1:32" x14ac:dyDescent="0.2">
      <c r="A489" s="4">
        <v>44155</v>
      </c>
      <c r="B489" s="4">
        <v>152765</v>
      </c>
      <c r="C489" s="4" t="s">
        <v>2517</v>
      </c>
      <c r="D489" s="4" t="s">
        <v>2518</v>
      </c>
      <c r="E489" s="5">
        <v>38589</v>
      </c>
      <c r="F489" s="29">
        <v>2005</v>
      </c>
      <c r="G489" s="4" t="s">
        <v>43</v>
      </c>
      <c r="H489" s="4" t="s">
        <v>2041</v>
      </c>
      <c r="I489" s="4">
        <v>15</v>
      </c>
      <c r="J489" s="4">
        <v>12.44</v>
      </c>
      <c r="K489" s="4" t="s">
        <v>910</v>
      </c>
      <c r="L489" s="5">
        <v>40000</v>
      </c>
      <c r="M489" s="29">
        <f t="shared" si="28"/>
        <v>2009</v>
      </c>
      <c r="N489" s="4" t="s">
        <v>38</v>
      </c>
      <c r="O489" s="4"/>
      <c r="P489" s="4"/>
      <c r="Q489" s="4"/>
      <c r="R489" s="4"/>
      <c r="S489" s="4" t="s">
        <v>175</v>
      </c>
      <c r="T489" s="4" t="s">
        <v>176</v>
      </c>
      <c r="U489" s="4" t="s">
        <v>176</v>
      </c>
      <c r="V489" s="4"/>
      <c r="W489" s="4" t="s">
        <v>763</v>
      </c>
      <c r="X489" s="4" t="s">
        <v>718</v>
      </c>
      <c r="Y489" s="4" t="s">
        <v>26</v>
      </c>
      <c r="Z489" s="4"/>
      <c r="AA489" s="4"/>
      <c r="AB489" s="4"/>
      <c r="AC489" s="4"/>
      <c r="AD489">
        <f t="shared" si="29"/>
        <v>47</v>
      </c>
      <c r="AE489" s="122">
        <f t="shared" si="30"/>
        <v>3.9166666666666665</v>
      </c>
      <c r="AF489">
        <f t="shared" si="31"/>
        <v>2009</v>
      </c>
    </row>
    <row r="490" spans="1:32" x14ac:dyDescent="0.2">
      <c r="A490" s="4">
        <v>44155</v>
      </c>
      <c r="B490" s="4">
        <v>152765</v>
      </c>
      <c r="C490" s="4" t="s">
        <v>2517</v>
      </c>
      <c r="D490" s="4" t="s">
        <v>2518</v>
      </c>
      <c r="E490" s="5">
        <v>38589</v>
      </c>
      <c r="F490" s="29">
        <v>2005</v>
      </c>
      <c r="G490" s="4" t="s">
        <v>43</v>
      </c>
      <c r="H490" s="4" t="s">
        <v>2041</v>
      </c>
      <c r="I490" s="4">
        <v>15</v>
      </c>
      <c r="J490" s="4">
        <v>12.44</v>
      </c>
      <c r="K490" s="4" t="s">
        <v>910</v>
      </c>
      <c r="L490" s="5">
        <v>40071</v>
      </c>
      <c r="M490" s="29">
        <f t="shared" si="28"/>
        <v>2009</v>
      </c>
      <c r="N490" s="4" t="s">
        <v>38</v>
      </c>
      <c r="O490" s="4"/>
      <c r="P490" s="4"/>
      <c r="Q490" s="4"/>
      <c r="R490" s="4"/>
      <c r="S490" s="4" t="s">
        <v>175</v>
      </c>
      <c r="T490" s="4" t="s">
        <v>176</v>
      </c>
      <c r="U490" s="4" t="s">
        <v>176</v>
      </c>
      <c r="V490" s="4"/>
      <c r="W490" s="4" t="s">
        <v>763</v>
      </c>
      <c r="X490" s="4" t="s">
        <v>718</v>
      </c>
      <c r="Y490" s="4" t="s">
        <v>26</v>
      </c>
      <c r="Z490" s="4"/>
      <c r="AA490" s="4"/>
      <c r="AB490" s="4"/>
      <c r="AC490" s="4"/>
      <c r="AD490">
        <f t="shared" si="29"/>
        <v>49</v>
      </c>
      <c r="AE490" s="122">
        <f t="shared" si="30"/>
        <v>4.083333333333333</v>
      </c>
      <c r="AF490">
        <f t="shared" si="31"/>
        <v>2009</v>
      </c>
    </row>
    <row r="491" spans="1:32" x14ac:dyDescent="0.2">
      <c r="A491" s="4">
        <v>44155</v>
      </c>
      <c r="B491" s="4">
        <v>152765</v>
      </c>
      <c r="C491" s="4" t="s">
        <v>2517</v>
      </c>
      <c r="D491" s="4" t="s">
        <v>2518</v>
      </c>
      <c r="E491" s="5">
        <v>38589</v>
      </c>
      <c r="F491" s="29">
        <v>2005</v>
      </c>
      <c r="G491" s="4" t="s">
        <v>43</v>
      </c>
      <c r="H491" s="4" t="s">
        <v>2041</v>
      </c>
      <c r="I491" s="4">
        <v>15</v>
      </c>
      <c r="J491" s="4">
        <v>12.44</v>
      </c>
      <c r="K491" s="4" t="s">
        <v>910</v>
      </c>
      <c r="L491" s="5">
        <v>40162</v>
      </c>
      <c r="M491" s="29">
        <f t="shared" si="28"/>
        <v>2009</v>
      </c>
      <c r="N491" s="4" t="s">
        <v>38</v>
      </c>
      <c r="O491" s="4"/>
      <c r="P491" s="4"/>
      <c r="Q491" s="4"/>
      <c r="R491" s="4"/>
      <c r="S491" s="4" t="s">
        <v>175</v>
      </c>
      <c r="T491" s="4" t="s">
        <v>176</v>
      </c>
      <c r="U491" s="4" t="s">
        <v>176</v>
      </c>
      <c r="V491" s="4"/>
      <c r="W491" s="4" t="s">
        <v>763</v>
      </c>
      <c r="X491" s="4" t="s">
        <v>718</v>
      </c>
      <c r="Y491" s="4" t="s">
        <v>26</v>
      </c>
      <c r="Z491" s="4"/>
      <c r="AA491" s="4"/>
      <c r="AB491" s="4"/>
      <c r="AC491" s="4"/>
      <c r="AD491">
        <f t="shared" si="29"/>
        <v>52</v>
      </c>
      <c r="AE491" s="122">
        <f t="shared" si="30"/>
        <v>4.333333333333333</v>
      </c>
      <c r="AF491">
        <f t="shared" si="31"/>
        <v>2009</v>
      </c>
    </row>
    <row r="492" spans="1:32" x14ac:dyDescent="0.2">
      <c r="A492" s="4">
        <v>44155</v>
      </c>
      <c r="B492" s="4">
        <v>152765</v>
      </c>
      <c r="C492" s="4" t="s">
        <v>2517</v>
      </c>
      <c r="D492" s="4" t="s">
        <v>2518</v>
      </c>
      <c r="E492" s="5">
        <v>38589</v>
      </c>
      <c r="F492" s="29">
        <v>2005</v>
      </c>
      <c r="G492" s="4" t="s">
        <v>43</v>
      </c>
      <c r="H492" s="4" t="s">
        <v>2041</v>
      </c>
      <c r="I492" s="4">
        <v>15</v>
      </c>
      <c r="J492" s="4">
        <v>12.44</v>
      </c>
      <c r="K492" s="4" t="s">
        <v>910</v>
      </c>
      <c r="L492" s="5">
        <v>40238</v>
      </c>
      <c r="M492" s="29">
        <f t="shared" si="28"/>
        <v>2010</v>
      </c>
      <c r="N492" s="4" t="s">
        <v>38</v>
      </c>
      <c r="O492" s="4"/>
      <c r="P492" s="4"/>
      <c r="Q492" s="4"/>
      <c r="R492" s="4"/>
      <c r="S492" s="4" t="s">
        <v>175</v>
      </c>
      <c r="T492" s="4" t="s">
        <v>176</v>
      </c>
      <c r="U492" s="4" t="s">
        <v>176</v>
      </c>
      <c r="V492" s="4"/>
      <c r="W492" s="4" t="s">
        <v>763</v>
      </c>
      <c r="X492" s="4" t="s">
        <v>718</v>
      </c>
      <c r="Y492" s="4" t="s">
        <v>33</v>
      </c>
      <c r="Z492" s="4"/>
      <c r="AA492" s="4"/>
      <c r="AB492" s="4"/>
      <c r="AC492" s="4"/>
      <c r="AD492">
        <f t="shared" si="29"/>
        <v>55</v>
      </c>
      <c r="AE492" s="122">
        <f t="shared" si="30"/>
        <v>4.583333333333333</v>
      </c>
      <c r="AF492">
        <f t="shared" si="31"/>
        <v>2010</v>
      </c>
    </row>
    <row r="493" spans="1:32" x14ac:dyDescent="0.2">
      <c r="A493" s="4">
        <v>44155</v>
      </c>
      <c r="B493" s="4">
        <v>152765</v>
      </c>
      <c r="C493" s="4" t="s">
        <v>2517</v>
      </c>
      <c r="D493" s="4" t="s">
        <v>2518</v>
      </c>
      <c r="E493" s="5">
        <v>38589</v>
      </c>
      <c r="F493" s="29">
        <v>2005</v>
      </c>
      <c r="G493" s="4" t="s">
        <v>43</v>
      </c>
      <c r="H493" s="4" t="s">
        <v>2041</v>
      </c>
      <c r="I493" s="4">
        <v>15</v>
      </c>
      <c r="J493" s="4">
        <v>12.44</v>
      </c>
      <c r="K493" s="4" t="s">
        <v>910</v>
      </c>
      <c r="L493" s="5">
        <v>40403</v>
      </c>
      <c r="M493" s="29">
        <f t="shared" si="28"/>
        <v>2010</v>
      </c>
      <c r="N493" s="4" t="s">
        <v>38</v>
      </c>
      <c r="O493" s="4"/>
      <c r="P493" s="4"/>
      <c r="Q493" s="4"/>
      <c r="R493" s="4"/>
      <c r="S493" s="4" t="s">
        <v>175</v>
      </c>
      <c r="T493" s="4" t="s">
        <v>176</v>
      </c>
      <c r="U493" s="4" t="s">
        <v>176</v>
      </c>
      <c r="V493" s="4"/>
      <c r="W493" s="4" t="s">
        <v>763</v>
      </c>
      <c r="X493" s="4" t="s">
        <v>718</v>
      </c>
      <c r="Y493" s="4" t="s">
        <v>26</v>
      </c>
      <c r="Z493" s="4"/>
      <c r="AA493" s="4"/>
      <c r="AB493" s="4"/>
      <c r="AC493" s="4"/>
      <c r="AD493">
        <f t="shared" si="29"/>
        <v>60</v>
      </c>
      <c r="AE493" s="122">
        <f t="shared" si="30"/>
        <v>5</v>
      </c>
      <c r="AF493">
        <f t="shared" si="31"/>
        <v>2010</v>
      </c>
    </row>
    <row r="494" spans="1:32" x14ac:dyDescent="0.2">
      <c r="A494" s="4">
        <v>44155</v>
      </c>
      <c r="B494" s="4">
        <v>152765</v>
      </c>
      <c r="C494" s="4" t="s">
        <v>2517</v>
      </c>
      <c r="D494" s="4" t="s">
        <v>2518</v>
      </c>
      <c r="E494" s="5">
        <v>38589</v>
      </c>
      <c r="F494" s="29">
        <v>2005</v>
      </c>
      <c r="G494" s="4" t="s">
        <v>43</v>
      </c>
      <c r="H494" s="4" t="s">
        <v>2041</v>
      </c>
      <c r="I494" s="4">
        <v>15</v>
      </c>
      <c r="J494" s="4">
        <v>12.44</v>
      </c>
      <c r="K494" s="4" t="s">
        <v>910</v>
      </c>
      <c r="L494" s="5">
        <v>40610</v>
      </c>
      <c r="M494" s="29">
        <f t="shared" si="28"/>
        <v>2011</v>
      </c>
      <c r="N494" s="4" t="s">
        <v>38</v>
      </c>
      <c r="O494" s="4"/>
      <c r="P494" s="4"/>
      <c r="Q494" s="4"/>
      <c r="R494" s="4"/>
      <c r="S494" s="4" t="s">
        <v>175</v>
      </c>
      <c r="T494" s="4" t="s">
        <v>176</v>
      </c>
      <c r="U494" s="4" t="s">
        <v>176</v>
      </c>
      <c r="V494" s="4"/>
      <c r="W494" s="4" t="s">
        <v>763</v>
      </c>
      <c r="X494" s="4" t="s">
        <v>718</v>
      </c>
      <c r="Y494" s="4" t="s">
        <v>26</v>
      </c>
      <c r="Z494" s="4"/>
      <c r="AA494" s="4"/>
      <c r="AB494" s="4"/>
      <c r="AC494" s="4"/>
      <c r="AD494">
        <f t="shared" si="29"/>
        <v>67</v>
      </c>
      <c r="AE494" s="122">
        <f t="shared" si="30"/>
        <v>5.583333333333333</v>
      </c>
      <c r="AF494">
        <f t="shared" si="31"/>
        <v>2011</v>
      </c>
    </row>
    <row r="495" spans="1:32" x14ac:dyDescent="0.2">
      <c r="A495" s="4">
        <v>44817</v>
      </c>
      <c r="B495" s="4">
        <v>155098</v>
      </c>
      <c r="C495" s="4" t="s">
        <v>2519</v>
      </c>
      <c r="D495" s="4" t="s">
        <v>2520</v>
      </c>
      <c r="E495" s="5">
        <v>40484</v>
      </c>
      <c r="F495" s="29">
        <v>2010</v>
      </c>
      <c r="G495" s="4" t="s">
        <v>20</v>
      </c>
      <c r="H495" s="4" t="s">
        <v>2521</v>
      </c>
      <c r="I495" s="4">
        <v>14.02</v>
      </c>
      <c r="J495" s="4">
        <v>10.199999999999999</v>
      </c>
      <c r="K495" s="4" t="s">
        <v>968</v>
      </c>
      <c r="L495" s="5">
        <v>41036</v>
      </c>
      <c r="M495" s="29">
        <f t="shared" si="28"/>
        <v>2012</v>
      </c>
      <c r="N495" s="4" t="s">
        <v>23</v>
      </c>
      <c r="O495" s="4" t="s">
        <v>2522</v>
      </c>
      <c r="P495" s="4">
        <v>127.17</v>
      </c>
      <c r="Q495" s="4">
        <v>98.48</v>
      </c>
      <c r="R495" s="4"/>
      <c r="S495" s="4" t="s">
        <v>98</v>
      </c>
      <c r="T495" s="4" t="s">
        <v>129</v>
      </c>
      <c r="U495" s="4" t="s">
        <v>2523</v>
      </c>
      <c r="V495" s="4"/>
      <c r="W495" s="4" t="s">
        <v>763</v>
      </c>
      <c r="X495" s="4" t="s">
        <v>718</v>
      </c>
      <c r="Y495" s="4" t="s">
        <v>26</v>
      </c>
      <c r="Z495" s="4"/>
      <c r="AA495" s="4"/>
      <c r="AB495" s="4"/>
      <c r="AC495" s="4"/>
      <c r="AD495">
        <f t="shared" si="29"/>
        <v>18</v>
      </c>
      <c r="AE495" s="122">
        <f t="shared" si="30"/>
        <v>1.5</v>
      </c>
      <c r="AF495">
        <f t="shared" si="31"/>
        <v>2012</v>
      </c>
    </row>
    <row r="496" spans="1:32" x14ac:dyDescent="0.2">
      <c r="A496" s="4">
        <v>30678</v>
      </c>
      <c r="B496" s="4">
        <v>98017</v>
      </c>
      <c r="C496" s="4" t="s">
        <v>2524</v>
      </c>
      <c r="D496" s="4"/>
      <c r="E496" s="5">
        <v>39731</v>
      </c>
      <c r="F496" s="29">
        <v>2008</v>
      </c>
      <c r="G496" s="4" t="s">
        <v>20</v>
      </c>
      <c r="H496" s="4" t="s">
        <v>891</v>
      </c>
      <c r="I496" s="4">
        <v>40</v>
      </c>
      <c r="J496" s="4">
        <v>28.41</v>
      </c>
      <c r="K496" s="4" t="s">
        <v>2525</v>
      </c>
      <c r="L496" s="5">
        <v>40218</v>
      </c>
      <c r="M496" s="29">
        <f t="shared" si="28"/>
        <v>2010</v>
      </c>
      <c r="N496" s="4" t="s">
        <v>31</v>
      </c>
      <c r="O496" s="4"/>
      <c r="P496" s="4"/>
      <c r="Q496" s="4"/>
      <c r="R496" s="4" t="s">
        <v>2526</v>
      </c>
      <c r="S496" s="4" t="s">
        <v>175</v>
      </c>
      <c r="T496" s="4" t="s">
        <v>175</v>
      </c>
      <c r="U496" s="4" t="s">
        <v>2527</v>
      </c>
      <c r="V496" s="4"/>
      <c r="W496" s="4" t="s">
        <v>763</v>
      </c>
      <c r="X496" s="4" t="s">
        <v>718</v>
      </c>
      <c r="Y496" s="4" t="s">
        <v>33</v>
      </c>
      <c r="Z496" s="4"/>
      <c r="AA496" s="4"/>
      <c r="AB496" s="4"/>
      <c r="AC496" s="4"/>
      <c r="AD496">
        <f t="shared" si="29"/>
        <v>16</v>
      </c>
      <c r="AE496" s="122">
        <f t="shared" si="30"/>
        <v>1.3333333333333333</v>
      </c>
      <c r="AF496">
        <f t="shared" si="31"/>
        <v>2010</v>
      </c>
    </row>
    <row r="497" spans="1:32" x14ac:dyDescent="0.2">
      <c r="A497" s="4">
        <v>3470</v>
      </c>
      <c r="B497" s="4">
        <v>32210</v>
      </c>
      <c r="C497" s="4" t="s">
        <v>2528</v>
      </c>
      <c r="D497" s="4" t="s">
        <v>2529</v>
      </c>
      <c r="E497" s="5">
        <v>40049</v>
      </c>
      <c r="F497" s="29">
        <v>2009</v>
      </c>
      <c r="G497" s="4" t="s">
        <v>782</v>
      </c>
      <c r="H497" s="4" t="s">
        <v>2530</v>
      </c>
      <c r="I497" s="4">
        <v>317.35000000000002</v>
      </c>
      <c r="J497" s="4">
        <v>222.62</v>
      </c>
      <c r="K497" s="4" t="s">
        <v>2531</v>
      </c>
      <c r="L497" s="5">
        <v>40471</v>
      </c>
      <c r="M497" s="29">
        <f t="shared" si="28"/>
        <v>2010</v>
      </c>
      <c r="N497" s="4" t="s">
        <v>23</v>
      </c>
      <c r="O497" s="4" t="s">
        <v>2532</v>
      </c>
      <c r="P497" s="4">
        <v>741.1</v>
      </c>
      <c r="Q497" s="4">
        <v>532.26</v>
      </c>
      <c r="R497" s="4"/>
      <c r="S497" s="4" t="s">
        <v>60</v>
      </c>
      <c r="T497" s="4" t="s">
        <v>141</v>
      </c>
      <c r="U497" s="4" t="s">
        <v>141</v>
      </c>
      <c r="V497" s="4"/>
      <c r="W497" s="4" t="s">
        <v>763</v>
      </c>
      <c r="X497" s="4" t="s">
        <v>718</v>
      </c>
      <c r="Y497" s="4" t="s">
        <v>26</v>
      </c>
      <c r="Z497" s="4"/>
      <c r="AA497" s="4"/>
      <c r="AB497" s="4" t="s">
        <v>1163</v>
      </c>
      <c r="AC497" s="4"/>
      <c r="AD497">
        <f t="shared" si="29"/>
        <v>14</v>
      </c>
      <c r="AE497" s="122">
        <f t="shared" si="30"/>
        <v>1.1666666666666667</v>
      </c>
      <c r="AF497">
        <f t="shared" si="31"/>
        <v>2010</v>
      </c>
    </row>
    <row r="498" spans="1:32" x14ac:dyDescent="0.2">
      <c r="A498" s="4">
        <v>3470</v>
      </c>
      <c r="B498" s="4">
        <v>32210</v>
      </c>
      <c r="C498" s="4" t="s">
        <v>2528</v>
      </c>
      <c r="D498" s="4" t="s">
        <v>2529</v>
      </c>
      <c r="E498" s="5">
        <v>40049</v>
      </c>
      <c r="F498" s="29">
        <v>2009</v>
      </c>
      <c r="G498" s="4" t="s">
        <v>782</v>
      </c>
      <c r="H498" s="4" t="s">
        <v>2530</v>
      </c>
      <c r="I498" s="4">
        <v>317.35000000000002</v>
      </c>
      <c r="J498" s="4">
        <v>222.62</v>
      </c>
      <c r="K498" s="4" t="s">
        <v>2531</v>
      </c>
      <c r="L498" s="5">
        <v>41527</v>
      </c>
      <c r="M498" s="29">
        <f t="shared" si="28"/>
        <v>2013</v>
      </c>
      <c r="N498" s="4" t="s">
        <v>38</v>
      </c>
      <c r="O498" s="4" t="s">
        <v>2533</v>
      </c>
      <c r="P498" s="4">
        <v>67.569999999999993</v>
      </c>
      <c r="Q498" s="4">
        <v>50.79</v>
      </c>
      <c r="R498" s="4"/>
      <c r="S498" s="4" t="s">
        <v>60</v>
      </c>
      <c r="T498" s="4" t="s">
        <v>141</v>
      </c>
      <c r="U498" s="4" t="s">
        <v>141</v>
      </c>
      <c r="V498" s="4"/>
      <c r="W498" s="4" t="s">
        <v>763</v>
      </c>
      <c r="X498" s="4" t="s">
        <v>718</v>
      </c>
      <c r="Y498" s="4" t="s">
        <v>26</v>
      </c>
      <c r="Z498" s="4">
        <v>5</v>
      </c>
      <c r="AA498" s="4"/>
      <c r="AB498" s="4" t="s">
        <v>1163</v>
      </c>
      <c r="AC498" s="4"/>
      <c r="AD498">
        <f t="shared" si="29"/>
        <v>49</v>
      </c>
      <c r="AE498" s="122">
        <f t="shared" si="30"/>
        <v>4.083333333333333</v>
      </c>
      <c r="AF498">
        <f t="shared" si="31"/>
        <v>2013</v>
      </c>
    </row>
    <row r="499" spans="1:32" x14ac:dyDescent="0.2">
      <c r="A499" s="4">
        <v>3470</v>
      </c>
      <c r="B499" s="4">
        <v>32210</v>
      </c>
      <c r="C499" s="4" t="s">
        <v>2528</v>
      </c>
      <c r="D499" s="4" t="s">
        <v>2529</v>
      </c>
      <c r="E499" s="5">
        <v>40049</v>
      </c>
      <c r="F499" s="29">
        <v>2009</v>
      </c>
      <c r="G499" s="4" t="s">
        <v>782</v>
      </c>
      <c r="H499" s="4" t="s">
        <v>2530</v>
      </c>
      <c r="I499" s="4">
        <v>317.35000000000002</v>
      </c>
      <c r="J499" s="4">
        <v>222.62</v>
      </c>
      <c r="K499" s="4" t="s">
        <v>2531</v>
      </c>
      <c r="L499" s="5">
        <v>41732</v>
      </c>
      <c r="M499" s="29">
        <f t="shared" si="28"/>
        <v>2014</v>
      </c>
      <c r="N499" s="4" t="s">
        <v>38</v>
      </c>
      <c r="O499" s="4" t="s">
        <v>1476</v>
      </c>
      <c r="P499" s="4">
        <v>144.46</v>
      </c>
      <c r="Q499" s="4">
        <v>104.05</v>
      </c>
      <c r="R499" s="4"/>
      <c r="S499" s="4" t="s">
        <v>60</v>
      </c>
      <c r="T499" s="4" t="s">
        <v>141</v>
      </c>
      <c r="U499" s="4" t="s">
        <v>141</v>
      </c>
      <c r="V499" s="4"/>
      <c r="W499" s="4" t="s">
        <v>763</v>
      </c>
      <c r="X499" s="4" t="s">
        <v>718</v>
      </c>
      <c r="Y499" s="4" t="s">
        <v>26</v>
      </c>
      <c r="Z499" s="4"/>
      <c r="AA499" s="4"/>
      <c r="AB499" s="4" t="s">
        <v>1163</v>
      </c>
      <c r="AC499" s="4"/>
      <c r="AD499">
        <f t="shared" si="29"/>
        <v>56</v>
      </c>
      <c r="AE499" s="122">
        <f t="shared" si="30"/>
        <v>4.666666666666667</v>
      </c>
      <c r="AF499">
        <f t="shared" si="31"/>
        <v>2014</v>
      </c>
    </row>
    <row r="500" spans="1:32" x14ac:dyDescent="0.2">
      <c r="A500" s="4">
        <v>44749</v>
      </c>
      <c r="B500" s="4">
        <v>32210</v>
      </c>
      <c r="C500" s="4" t="s">
        <v>2528</v>
      </c>
      <c r="D500" s="4" t="s">
        <v>2529</v>
      </c>
      <c r="E500" s="5">
        <v>40366</v>
      </c>
      <c r="F500" s="29">
        <v>2010</v>
      </c>
      <c r="G500" s="4" t="s">
        <v>20</v>
      </c>
      <c r="H500" s="4" t="s">
        <v>2534</v>
      </c>
      <c r="I500" s="4">
        <v>79.63</v>
      </c>
      <c r="J500" s="4">
        <v>63.29</v>
      </c>
      <c r="K500" s="4" t="s">
        <v>910</v>
      </c>
      <c r="L500" s="5">
        <v>40455</v>
      </c>
      <c r="M500" s="29">
        <f t="shared" si="28"/>
        <v>2010</v>
      </c>
      <c r="N500" s="4" t="s">
        <v>145</v>
      </c>
      <c r="O500" s="4" t="s">
        <v>2535</v>
      </c>
      <c r="P500" s="4">
        <v>127.5</v>
      </c>
      <c r="Q500" s="4">
        <v>91.57</v>
      </c>
      <c r="R500" s="4"/>
      <c r="S500" s="4" t="s">
        <v>60</v>
      </c>
      <c r="T500" s="4" t="s">
        <v>141</v>
      </c>
      <c r="U500" s="4" t="s">
        <v>141</v>
      </c>
      <c r="V500" s="4"/>
      <c r="W500" s="4" t="s">
        <v>763</v>
      </c>
      <c r="X500" s="4" t="s">
        <v>718</v>
      </c>
      <c r="Y500" s="4" t="s">
        <v>33</v>
      </c>
      <c r="Z500" s="4"/>
      <c r="AA500" s="4"/>
      <c r="AB500" s="4"/>
      <c r="AC500" s="4"/>
      <c r="AD500">
        <f t="shared" si="29"/>
        <v>3</v>
      </c>
      <c r="AE500" s="122">
        <f t="shared" si="30"/>
        <v>0.25</v>
      </c>
      <c r="AF500">
        <f t="shared" si="31"/>
        <v>2010</v>
      </c>
    </row>
    <row r="501" spans="1:32" x14ac:dyDescent="0.2">
      <c r="A501" s="4">
        <v>46639</v>
      </c>
      <c r="B501" s="4">
        <v>161616</v>
      </c>
      <c r="C501" s="4" t="s">
        <v>2536</v>
      </c>
      <c r="D501" s="4" t="s">
        <v>2537</v>
      </c>
      <c r="E501" s="5">
        <v>40620</v>
      </c>
      <c r="F501" s="29">
        <v>2011</v>
      </c>
      <c r="G501" s="4" t="s">
        <v>20</v>
      </c>
      <c r="H501" s="4" t="s">
        <v>914</v>
      </c>
      <c r="I501" s="4">
        <v>22.78</v>
      </c>
      <c r="J501" s="4">
        <v>16.309999999999999</v>
      </c>
      <c r="K501" s="4" t="s">
        <v>2538</v>
      </c>
      <c r="L501" s="5">
        <v>42062</v>
      </c>
      <c r="M501" s="29">
        <f t="shared" si="28"/>
        <v>2015</v>
      </c>
      <c r="N501" s="4" t="s">
        <v>23</v>
      </c>
      <c r="O501" s="4" t="s">
        <v>2539</v>
      </c>
      <c r="P501" s="4">
        <v>112.16</v>
      </c>
      <c r="Q501" s="4">
        <v>98.52</v>
      </c>
      <c r="R501" s="4"/>
      <c r="S501" s="4" t="s">
        <v>24</v>
      </c>
      <c r="T501" s="4" t="s">
        <v>47</v>
      </c>
      <c r="U501" s="4" t="s">
        <v>851</v>
      </c>
      <c r="V501" s="4"/>
      <c r="W501" s="4" t="s">
        <v>763</v>
      </c>
      <c r="X501" s="4" t="s">
        <v>718</v>
      </c>
      <c r="Y501" s="4" t="s">
        <v>26</v>
      </c>
      <c r="Z501" s="4"/>
      <c r="AA501" s="4"/>
      <c r="AB501" s="4"/>
      <c r="AC501" s="4"/>
      <c r="AD501">
        <f t="shared" si="29"/>
        <v>47</v>
      </c>
      <c r="AE501" s="122">
        <f t="shared" si="30"/>
        <v>3.9166666666666665</v>
      </c>
      <c r="AF501">
        <f t="shared" si="31"/>
        <v>2015</v>
      </c>
    </row>
    <row r="502" spans="1:32" x14ac:dyDescent="0.2">
      <c r="A502" s="4">
        <v>37715</v>
      </c>
      <c r="B502" s="4">
        <v>128419</v>
      </c>
      <c r="C502" s="4" t="s">
        <v>2540</v>
      </c>
      <c r="D502" s="4" t="s">
        <v>2541</v>
      </c>
      <c r="E502" s="5">
        <v>41732</v>
      </c>
      <c r="F502" s="29">
        <v>2014</v>
      </c>
      <c r="G502" s="4" t="s">
        <v>782</v>
      </c>
      <c r="H502" s="4" t="s">
        <v>2542</v>
      </c>
      <c r="I502" s="4">
        <v>74.900000000000006</v>
      </c>
      <c r="J502" s="4">
        <v>53.95</v>
      </c>
      <c r="K502" s="4" t="s">
        <v>2543</v>
      </c>
      <c r="L502" s="5">
        <v>42348</v>
      </c>
      <c r="M502" s="29">
        <f t="shared" si="28"/>
        <v>2015</v>
      </c>
      <c r="N502" s="4" t="s">
        <v>31</v>
      </c>
      <c r="O502" s="4" t="s">
        <v>2544</v>
      </c>
      <c r="P502" s="4">
        <v>78.7</v>
      </c>
      <c r="Q502" s="4">
        <v>71.69</v>
      </c>
      <c r="R502" s="4" t="s">
        <v>2545</v>
      </c>
      <c r="S502" s="4" t="s">
        <v>65</v>
      </c>
      <c r="T502" s="4" t="s">
        <v>118</v>
      </c>
      <c r="U502" s="4" t="s">
        <v>186</v>
      </c>
      <c r="V502" s="4"/>
      <c r="W502" s="4" t="s">
        <v>763</v>
      </c>
      <c r="X502" s="4" t="s">
        <v>718</v>
      </c>
      <c r="Y502" s="4" t="s">
        <v>33</v>
      </c>
      <c r="Z502" s="4"/>
      <c r="AA502" s="4"/>
      <c r="AB502" s="4"/>
      <c r="AC502" s="4"/>
      <c r="AD502">
        <f t="shared" si="29"/>
        <v>20</v>
      </c>
      <c r="AE502" s="122">
        <f t="shared" si="30"/>
        <v>1.6666666666666667</v>
      </c>
      <c r="AF502">
        <f t="shared" si="31"/>
        <v>2015</v>
      </c>
    </row>
    <row r="503" spans="1:32" x14ac:dyDescent="0.2">
      <c r="A503" s="4">
        <v>48056</v>
      </c>
      <c r="B503" s="4">
        <v>157838</v>
      </c>
      <c r="C503" s="4" t="s">
        <v>2546</v>
      </c>
      <c r="D503" s="4" t="s">
        <v>2547</v>
      </c>
      <c r="E503" s="5">
        <v>41031</v>
      </c>
      <c r="F503" s="29">
        <v>2012</v>
      </c>
      <c r="G503" s="4" t="s">
        <v>20</v>
      </c>
      <c r="H503" s="4" t="s">
        <v>2548</v>
      </c>
      <c r="I503" s="4">
        <v>1.91</v>
      </c>
      <c r="J503" s="4">
        <v>1.48</v>
      </c>
      <c r="K503" s="4" t="s">
        <v>952</v>
      </c>
      <c r="L503" s="5">
        <v>41528</v>
      </c>
      <c r="M503" s="29">
        <f t="shared" si="28"/>
        <v>2013</v>
      </c>
      <c r="N503" s="4" t="s">
        <v>46</v>
      </c>
      <c r="O503" s="4" t="s">
        <v>2549</v>
      </c>
      <c r="P503" s="4">
        <v>7.38</v>
      </c>
      <c r="Q503" s="4">
        <v>5.55</v>
      </c>
      <c r="R503" s="4"/>
      <c r="S503" s="4" t="s">
        <v>60</v>
      </c>
      <c r="T503" s="4" t="s">
        <v>141</v>
      </c>
      <c r="U503" s="4" t="s">
        <v>2550</v>
      </c>
      <c r="V503" s="4"/>
      <c r="W503" s="4" t="s">
        <v>763</v>
      </c>
      <c r="X503" s="4" t="s">
        <v>718</v>
      </c>
      <c r="Y503" s="4" t="s">
        <v>33</v>
      </c>
      <c r="Z503" s="4">
        <v>1.5</v>
      </c>
      <c r="AA503" s="4">
        <v>36.15</v>
      </c>
      <c r="AB503" s="4"/>
      <c r="AC503" s="4"/>
      <c r="AD503">
        <f t="shared" si="29"/>
        <v>16</v>
      </c>
      <c r="AE503" s="122">
        <f t="shared" si="30"/>
        <v>1.3333333333333333</v>
      </c>
      <c r="AF503">
        <f t="shared" si="31"/>
        <v>2013</v>
      </c>
    </row>
    <row r="504" spans="1:32" x14ac:dyDescent="0.2">
      <c r="A504" s="4">
        <v>44204</v>
      </c>
      <c r="B504" s="4">
        <v>152910</v>
      </c>
      <c r="C504" s="4" t="s">
        <v>2551</v>
      </c>
      <c r="D504" s="4"/>
      <c r="E504" s="5">
        <v>38869</v>
      </c>
      <c r="F504" s="29">
        <v>2006</v>
      </c>
      <c r="G504" s="4" t="s">
        <v>20</v>
      </c>
      <c r="H504" s="4"/>
      <c r="I504" s="4"/>
      <c r="J504" s="4"/>
      <c r="K504" s="4" t="s">
        <v>2552</v>
      </c>
      <c r="L504" s="5">
        <v>39653</v>
      </c>
      <c r="M504" s="29">
        <f t="shared" si="28"/>
        <v>2008</v>
      </c>
      <c r="N504" s="4" t="s">
        <v>23</v>
      </c>
      <c r="O504" s="4"/>
      <c r="P504" s="4"/>
      <c r="Q504" s="4"/>
      <c r="R504" s="4"/>
      <c r="S504" s="4" t="s">
        <v>65</v>
      </c>
      <c r="T504" s="4" t="s">
        <v>118</v>
      </c>
      <c r="U504" s="4" t="s">
        <v>186</v>
      </c>
      <c r="V504" s="4"/>
      <c r="W504" s="4" t="s">
        <v>763</v>
      </c>
      <c r="X504" s="4" t="s">
        <v>718</v>
      </c>
      <c r="Y504" s="4" t="s">
        <v>26</v>
      </c>
      <c r="Z504" s="4"/>
      <c r="AA504" s="4"/>
      <c r="AB504" s="4"/>
      <c r="AC504" s="4"/>
      <c r="AD504">
        <f t="shared" si="29"/>
        <v>25</v>
      </c>
      <c r="AE504" s="122">
        <f t="shared" si="30"/>
        <v>2.0833333333333335</v>
      </c>
      <c r="AF504">
        <f t="shared" si="31"/>
        <v>2008</v>
      </c>
    </row>
    <row r="505" spans="1:32" x14ac:dyDescent="0.2">
      <c r="A505" s="4">
        <v>44204</v>
      </c>
      <c r="B505" s="4">
        <v>152910</v>
      </c>
      <c r="C505" s="4" t="s">
        <v>2551</v>
      </c>
      <c r="D505" s="4"/>
      <c r="E505" s="5">
        <v>38869</v>
      </c>
      <c r="F505" s="29">
        <v>2006</v>
      </c>
      <c r="G505" s="4" t="s">
        <v>20</v>
      </c>
      <c r="H505" s="4"/>
      <c r="I505" s="4"/>
      <c r="J505" s="4"/>
      <c r="K505" s="4" t="s">
        <v>2552</v>
      </c>
      <c r="L505" s="5">
        <v>40450</v>
      </c>
      <c r="M505" s="29">
        <f t="shared" si="28"/>
        <v>2010</v>
      </c>
      <c r="N505" s="4" t="s">
        <v>31</v>
      </c>
      <c r="O505" s="4"/>
      <c r="P505" s="4"/>
      <c r="Q505" s="4"/>
      <c r="R505" s="4"/>
      <c r="S505" s="4" t="s">
        <v>65</v>
      </c>
      <c r="T505" s="4" t="s">
        <v>118</v>
      </c>
      <c r="U505" s="4" t="s">
        <v>186</v>
      </c>
      <c r="V505" s="4"/>
      <c r="W505" s="4" t="s">
        <v>763</v>
      </c>
      <c r="X505" s="4" t="s">
        <v>718</v>
      </c>
      <c r="Y505" s="4" t="s">
        <v>33</v>
      </c>
      <c r="Z505" s="4"/>
      <c r="AA505" s="4"/>
      <c r="AB505" s="4"/>
      <c r="AC505" s="4"/>
      <c r="AD505">
        <f t="shared" si="29"/>
        <v>51</v>
      </c>
      <c r="AE505" s="122">
        <f t="shared" si="30"/>
        <v>4.25</v>
      </c>
      <c r="AF505">
        <f t="shared" si="31"/>
        <v>2010</v>
      </c>
    </row>
    <row r="506" spans="1:32" x14ac:dyDescent="0.2">
      <c r="A506" s="4">
        <v>19132</v>
      </c>
      <c r="B506" s="4">
        <v>53796</v>
      </c>
      <c r="C506" s="4" t="s">
        <v>2553</v>
      </c>
      <c r="D506" s="4" t="s">
        <v>2554</v>
      </c>
      <c r="E506" s="5">
        <v>38869</v>
      </c>
      <c r="F506" s="29">
        <v>2006</v>
      </c>
      <c r="G506" s="4" t="s">
        <v>28</v>
      </c>
      <c r="H506" s="4"/>
      <c r="I506" s="4"/>
      <c r="J506" s="4"/>
      <c r="K506" s="4" t="s">
        <v>870</v>
      </c>
      <c r="L506" s="5">
        <v>39632</v>
      </c>
      <c r="M506" s="29">
        <f t="shared" si="28"/>
        <v>2008</v>
      </c>
      <c r="N506" s="4" t="s">
        <v>23</v>
      </c>
      <c r="O506" s="4" t="s">
        <v>2555</v>
      </c>
      <c r="P506" s="4">
        <v>47.02</v>
      </c>
      <c r="Q506" s="4">
        <v>29.86</v>
      </c>
      <c r="R506" s="4"/>
      <c r="S506" s="4" t="s">
        <v>98</v>
      </c>
      <c r="T506" s="4" t="s">
        <v>122</v>
      </c>
      <c r="U506" s="4" t="s">
        <v>122</v>
      </c>
      <c r="V506" s="4"/>
      <c r="W506" s="4" t="s">
        <v>763</v>
      </c>
      <c r="X506" s="4" t="s">
        <v>718</v>
      </c>
      <c r="Y506" s="4" t="s">
        <v>26</v>
      </c>
      <c r="Z506" s="4"/>
      <c r="AA506" s="4"/>
      <c r="AB506" s="4"/>
      <c r="AC506" s="4"/>
      <c r="AD506">
        <f t="shared" si="29"/>
        <v>25</v>
      </c>
      <c r="AE506" s="122">
        <f t="shared" si="30"/>
        <v>2.0833333333333335</v>
      </c>
      <c r="AF506">
        <f t="shared" si="31"/>
        <v>2008</v>
      </c>
    </row>
    <row r="507" spans="1:32" x14ac:dyDescent="0.2">
      <c r="A507" s="4">
        <v>19132</v>
      </c>
      <c r="B507" s="4">
        <v>53796</v>
      </c>
      <c r="C507" s="4" t="s">
        <v>2553</v>
      </c>
      <c r="D507" s="4" t="s">
        <v>2554</v>
      </c>
      <c r="E507" s="5">
        <v>38869</v>
      </c>
      <c r="F507" s="29">
        <v>2006</v>
      </c>
      <c r="G507" s="4" t="s">
        <v>28</v>
      </c>
      <c r="H507" s="4"/>
      <c r="I507" s="4"/>
      <c r="J507" s="4"/>
      <c r="K507" s="4" t="s">
        <v>870</v>
      </c>
      <c r="L507" s="5">
        <v>41211</v>
      </c>
      <c r="M507" s="29">
        <f t="shared" si="28"/>
        <v>2012</v>
      </c>
      <c r="N507" s="4" t="s">
        <v>38</v>
      </c>
      <c r="O507" s="4" t="s">
        <v>2556</v>
      </c>
      <c r="P507" s="4">
        <v>2.69</v>
      </c>
      <c r="Q507" s="4">
        <v>2.0699999999999998</v>
      </c>
      <c r="R507" s="4"/>
      <c r="S507" s="4" t="s">
        <v>98</v>
      </c>
      <c r="T507" s="4" t="s">
        <v>122</v>
      </c>
      <c r="U507" s="4" t="s">
        <v>122</v>
      </c>
      <c r="V507" s="4"/>
      <c r="W507" s="4" t="s">
        <v>763</v>
      </c>
      <c r="X507" s="4" t="s">
        <v>718</v>
      </c>
      <c r="Y507" s="4" t="s">
        <v>26</v>
      </c>
      <c r="Z507" s="4"/>
      <c r="AA507" s="4"/>
      <c r="AB507" s="4"/>
      <c r="AC507" s="4"/>
      <c r="AD507">
        <f t="shared" si="29"/>
        <v>76</v>
      </c>
      <c r="AE507" s="122">
        <f t="shared" si="30"/>
        <v>6.333333333333333</v>
      </c>
      <c r="AF507">
        <f t="shared" si="31"/>
        <v>2012</v>
      </c>
    </row>
    <row r="508" spans="1:32" x14ac:dyDescent="0.2">
      <c r="A508" s="4">
        <v>19132</v>
      </c>
      <c r="B508" s="4">
        <v>53796</v>
      </c>
      <c r="C508" s="4" t="s">
        <v>2553</v>
      </c>
      <c r="D508" s="4" t="s">
        <v>2554</v>
      </c>
      <c r="E508" s="5">
        <v>38869</v>
      </c>
      <c r="F508" s="29">
        <v>2006</v>
      </c>
      <c r="G508" s="4" t="s">
        <v>28</v>
      </c>
      <c r="H508" s="4"/>
      <c r="I508" s="4"/>
      <c r="J508" s="4"/>
      <c r="K508" s="4" t="s">
        <v>870</v>
      </c>
      <c r="L508" s="5">
        <v>41211</v>
      </c>
      <c r="M508" s="29">
        <f t="shared" si="28"/>
        <v>2012</v>
      </c>
      <c r="N508" s="4" t="s">
        <v>38</v>
      </c>
      <c r="O508" s="4" t="s">
        <v>2557</v>
      </c>
      <c r="P508" s="4">
        <v>12.07</v>
      </c>
      <c r="Q508" s="4">
        <v>9.32</v>
      </c>
      <c r="R508" s="4"/>
      <c r="S508" s="4" t="s">
        <v>98</v>
      </c>
      <c r="T508" s="4" t="s">
        <v>122</v>
      </c>
      <c r="U508" s="4" t="s">
        <v>122</v>
      </c>
      <c r="V508" s="4"/>
      <c r="W508" s="4" t="s">
        <v>763</v>
      </c>
      <c r="X508" s="4" t="s">
        <v>718</v>
      </c>
      <c r="Y508" s="4" t="s">
        <v>26</v>
      </c>
      <c r="Z508" s="4"/>
      <c r="AA508" s="4"/>
      <c r="AB508" s="4"/>
      <c r="AC508" s="4"/>
      <c r="AD508">
        <f t="shared" si="29"/>
        <v>76</v>
      </c>
      <c r="AE508" s="122">
        <f t="shared" si="30"/>
        <v>6.333333333333333</v>
      </c>
      <c r="AF508">
        <f t="shared" si="31"/>
        <v>2012</v>
      </c>
    </row>
    <row r="509" spans="1:32" x14ac:dyDescent="0.2">
      <c r="A509" s="4">
        <v>19132</v>
      </c>
      <c r="B509" s="4">
        <v>53796</v>
      </c>
      <c r="C509" s="4" t="s">
        <v>2553</v>
      </c>
      <c r="D509" s="4" t="s">
        <v>2554</v>
      </c>
      <c r="E509" s="5">
        <v>38869</v>
      </c>
      <c r="F509" s="29">
        <v>2006</v>
      </c>
      <c r="G509" s="4" t="s">
        <v>28</v>
      </c>
      <c r="H509" s="4"/>
      <c r="I509" s="4"/>
      <c r="J509" s="4"/>
      <c r="K509" s="4" t="s">
        <v>870</v>
      </c>
      <c r="L509" s="5">
        <v>41292</v>
      </c>
      <c r="M509" s="29">
        <f t="shared" si="28"/>
        <v>2013</v>
      </c>
      <c r="N509" s="4" t="s">
        <v>38</v>
      </c>
      <c r="O509" s="4" t="s">
        <v>2558</v>
      </c>
      <c r="P509" s="4">
        <v>6.71</v>
      </c>
      <c r="Q509" s="4">
        <v>5.03</v>
      </c>
      <c r="R509" s="4"/>
      <c r="S509" s="4" t="s">
        <v>98</v>
      </c>
      <c r="T509" s="4" t="s">
        <v>122</v>
      </c>
      <c r="U509" s="4" t="s">
        <v>122</v>
      </c>
      <c r="V509" s="4"/>
      <c r="W509" s="4" t="s">
        <v>763</v>
      </c>
      <c r="X509" s="4" t="s">
        <v>718</v>
      </c>
      <c r="Y509" s="4" t="s">
        <v>26</v>
      </c>
      <c r="Z509" s="4"/>
      <c r="AA509" s="4"/>
      <c r="AB509" s="4"/>
      <c r="AC509" s="4"/>
      <c r="AD509">
        <f t="shared" si="29"/>
        <v>79</v>
      </c>
      <c r="AE509" s="122">
        <f t="shared" si="30"/>
        <v>6.583333333333333</v>
      </c>
      <c r="AF509">
        <f t="shared" si="31"/>
        <v>2013</v>
      </c>
    </row>
    <row r="510" spans="1:32" x14ac:dyDescent="0.2">
      <c r="A510" s="4">
        <v>19132</v>
      </c>
      <c r="B510" s="4">
        <v>53796</v>
      </c>
      <c r="C510" s="4" t="s">
        <v>2553</v>
      </c>
      <c r="D510" s="4" t="s">
        <v>2554</v>
      </c>
      <c r="E510" s="5">
        <v>38869</v>
      </c>
      <c r="F510" s="29">
        <v>2006</v>
      </c>
      <c r="G510" s="4" t="s">
        <v>28</v>
      </c>
      <c r="H510" s="4"/>
      <c r="I510" s="4"/>
      <c r="J510" s="4"/>
      <c r="K510" s="4" t="s">
        <v>870</v>
      </c>
      <c r="L510" s="5">
        <v>41322</v>
      </c>
      <c r="M510" s="29">
        <f t="shared" si="28"/>
        <v>2013</v>
      </c>
      <c r="N510" s="4" t="s">
        <v>38</v>
      </c>
      <c r="O510" s="4" t="s">
        <v>2559</v>
      </c>
      <c r="P510" s="4">
        <v>12.06</v>
      </c>
      <c r="Q510" s="4">
        <v>9.01</v>
      </c>
      <c r="R510" s="4"/>
      <c r="S510" s="4" t="s">
        <v>98</v>
      </c>
      <c r="T510" s="4" t="s">
        <v>122</v>
      </c>
      <c r="U510" s="4" t="s">
        <v>122</v>
      </c>
      <c r="V510" s="4"/>
      <c r="W510" s="4" t="s">
        <v>763</v>
      </c>
      <c r="X510" s="4" t="s">
        <v>718</v>
      </c>
      <c r="Y510" s="4" t="s">
        <v>26</v>
      </c>
      <c r="Z510" s="4"/>
      <c r="AA510" s="4"/>
      <c r="AB510" s="4"/>
      <c r="AC510" s="4"/>
      <c r="AD510">
        <f t="shared" si="29"/>
        <v>80</v>
      </c>
      <c r="AE510" s="122">
        <f t="shared" si="30"/>
        <v>6.666666666666667</v>
      </c>
      <c r="AF510">
        <f t="shared" si="31"/>
        <v>2013</v>
      </c>
    </row>
    <row r="511" spans="1:32" x14ac:dyDescent="0.2">
      <c r="A511" s="4">
        <v>19132</v>
      </c>
      <c r="B511" s="4">
        <v>53796</v>
      </c>
      <c r="C511" s="4" t="s">
        <v>2553</v>
      </c>
      <c r="D511" s="4" t="s">
        <v>2554</v>
      </c>
      <c r="E511" s="5">
        <v>38869</v>
      </c>
      <c r="F511" s="29">
        <v>2006</v>
      </c>
      <c r="G511" s="4" t="s">
        <v>28</v>
      </c>
      <c r="H511" s="4"/>
      <c r="I511" s="4"/>
      <c r="J511" s="4"/>
      <c r="K511" s="4" t="s">
        <v>870</v>
      </c>
      <c r="L511" s="5">
        <v>41366</v>
      </c>
      <c r="M511" s="29">
        <f t="shared" si="28"/>
        <v>2013</v>
      </c>
      <c r="N511" s="4" t="s">
        <v>38</v>
      </c>
      <c r="O511" s="4" t="s">
        <v>2560</v>
      </c>
      <c r="P511" s="4">
        <v>8.2100000000000009</v>
      </c>
      <c r="Q511" s="4">
        <v>6.27</v>
      </c>
      <c r="R511" s="4"/>
      <c r="S511" s="4" t="s">
        <v>98</v>
      </c>
      <c r="T511" s="4" t="s">
        <v>122</v>
      </c>
      <c r="U511" s="4" t="s">
        <v>122</v>
      </c>
      <c r="V511" s="4"/>
      <c r="W511" s="4" t="s">
        <v>763</v>
      </c>
      <c r="X511" s="4" t="s">
        <v>718</v>
      </c>
      <c r="Y511" s="4" t="s">
        <v>26</v>
      </c>
      <c r="Z511" s="4"/>
      <c r="AA511" s="4"/>
      <c r="AB511" s="4"/>
      <c r="AC511" s="4"/>
      <c r="AD511">
        <f t="shared" si="29"/>
        <v>82</v>
      </c>
      <c r="AE511" s="122">
        <f t="shared" si="30"/>
        <v>6.833333333333333</v>
      </c>
      <c r="AF511">
        <f t="shared" si="31"/>
        <v>2013</v>
      </c>
    </row>
    <row r="512" spans="1:32" x14ac:dyDescent="0.2">
      <c r="A512" s="4">
        <v>19132</v>
      </c>
      <c r="B512" s="4">
        <v>53796</v>
      </c>
      <c r="C512" s="4" t="s">
        <v>2553</v>
      </c>
      <c r="D512" s="4" t="s">
        <v>2554</v>
      </c>
      <c r="E512" s="5">
        <v>38869</v>
      </c>
      <c r="F512" s="29">
        <v>2006</v>
      </c>
      <c r="G512" s="4" t="s">
        <v>28</v>
      </c>
      <c r="H512" s="4"/>
      <c r="I512" s="4"/>
      <c r="J512" s="4"/>
      <c r="K512" s="4" t="s">
        <v>870</v>
      </c>
      <c r="L512" s="5">
        <v>41396</v>
      </c>
      <c r="M512" s="29">
        <f t="shared" si="28"/>
        <v>2013</v>
      </c>
      <c r="N512" s="4" t="s">
        <v>38</v>
      </c>
      <c r="O512" s="4" t="s">
        <v>2561</v>
      </c>
      <c r="P512" s="4">
        <v>12.58</v>
      </c>
      <c r="Q512" s="4">
        <v>9.69</v>
      </c>
      <c r="R512" s="4"/>
      <c r="S512" s="4" t="s">
        <v>98</v>
      </c>
      <c r="T512" s="4" t="s">
        <v>122</v>
      </c>
      <c r="U512" s="4" t="s">
        <v>122</v>
      </c>
      <c r="V512" s="4"/>
      <c r="W512" s="4" t="s">
        <v>763</v>
      </c>
      <c r="X512" s="4" t="s">
        <v>718</v>
      </c>
      <c r="Y512" s="4" t="s">
        <v>26</v>
      </c>
      <c r="Z512" s="4"/>
      <c r="AA512" s="4"/>
      <c r="AB512" s="4"/>
      <c r="AC512" s="4"/>
      <c r="AD512">
        <f t="shared" si="29"/>
        <v>83</v>
      </c>
      <c r="AE512" s="122">
        <f t="shared" si="30"/>
        <v>6.916666666666667</v>
      </c>
      <c r="AF512">
        <f t="shared" si="31"/>
        <v>2013</v>
      </c>
    </row>
    <row r="513" spans="1:32" x14ac:dyDescent="0.2">
      <c r="A513" s="4">
        <v>19132</v>
      </c>
      <c r="B513" s="4">
        <v>53796</v>
      </c>
      <c r="C513" s="4" t="s">
        <v>2553</v>
      </c>
      <c r="D513" s="4" t="s">
        <v>2554</v>
      </c>
      <c r="E513" s="5">
        <v>38869</v>
      </c>
      <c r="F513" s="29">
        <v>2006</v>
      </c>
      <c r="G513" s="4" t="s">
        <v>28</v>
      </c>
      <c r="H513" s="4"/>
      <c r="I513" s="4"/>
      <c r="J513" s="4"/>
      <c r="K513" s="4" t="s">
        <v>870</v>
      </c>
      <c r="L513" s="5">
        <v>41400</v>
      </c>
      <c r="M513" s="29">
        <f t="shared" si="28"/>
        <v>2013</v>
      </c>
      <c r="N513" s="4" t="s">
        <v>38</v>
      </c>
      <c r="O513" s="4" t="s">
        <v>2562</v>
      </c>
      <c r="P513" s="4">
        <v>17.37</v>
      </c>
      <c r="Q513" s="4">
        <v>13.37</v>
      </c>
      <c r="R513" s="4"/>
      <c r="S513" s="4" t="s">
        <v>98</v>
      </c>
      <c r="T513" s="4" t="s">
        <v>122</v>
      </c>
      <c r="U513" s="4" t="s">
        <v>122</v>
      </c>
      <c r="V513" s="4"/>
      <c r="W513" s="4" t="s">
        <v>763</v>
      </c>
      <c r="X513" s="4" t="s">
        <v>718</v>
      </c>
      <c r="Y513" s="4" t="s">
        <v>33</v>
      </c>
      <c r="Z513" s="4"/>
      <c r="AA513" s="4"/>
      <c r="AB513" s="4"/>
      <c r="AC513" s="4"/>
      <c r="AD513">
        <f t="shared" si="29"/>
        <v>83</v>
      </c>
      <c r="AE513" s="122">
        <f t="shared" si="30"/>
        <v>6.916666666666667</v>
      </c>
      <c r="AF513">
        <f t="shared" si="31"/>
        <v>2013</v>
      </c>
    </row>
    <row r="514" spans="1:32" x14ac:dyDescent="0.2">
      <c r="A514" s="4">
        <v>48081</v>
      </c>
      <c r="B514" s="4">
        <v>167382</v>
      </c>
      <c r="C514" s="4" t="s">
        <v>2563</v>
      </c>
      <c r="D514" s="4" t="s">
        <v>2564</v>
      </c>
      <c r="E514" s="5">
        <v>40772</v>
      </c>
      <c r="F514" s="29">
        <v>2011</v>
      </c>
      <c r="G514" s="4" t="s">
        <v>20</v>
      </c>
      <c r="H514" s="4" t="s">
        <v>972</v>
      </c>
      <c r="I514" s="4">
        <v>1.56</v>
      </c>
      <c r="J514" s="4">
        <v>1.1000000000000001</v>
      </c>
      <c r="K514" s="4" t="s">
        <v>952</v>
      </c>
      <c r="L514" s="5">
        <v>41493</v>
      </c>
      <c r="M514" s="29">
        <f t="shared" si="28"/>
        <v>2013</v>
      </c>
      <c r="N514" s="4" t="s">
        <v>46</v>
      </c>
      <c r="O514" s="4" t="s">
        <v>2565</v>
      </c>
      <c r="P514" s="4">
        <v>0.06</v>
      </c>
      <c r="Q514" s="4">
        <v>0.05</v>
      </c>
      <c r="R514" s="4"/>
      <c r="S514" s="4" t="s">
        <v>24</v>
      </c>
      <c r="T514" s="4" t="s">
        <v>47</v>
      </c>
      <c r="U514" s="4" t="s">
        <v>2566</v>
      </c>
      <c r="V514" s="4"/>
      <c r="W514" s="4" t="s">
        <v>763</v>
      </c>
      <c r="X514" s="4" t="s">
        <v>718</v>
      </c>
      <c r="Y514" s="4" t="s">
        <v>26</v>
      </c>
      <c r="Z514" s="4"/>
      <c r="AA514" s="4"/>
      <c r="AB514" s="4"/>
      <c r="AC514" s="4"/>
      <c r="AD514">
        <f t="shared" si="29"/>
        <v>24</v>
      </c>
      <c r="AE514" s="122">
        <f t="shared" si="30"/>
        <v>2</v>
      </c>
      <c r="AF514">
        <f t="shared" si="31"/>
        <v>2013</v>
      </c>
    </row>
    <row r="515" spans="1:32" x14ac:dyDescent="0.2">
      <c r="A515" s="4">
        <v>48081</v>
      </c>
      <c r="B515" s="4">
        <v>167382</v>
      </c>
      <c r="C515" s="4" t="s">
        <v>2563</v>
      </c>
      <c r="D515" s="4" t="s">
        <v>2564</v>
      </c>
      <c r="E515" s="5">
        <v>40772</v>
      </c>
      <c r="F515" s="29">
        <v>2011</v>
      </c>
      <c r="G515" s="4" t="s">
        <v>20</v>
      </c>
      <c r="H515" s="4" t="s">
        <v>972</v>
      </c>
      <c r="I515" s="4">
        <v>1.56</v>
      </c>
      <c r="J515" s="4">
        <v>1.1000000000000001</v>
      </c>
      <c r="K515" s="4" t="s">
        <v>952</v>
      </c>
      <c r="L515" s="5">
        <v>41817</v>
      </c>
      <c r="M515" s="29">
        <f t="shared" si="28"/>
        <v>2014</v>
      </c>
      <c r="N515" s="4" t="s">
        <v>46</v>
      </c>
      <c r="O515" s="4" t="s">
        <v>2567</v>
      </c>
      <c r="P515" s="4">
        <v>0.06</v>
      </c>
      <c r="Q515" s="4">
        <v>0.04</v>
      </c>
      <c r="R515" s="4"/>
      <c r="S515" s="4" t="s">
        <v>24</v>
      </c>
      <c r="T515" s="4" t="s">
        <v>47</v>
      </c>
      <c r="U515" s="4" t="s">
        <v>2566</v>
      </c>
      <c r="V515" s="4"/>
      <c r="W515" s="4" t="s">
        <v>763</v>
      </c>
      <c r="X515" s="4" t="s">
        <v>718</v>
      </c>
      <c r="Y515" s="4" t="s">
        <v>26</v>
      </c>
      <c r="Z515" s="4"/>
      <c r="AA515" s="4"/>
      <c r="AB515" s="4"/>
      <c r="AC515" s="4"/>
      <c r="AD515">
        <f t="shared" si="29"/>
        <v>34</v>
      </c>
      <c r="AE515" s="122">
        <f t="shared" si="30"/>
        <v>2.8333333333333335</v>
      </c>
      <c r="AF515">
        <f t="shared" si="31"/>
        <v>2014</v>
      </c>
    </row>
    <row r="516" spans="1:32" x14ac:dyDescent="0.2">
      <c r="A516" s="4">
        <v>48081</v>
      </c>
      <c r="B516" s="4">
        <v>167382</v>
      </c>
      <c r="C516" s="4" t="s">
        <v>2563</v>
      </c>
      <c r="D516" s="4" t="s">
        <v>2564</v>
      </c>
      <c r="E516" s="5">
        <v>40772</v>
      </c>
      <c r="F516" s="29">
        <v>2011</v>
      </c>
      <c r="G516" s="4" t="s">
        <v>20</v>
      </c>
      <c r="H516" s="4" t="s">
        <v>972</v>
      </c>
      <c r="I516" s="4">
        <v>1.56</v>
      </c>
      <c r="J516" s="4">
        <v>1.1000000000000001</v>
      </c>
      <c r="K516" s="4" t="s">
        <v>952</v>
      </c>
      <c r="L516" s="5">
        <v>41821</v>
      </c>
      <c r="M516" s="29">
        <f t="shared" ref="M516:M579" si="32">YEAR($L516)</f>
        <v>2014</v>
      </c>
      <c r="N516" s="4" t="s">
        <v>46</v>
      </c>
      <c r="O516" s="4" t="s">
        <v>2568</v>
      </c>
      <c r="P516" s="4">
        <v>0.01</v>
      </c>
      <c r="Q516" s="4">
        <v>0.01</v>
      </c>
      <c r="R516" s="4"/>
      <c r="S516" s="4" t="s">
        <v>24</v>
      </c>
      <c r="T516" s="4" t="s">
        <v>47</v>
      </c>
      <c r="U516" s="4" t="s">
        <v>2566</v>
      </c>
      <c r="V516" s="4"/>
      <c r="W516" s="4" t="s">
        <v>763</v>
      </c>
      <c r="X516" s="4" t="s">
        <v>718</v>
      </c>
      <c r="Y516" s="4" t="s">
        <v>26</v>
      </c>
      <c r="Z516" s="4"/>
      <c r="AA516" s="4"/>
      <c r="AB516" s="4"/>
      <c r="AC516" s="4"/>
      <c r="AD516">
        <f t="shared" ref="AD516:AD579" si="33">(YEAR($L516)-YEAR($E516))*12+(MONTH($L516)-MONTH($E516))</f>
        <v>35</v>
      </c>
      <c r="AE516" s="122">
        <f t="shared" ref="AE516:AE579" si="34">$AD516/12</f>
        <v>2.9166666666666665</v>
      </c>
      <c r="AF516">
        <f t="shared" ref="AF516:AF579" si="35">YEAR($L516)</f>
        <v>2014</v>
      </c>
    </row>
    <row r="517" spans="1:32" x14ac:dyDescent="0.2">
      <c r="A517" s="4">
        <v>50298</v>
      </c>
      <c r="B517" s="4">
        <v>48038</v>
      </c>
      <c r="C517" s="4" t="s">
        <v>2569</v>
      </c>
      <c r="D517" s="4" t="s">
        <v>2570</v>
      </c>
      <c r="E517" s="5">
        <v>42268</v>
      </c>
      <c r="F517" s="29">
        <v>2015</v>
      </c>
      <c r="G517" s="4" t="s">
        <v>43</v>
      </c>
      <c r="H517" s="4" t="s">
        <v>2062</v>
      </c>
      <c r="I517" s="4">
        <v>400</v>
      </c>
      <c r="J517" s="4">
        <v>353.36</v>
      </c>
      <c r="K517" s="4" t="s">
        <v>2571</v>
      </c>
      <c r="L517" s="5">
        <v>42390</v>
      </c>
      <c r="M517" s="29">
        <f t="shared" si="32"/>
        <v>2016</v>
      </c>
      <c r="N517" s="4" t="s">
        <v>128</v>
      </c>
      <c r="O517" s="4"/>
      <c r="P517" s="4"/>
      <c r="Q517" s="4"/>
      <c r="R517" s="4" t="s">
        <v>2572</v>
      </c>
      <c r="S517" s="4" t="s">
        <v>103</v>
      </c>
      <c r="T517" s="4" t="s">
        <v>377</v>
      </c>
      <c r="U517" s="4" t="s">
        <v>2573</v>
      </c>
      <c r="V517" s="4"/>
      <c r="W517" s="4" t="s">
        <v>763</v>
      </c>
      <c r="X517" s="4" t="s">
        <v>718</v>
      </c>
      <c r="Y517" s="4" t="s">
        <v>26</v>
      </c>
      <c r="Z517" s="4"/>
      <c r="AA517" s="4"/>
      <c r="AB517" s="4"/>
      <c r="AC517" s="4"/>
      <c r="AD517">
        <f t="shared" si="33"/>
        <v>4</v>
      </c>
      <c r="AE517" s="122">
        <f t="shared" si="34"/>
        <v>0.33333333333333331</v>
      </c>
      <c r="AF517">
        <f t="shared" si="35"/>
        <v>2016</v>
      </c>
    </row>
    <row r="518" spans="1:32" x14ac:dyDescent="0.2">
      <c r="A518" s="4">
        <v>36684</v>
      </c>
      <c r="B518" s="4">
        <v>97820</v>
      </c>
      <c r="C518" s="4" t="s">
        <v>2574</v>
      </c>
      <c r="D518" s="4" t="s">
        <v>2575</v>
      </c>
      <c r="E518" s="5">
        <v>41754</v>
      </c>
      <c r="F518" s="29">
        <v>2014</v>
      </c>
      <c r="G518" s="4" t="s">
        <v>28</v>
      </c>
      <c r="H518" s="4" t="s">
        <v>2576</v>
      </c>
      <c r="I518" s="4">
        <v>300</v>
      </c>
      <c r="J518" s="4">
        <v>216.09</v>
      </c>
      <c r="K518" s="4" t="s">
        <v>1442</v>
      </c>
      <c r="L518" s="5">
        <v>42156</v>
      </c>
      <c r="M518" s="29">
        <f t="shared" si="32"/>
        <v>2015</v>
      </c>
      <c r="N518" s="4" t="s">
        <v>827</v>
      </c>
      <c r="O518" s="4"/>
      <c r="P518" s="4"/>
      <c r="Q518" s="4"/>
      <c r="R518" s="4"/>
      <c r="S518" s="4" t="s">
        <v>54</v>
      </c>
      <c r="T518" s="4" t="s">
        <v>269</v>
      </c>
      <c r="U518" s="4" t="s">
        <v>269</v>
      </c>
      <c r="V518" s="4"/>
      <c r="W518" s="4" t="s">
        <v>763</v>
      </c>
      <c r="X518" s="4" t="s">
        <v>718</v>
      </c>
      <c r="Y518" s="4" t="s">
        <v>33</v>
      </c>
      <c r="Z518" s="4"/>
      <c r="AA518" s="4"/>
      <c r="AB518" s="4" t="s">
        <v>1445</v>
      </c>
      <c r="AC518" s="4" t="s">
        <v>1445</v>
      </c>
      <c r="AD518">
        <f t="shared" si="33"/>
        <v>14</v>
      </c>
      <c r="AE518" s="122">
        <f t="shared" si="34"/>
        <v>1.1666666666666667</v>
      </c>
      <c r="AF518">
        <f t="shared" si="35"/>
        <v>2015</v>
      </c>
    </row>
    <row r="519" spans="1:32" x14ac:dyDescent="0.2">
      <c r="A519" s="4">
        <v>16572</v>
      </c>
      <c r="B519" s="4">
        <v>50423</v>
      </c>
      <c r="C519" s="4" t="s">
        <v>2577</v>
      </c>
      <c r="D519" s="4" t="s">
        <v>2578</v>
      </c>
      <c r="E519" s="5">
        <v>40448</v>
      </c>
      <c r="F519" s="29">
        <v>2010</v>
      </c>
      <c r="G519" s="4" t="s">
        <v>43</v>
      </c>
      <c r="H519" s="4" t="s">
        <v>2579</v>
      </c>
      <c r="I519" s="4">
        <v>42</v>
      </c>
      <c r="J519" s="4">
        <v>32.729999999999997</v>
      </c>
      <c r="K519" s="4" t="s">
        <v>832</v>
      </c>
      <c r="L519" s="5">
        <v>41621</v>
      </c>
      <c r="M519" s="29">
        <f t="shared" si="32"/>
        <v>2013</v>
      </c>
      <c r="N519" s="4" t="s">
        <v>38</v>
      </c>
      <c r="O519" s="4"/>
      <c r="P519" s="4"/>
      <c r="Q519" s="4"/>
      <c r="R519" s="4"/>
      <c r="S519" s="4" t="s">
        <v>24</v>
      </c>
      <c r="T519" s="4" t="s">
        <v>323</v>
      </c>
      <c r="U519" s="4" t="s">
        <v>2580</v>
      </c>
      <c r="V519" s="4"/>
      <c r="W519" s="4" t="s">
        <v>834</v>
      </c>
      <c r="X519" s="4" t="s">
        <v>718</v>
      </c>
      <c r="Y519" s="4" t="s">
        <v>33</v>
      </c>
      <c r="Z519" s="4"/>
      <c r="AA519" s="4"/>
      <c r="AB519" s="4" t="s">
        <v>979</v>
      </c>
      <c r="AC519" s="4"/>
      <c r="AD519">
        <f t="shared" si="33"/>
        <v>39</v>
      </c>
      <c r="AE519" s="122">
        <f t="shared" si="34"/>
        <v>3.25</v>
      </c>
      <c r="AF519">
        <f t="shared" si="35"/>
        <v>2013</v>
      </c>
    </row>
    <row r="520" spans="1:32" x14ac:dyDescent="0.2">
      <c r="A520" s="4">
        <v>28318</v>
      </c>
      <c r="B520" s="4">
        <v>50423</v>
      </c>
      <c r="C520" s="4" t="s">
        <v>2577</v>
      </c>
      <c r="D520" s="4" t="s">
        <v>2578</v>
      </c>
      <c r="E520" s="5">
        <v>40170</v>
      </c>
      <c r="F520" s="29">
        <v>2009</v>
      </c>
      <c r="G520" s="4" t="s">
        <v>43</v>
      </c>
      <c r="H520" s="4" t="s">
        <v>2581</v>
      </c>
      <c r="I520" s="4">
        <v>34.57</v>
      </c>
      <c r="J520" s="4">
        <v>23.07</v>
      </c>
      <c r="K520" s="4" t="s">
        <v>2180</v>
      </c>
      <c r="L520" s="5">
        <v>42192</v>
      </c>
      <c r="M520" s="29">
        <f t="shared" si="32"/>
        <v>2015</v>
      </c>
      <c r="N520" s="4" t="s">
        <v>38</v>
      </c>
      <c r="O520" s="4" t="s">
        <v>1965</v>
      </c>
      <c r="P520" s="4">
        <v>28.89</v>
      </c>
      <c r="Q520" s="4">
        <v>26.14</v>
      </c>
      <c r="R520" s="4"/>
      <c r="S520" s="4" t="s">
        <v>24</v>
      </c>
      <c r="T520" s="4" t="s">
        <v>323</v>
      </c>
      <c r="U520" s="4" t="s">
        <v>2580</v>
      </c>
      <c r="V520" s="4"/>
      <c r="W520" s="4" t="s">
        <v>834</v>
      </c>
      <c r="X520" s="4" t="s">
        <v>718</v>
      </c>
      <c r="Y520" s="4" t="s">
        <v>33</v>
      </c>
      <c r="Z520" s="4"/>
      <c r="AA520" s="4"/>
      <c r="AB520" s="4"/>
      <c r="AC520" s="4"/>
      <c r="AD520">
        <f t="shared" si="33"/>
        <v>67</v>
      </c>
      <c r="AE520" s="122">
        <f t="shared" si="34"/>
        <v>5.583333333333333</v>
      </c>
      <c r="AF520">
        <f t="shared" si="35"/>
        <v>2015</v>
      </c>
    </row>
    <row r="521" spans="1:32" x14ac:dyDescent="0.2">
      <c r="A521" s="4">
        <v>30779</v>
      </c>
      <c r="B521" s="4">
        <v>98630</v>
      </c>
      <c r="C521" s="4" t="s">
        <v>2582</v>
      </c>
      <c r="D521" s="4" t="s">
        <v>2583</v>
      </c>
      <c r="E521" s="5">
        <v>41175</v>
      </c>
      <c r="F521" s="29">
        <v>2012</v>
      </c>
      <c r="G521" s="4" t="s">
        <v>28</v>
      </c>
      <c r="H521" s="4" t="s">
        <v>2584</v>
      </c>
      <c r="I521" s="4">
        <v>32.200000000000003</v>
      </c>
      <c r="J521" s="4">
        <v>25.15</v>
      </c>
      <c r="K521" s="4" t="s">
        <v>2585</v>
      </c>
      <c r="L521" s="5">
        <v>41863</v>
      </c>
      <c r="M521" s="29">
        <f t="shared" si="32"/>
        <v>2014</v>
      </c>
      <c r="N521" s="4" t="s">
        <v>23</v>
      </c>
      <c r="O521" s="4" t="s">
        <v>2586</v>
      </c>
      <c r="P521" s="4">
        <v>139.04</v>
      </c>
      <c r="Q521" s="4">
        <v>103.82</v>
      </c>
      <c r="R521" s="4"/>
      <c r="S521" s="4" t="s">
        <v>98</v>
      </c>
      <c r="T521" s="4" t="s">
        <v>129</v>
      </c>
      <c r="U521" s="4" t="s">
        <v>2587</v>
      </c>
      <c r="V521" s="4"/>
      <c r="W521" s="4" t="s">
        <v>834</v>
      </c>
      <c r="X521" s="4" t="s">
        <v>718</v>
      </c>
      <c r="Y521" s="4" t="s">
        <v>26</v>
      </c>
      <c r="Z521" s="4"/>
      <c r="AA521" s="4"/>
      <c r="AB521" s="4" t="s">
        <v>2588</v>
      </c>
      <c r="AC521" s="4"/>
      <c r="AD521">
        <f t="shared" si="33"/>
        <v>23</v>
      </c>
      <c r="AE521" s="122">
        <f t="shared" si="34"/>
        <v>1.9166666666666667</v>
      </c>
      <c r="AF521">
        <f t="shared" si="35"/>
        <v>2014</v>
      </c>
    </row>
    <row r="522" spans="1:32" x14ac:dyDescent="0.2">
      <c r="A522" s="4">
        <v>8367</v>
      </c>
      <c r="B522" s="4">
        <v>39450</v>
      </c>
      <c r="C522" s="4" t="s">
        <v>2589</v>
      </c>
      <c r="D522" s="4" t="s">
        <v>2590</v>
      </c>
      <c r="E522" s="5">
        <v>40263</v>
      </c>
      <c r="F522" s="29">
        <v>2010</v>
      </c>
      <c r="G522" s="4" t="s">
        <v>43</v>
      </c>
      <c r="H522" s="4" t="s">
        <v>891</v>
      </c>
      <c r="I522" s="4">
        <v>40</v>
      </c>
      <c r="J522" s="4">
        <v>29.58</v>
      </c>
      <c r="K522" s="4" t="s">
        <v>819</v>
      </c>
      <c r="L522" s="5">
        <v>40695</v>
      </c>
      <c r="M522" s="29">
        <f t="shared" si="32"/>
        <v>2011</v>
      </c>
      <c r="N522" s="4" t="s">
        <v>38</v>
      </c>
      <c r="O522" s="4"/>
      <c r="P522" s="4"/>
      <c r="Q522" s="4"/>
      <c r="R522" s="4"/>
      <c r="S522" s="4" t="s">
        <v>103</v>
      </c>
      <c r="T522" s="4" t="s">
        <v>104</v>
      </c>
      <c r="U522" s="4" t="s">
        <v>2591</v>
      </c>
      <c r="V522" s="4"/>
      <c r="W522" s="4" t="s">
        <v>763</v>
      </c>
      <c r="X522" s="4" t="s">
        <v>718</v>
      </c>
      <c r="Y522" s="4" t="s">
        <v>33</v>
      </c>
      <c r="Z522" s="4"/>
      <c r="AA522" s="4"/>
      <c r="AB522" s="4" t="s">
        <v>2592</v>
      </c>
      <c r="AC522" s="4"/>
      <c r="AD522">
        <f t="shared" si="33"/>
        <v>15</v>
      </c>
      <c r="AE522" s="122">
        <f t="shared" si="34"/>
        <v>1.25</v>
      </c>
      <c r="AF522">
        <f t="shared" si="35"/>
        <v>2011</v>
      </c>
    </row>
    <row r="523" spans="1:32" x14ac:dyDescent="0.2">
      <c r="A523" s="4">
        <v>19696</v>
      </c>
      <c r="B523" s="4">
        <v>54625</v>
      </c>
      <c r="C523" s="4" t="s">
        <v>2593</v>
      </c>
      <c r="D523" s="4" t="s">
        <v>2594</v>
      </c>
      <c r="E523" s="5">
        <v>40521</v>
      </c>
      <c r="F523" s="29">
        <v>2010</v>
      </c>
      <c r="G523" s="4" t="s">
        <v>28</v>
      </c>
      <c r="H523" s="4" t="s">
        <v>1159</v>
      </c>
      <c r="I523" s="4">
        <v>100</v>
      </c>
      <c r="J523" s="4">
        <v>75.41</v>
      </c>
      <c r="K523" s="4" t="s">
        <v>2595</v>
      </c>
      <c r="L523" s="5">
        <v>41698</v>
      </c>
      <c r="M523" s="29">
        <f t="shared" si="32"/>
        <v>2014</v>
      </c>
      <c r="N523" s="4" t="s">
        <v>31</v>
      </c>
      <c r="O523" s="4" t="s">
        <v>2596</v>
      </c>
      <c r="P523" s="4">
        <v>218</v>
      </c>
      <c r="Q523" s="4">
        <v>159.62</v>
      </c>
      <c r="R523" s="4" t="s">
        <v>2597</v>
      </c>
      <c r="S523" s="4" t="s">
        <v>65</v>
      </c>
      <c r="T523" s="4" t="s">
        <v>1665</v>
      </c>
      <c r="U523" s="4" t="s">
        <v>2598</v>
      </c>
      <c r="V523" s="4"/>
      <c r="W523" s="4" t="s">
        <v>763</v>
      </c>
      <c r="X523" s="4" t="s">
        <v>718</v>
      </c>
      <c r="Y523" s="4" t="s">
        <v>33</v>
      </c>
      <c r="Z523" s="4"/>
      <c r="AA523" s="4"/>
      <c r="AB523" s="4"/>
      <c r="AC523" s="4"/>
      <c r="AD523">
        <f t="shared" si="33"/>
        <v>38</v>
      </c>
      <c r="AE523" s="122">
        <f t="shared" si="34"/>
        <v>3.1666666666666665</v>
      </c>
      <c r="AF523">
        <f t="shared" si="35"/>
        <v>2014</v>
      </c>
    </row>
    <row r="524" spans="1:32" x14ac:dyDescent="0.2">
      <c r="A524" s="4">
        <v>24434</v>
      </c>
      <c r="B524" s="4">
        <v>54625</v>
      </c>
      <c r="C524" s="4" t="s">
        <v>2593</v>
      </c>
      <c r="D524" s="4" t="s">
        <v>2594</v>
      </c>
      <c r="E524" s="5">
        <v>39297</v>
      </c>
      <c r="F524" s="29">
        <v>2007</v>
      </c>
      <c r="G524" s="4" t="s">
        <v>20</v>
      </c>
      <c r="H524" s="4"/>
      <c r="I524" s="4"/>
      <c r="J524" s="4"/>
      <c r="K524" s="4" t="s">
        <v>1859</v>
      </c>
      <c r="L524" s="5">
        <v>40521</v>
      </c>
      <c r="M524" s="29">
        <f t="shared" si="32"/>
        <v>2010</v>
      </c>
      <c r="N524" s="4" t="s">
        <v>70</v>
      </c>
      <c r="O524" s="4" t="s">
        <v>1159</v>
      </c>
      <c r="P524" s="4">
        <v>100</v>
      </c>
      <c r="Q524" s="4">
        <v>75.41</v>
      </c>
      <c r="R524" s="4" t="s">
        <v>2595</v>
      </c>
      <c r="S524" s="4" t="s">
        <v>65</v>
      </c>
      <c r="T524" s="4" t="s">
        <v>1665</v>
      </c>
      <c r="U524" s="4" t="s">
        <v>2598</v>
      </c>
      <c r="V524" s="4"/>
      <c r="W524" s="4" t="s">
        <v>763</v>
      </c>
      <c r="X524" s="4" t="s">
        <v>718</v>
      </c>
      <c r="Y524" s="4" t="s">
        <v>33</v>
      </c>
      <c r="Z524" s="4"/>
      <c r="AA524" s="4"/>
      <c r="AB524" s="4"/>
      <c r="AC524" s="4"/>
      <c r="AD524">
        <f t="shared" si="33"/>
        <v>40</v>
      </c>
      <c r="AE524" s="122">
        <f t="shared" si="34"/>
        <v>3.3333333333333335</v>
      </c>
      <c r="AF524">
        <f t="shared" si="35"/>
        <v>2010</v>
      </c>
    </row>
    <row r="525" spans="1:32" x14ac:dyDescent="0.2">
      <c r="A525" s="4">
        <v>47779</v>
      </c>
      <c r="B525" s="4">
        <v>166372</v>
      </c>
      <c r="C525" s="4" t="s">
        <v>2599</v>
      </c>
      <c r="D525" s="4"/>
      <c r="E525" s="5">
        <v>39264</v>
      </c>
      <c r="F525" s="29">
        <v>2007</v>
      </c>
      <c r="G525" s="4" t="s">
        <v>20</v>
      </c>
      <c r="H525" s="4"/>
      <c r="I525" s="4"/>
      <c r="J525" s="4"/>
      <c r="K525" s="4" t="s">
        <v>1056</v>
      </c>
      <c r="L525" s="5">
        <v>40330</v>
      </c>
      <c r="M525" s="29">
        <f t="shared" si="32"/>
        <v>2010</v>
      </c>
      <c r="N525" s="4" t="s">
        <v>46</v>
      </c>
      <c r="O525" s="4"/>
      <c r="P525" s="4"/>
      <c r="Q525" s="4"/>
      <c r="R525" s="4"/>
      <c r="S525" s="4" t="s">
        <v>103</v>
      </c>
      <c r="T525" s="4" t="s">
        <v>339</v>
      </c>
      <c r="U525" s="4" t="s">
        <v>339</v>
      </c>
      <c r="V525" s="4"/>
      <c r="W525" s="4" t="s">
        <v>763</v>
      </c>
      <c r="X525" s="4" t="s">
        <v>718</v>
      </c>
      <c r="Y525" s="4" t="s">
        <v>33</v>
      </c>
      <c r="Z525" s="4"/>
      <c r="AA525" s="4"/>
      <c r="AB525" s="4"/>
      <c r="AC525" s="4"/>
      <c r="AD525">
        <f t="shared" si="33"/>
        <v>35</v>
      </c>
      <c r="AE525" s="122">
        <f t="shared" si="34"/>
        <v>2.9166666666666665</v>
      </c>
      <c r="AF525">
        <f t="shared" si="35"/>
        <v>2010</v>
      </c>
    </row>
    <row r="526" spans="1:32" x14ac:dyDescent="0.2">
      <c r="A526" s="4">
        <v>36808</v>
      </c>
      <c r="B526" s="4">
        <v>125617</v>
      </c>
      <c r="C526" s="4" t="s">
        <v>2600</v>
      </c>
      <c r="D526" s="4"/>
      <c r="E526" s="5">
        <v>39405</v>
      </c>
      <c r="F526" s="29">
        <v>2007</v>
      </c>
      <c r="G526" s="4" t="s">
        <v>43</v>
      </c>
      <c r="H526" s="4" t="s">
        <v>1109</v>
      </c>
      <c r="I526" s="4">
        <v>164.51</v>
      </c>
      <c r="J526" s="4">
        <v>112.65</v>
      </c>
      <c r="K526" s="4" t="s">
        <v>2601</v>
      </c>
      <c r="L526" s="5">
        <v>39651</v>
      </c>
      <c r="M526" s="29">
        <f t="shared" si="32"/>
        <v>2008</v>
      </c>
      <c r="N526" s="4" t="s">
        <v>31</v>
      </c>
      <c r="O526" s="4"/>
      <c r="P526" s="4"/>
      <c r="Q526" s="4"/>
      <c r="R526" s="4" t="s">
        <v>2602</v>
      </c>
      <c r="S526" s="4" t="s">
        <v>32</v>
      </c>
      <c r="T526" s="4" t="s">
        <v>71</v>
      </c>
      <c r="U526" s="4" t="s">
        <v>384</v>
      </c>
      <c r="V526" s="4"/>
      <c r="W526" s="4" t="s">
        <v>763</v>
      </c>
      <c r="X526" s="4" t="s">
        <v>718</v>
      </c>
      <c r="Y526" s="4" t="s">
        <v>33</v>
      </c>
      <c r="Z526" s="4"/>
      <c r="AA526" s="4"/>
      <c r="AB526" s="4"/>
      <c r="AC526" s="4"/>
      <c r="AD526">
        <f t="shared" si="33"/>
        <v>8</v>
      </c>
      <c r="AE526" s="122">
        <f t="shared" si="34"/>
        <v>0.66666666666666663</v>
      </c>
      <c r="AF526">
        <f t="shared" si="35"/>
        <v>2008</v>
      </c>
    </row>
    <row r="527" spans="1:32" x14ac:dyDescent="0.2">
      <c r="A527" s="4">
        <v>2186</v>
      </c>
      <c r="B527" s="4">
        <v>30222</v>
      </c>
      <c r="C527" s="4" t="s">
        <v>2603</v>
      </c>
      <c r="D527" s="4" t="s">
        <v>2604</v>
      </c>
      <c r="E527" s="5">
        <v>40079</v>
      </c>
      <c r="F527" s="29">
        <v>2009</v>
      </c>
      <c r="G527" s="4" t="s">
        <v>28</v>
      </c>
      <c r="H527" s="4"/>
      <c r="I527" s="4"/>
      <c r="J527" s="4"/>
      <c r="K527" s="4" t="s">
        <v>870</v>
      </c>
      <c r="L527" s="5">
        <v>40458</v>
      </c>
      <c r="M527" s="29">
        <f t="shared" si="32"/>
        <v>2010</v>
      </c>
      <c r="N527" s="4" t="s">
        <v>23</v>
      </c>
      <c r="O527" s="4" t="s">
        <v>2605</v>
      </c>
      <c r="P527" s="4">
        <v>278.39999999999998</v>
      </c>
      <c r="Q527" s="4">
        <v>199.94</v>
      </c>
      <c r="R527" s="4"/>
      <c r="S527" s="4" t="s">
        <v>1102</v>
      </c>
      <c r="T527" s="4" t="s">
        <v>1103</v>
      </c>
      <c r="U527" s="4" t="s">
        <v>1103</v>
      </c>
      <c r="V527" s="4"/>
      <c r="W527" s="4" t="s">
        <v>763</v>
      </c>
      <c r="X527" s="4" t="s">
        <v>718</v>
      </c>
      <c r="Y527" s="4" t="s">
        <v>26</v>
      </c>
      <c r="Z527" s="4"/>
      <c r="AA527" s="4"/>
      <c r="AB527" s="4"/>
      <c r="AC527" s="4"/>
      <c r="AD527">
        <f t="shared" si="33"/>
        <v>13</v>
      </c>
      <c r="AE527" s="122">
        <f t="shared" si="34"/>
        <v>1.0833333333333333</v>
      </c>
      <c r="AF527">
        <f t="shared" si="35"/>
        <v>2010</v>
      </c>
    </row>
    <row r="528" spans="1:32" x14ac:dyDescent="0.2">
      <c r="A528" s="4">
        <v>2186</v>
      </c>
      <c r="B528" s="4">
        <v>30222</v>
      </c>
      <c r="C528" s="4" t="s">
        <v>2603</v>
      </c>
      <c r="D528" s="4" t="s">
        <v>2604</v>
      </c>
      <c r="E528" s="5">
        <v>40079</v>
      </c>
      <c r="F528" s="29">
        <v>2009</v>
      </c>
      <c r="G528" s="4" t="s">
        <v>28</v>
      </c>
      <c r="H528" s="4"/>
      <c r="I528" s="4"/>
      <c r="J528" s="4"/>
      <c r="K528" s="4" t="s">
        <v>870</v>
      </c>
      <c r="L528" s="5">
        <v>41242</v>
      </c>
      <c r="M528" s="29">
        <f t="shared" si="32"/>
        <v>2012</v>
      </c>
      <c r="N528" s="4" t="s">
        <v>38</v>
      </c>
      <c r="O528" s="4" t="s">
        <v>1152</v>
      </c>
      <c r="P528" s="4">
        <v>69.680000000000007</v>
      </c>
      <c r="Q528" s="4">
        <v>53.74</v>
      </c>
      <c r="R528" s="4"/>
      <c r="S528" s="4" t="s">
        <v>1102</v>
      </c>
      <c r="T528" s="4" t="s">
        <v>1103</v>
      </c>
      <c r="U528" s="4" t="s">
        <v>1103</v>
      </c>
      <c r="V528" s="4"/>
      <c r="W528" s="4" t="s">
        <v>763</v>
      </c>
      <c r="X528" s="4" t="s">
        <v>718</v>
      </c>
      <c r="Y528" s="4" t="s">
        <v>26</v>
      </c>
      <c r="Z528" s="4"/>
      <c r="AA528" s="4"/>
      <c r="AB528" s="4"/>
      <c r="AC528" s="4"/>
      <c r="AD528">
        <f t="shared" si="33"/>
        <v>38</v>
      </c>
      <c r="AE528" s="122">
        <f t="shared" si="34"/>
        <v>3.1666666666666665</v>
      </c>
      <c r="AF528">
        <f t="shared" si="35"/>
        <v>2012</v>
      </c>
    </row>
    <row r="529" spans="1:32" x14ac:dyDescent="0.2">
      <c r="A529" s="4">
        <v>7153</v>
      </c>
      <c r="B529" s="4">
        <v>31635</v>
      </c>
      <c r="C529" s="4" t="s">
        <v>1980</v>
      </c>
      <c r="D529" s="4" t="s">
        <v>2606</v>
      </c>
      <c r="E529" s="5">
        <v>38473</v>
      </c>
      <c r="F529" s="29">
        <v>2005</v>
      </c>
      <c r="G529" s="4" t="s">
        <v>20</v>
      </c>
      <c r="H529" s="4" t="s">
        <v>1270</v>
      </c>
      <c r="I529" s="4">
        <v>80</v>
      </c>
      <c r="J529" s="4">
        <v>61.69</v>
      </c>
      <c r="K529" s="4" t="s">
        <v>2607</v>
      </c>
      <c r="L529" s="5">
        <v>39234</v>
      </c>
      <c r="M529" s="29">
        <f t="shared" si="32"/>
        <v>2007</v>
      </c>
      <c r="N529" s="4" t="s">
        <v>38</v>
      </c>
      <c r="O529" s="4"/>
      <c r="P529" s="4"/>
      <c r="Q529" s="4"/>
      <c r="R529" s="4"/>
      <c r="S529" s="4" t="s">
        <v>281</v>
      </c>
      <c r="T529" s="4" t="s">
        <v>313</v>
      </c>
      <c r="U529" s="4" t="s">
        <v>1426</v>
      </c>
      <c r="V529" s="4"/>
      <c r="W529" s="4" t="s">
        <v>763</v>
      </c>
      <c r="X529" s="4" t="s">
        <v>718</v>
      </c>
      <c r="Y529" s="4" t="s">
        <v>33</v>
      </c>
      <c r="Z529" s="4"/>
      <c r="AA529" s="4"/>
      <c r="AB529" s="4"/>
      <c r="AC529" s="4"/>
      <c r="AD529">
        <f t="shared" si="33"/>
        <v>25</v>
      </c>
      <c r="AE529" s="122">
        <f t="shared" si="34"/>
        <v>2.0833333333333335</v>
      </c>
      <c r="AF529">
        <f t="shared" si="35"/>
        <v>2007</v>
      </c>
    </row>
    <row r="530" spans="1:32" x14ac:dyDescent="0.2">
      <c r="A530" s="4">
        <v>40122</v>
      </c>
      <c r="B530" s="4">
        <v>137422</v>
      </c>
      <c r="C530" s="4" t="s">
        <v>2608</v>
      </c>
      <c r="D530" s="4" t="s">
        <v>2609</v>
      </c>
      <c r="E530" s="5">
        <v>40269</v>
      </c>
      <c r="F530" s="29">
        <v>2010</v>
      </c>
      <c r="G530" s="4" t="s">
        <v>20</v>
      </c>
      <c r="H530" s="4" t="s">
        <v>2610</v>
      </c>
      <c r="I530" s="4">
        <v>4.74</v>
      </c>
      <c r="J530" s="4">
        <v>3.5</v>
      </c>
      <c r="K530" s="4" t="s">
        <v>2611</v>
      </c>
      <c r="L530" s="5">
        <v>40786</v>
      </c>
      <c r="M530" s="29">
        <f t="shared" si="32"/>
        <v>2011</v>
      </c>
      <c r="N530" s="4" t="s">
        <v>23</v>
      </c>
      <c r="O530" s="4" t="s">
        <v>2612</v>
      </c>
      <c r="P530" s="4">
        <v>64.77</v>
      </c>
      <c r="Q530" s="4">
        <v>47.49</v>
      </c>
      <c r="R530" s="4"/>
      <c r="S530" s="4" t="s">
        <v>24</v>
      </c>
      <c r="T530" s="4" t="s">
        <v>47</v>
      </c>
      <c r="U530" s="4" t="s">
        <v>165</v>
      </c>
      <c r="V530" s="4"/>
      <c r="W530" s="4" t="s">
        <v>763</v>
      </c>
      <c r="X530" s="4" t="s">
        <v>718</v>
      </c>
      <c r="Y530" s="4" t="s">
        <v>26</v>
      </c>
      <c r="Z530" s="4"/>
      <c r="AA530" s="4"/>
      <c r="AB530" s="4"/>
      <c r="AC530" s="4"/>
      <c r="AD530">
        <f t="shared" si="33"/>
        <v>16</v>
      </c>
      <c r="AE530" s="122">
        <f t="shared" si="34"/>
        <v>1.3333333333333333</v>
      </c>
      <c r="AF530">
        <f t="shared" si="35"/>
        <v>2011</v>
      </c>
    </row>
    <row r="531" spans="1:32" x14ac:dyDescent="0.2">
      <c r="A531" s="4">
        <v>24641</v>
      </c>
      <c r="B531" s="4">
        <v>63859</v>
      </c>
      <c r="C531" s="4" t="s">
        <v>2613</v>
      </c>
      <c r="D531" s="4" t="s">
        <v>2614</v>
      </c>
      <c r="E531" s="5">
        <v>39234</v>
      </c>
      <c r="F531" s="29">
        <v>2007</v>
      </c>
      <c r="G531" s="4" t="s">
        <v>28</v>
      </c>
      <c r="H531" s="4"/>
      <c r="I531" s="4"/>
      <c r="J531" s="4"/>
      <c r="K531" s="4" t="s">
        <v>870</v>
      </c>
      <c r="L531" s="5">
        <v>40868</v>
      </c>
      <c r="M531" s="29">
        <f t="shared" si="32"/>
        <v>2011</v>
      </c>
      <c r="N531" s="4" t="s">
        <v>31</v>
      </c>
      <c r="O531" s="4" t="s">
        <v>2615</v>
      </c>
      <c r="P531" s="4">
        <v>365</v>
      </c>
      <c r="Q531" s="4">
        <v>265.43</v>
      </c>
      <c r="R531" s="4" t="s">
        <v>1047</v>
      </c>
      <c r="S531" s="4" t="s">
        <v>281</v>
      </c>
      <c r="T531" s="4" t="s">
        <v>281</v>
      </c>
      <c r="U531" s="4" t="s">
        <v>2616</v>
      </c>
      <c r="V531" s="4"/>
      <c r="W531" s="4" t="s">
        <v>763</v>
      </c>
      <c r="X531" s="4" t="s">
        <v>718</v>
      </c>
      <c r="Y531" s="4" t="s">
        <v>33</v>
      </c>
      <c r="Z531" s="4"/>
      <c r="AA531" s="4"/>
      <c r="AB531" s="4"/>
      <c r="AC531" s="4"/>
      <c r="AD531">
        <f t="shared" si="33"/>
        <v>53</v>
      </c>
      <c r="AE531" s="122">
        <f t="shared" si="34"/>
        <v>4.416666666666667</v>
      </c>
      <c r="AF531">
        <f t="shared" si="35"/>
        <v>2011</v>
      </c>
    </row>
    <row r="532" spans="1:32" x14ac:dyDescent="0.2">
      <c r="A532" s="4">
        <v>11236</v>
      </c>
      <c r="B532" s="4">
        <v>43218</v>
      </c>
      <c r="C532" s="4" t="s">
        <v>2617</v>
      </c>
      <c r="D532" s="4" t="s">
        <v>2618</v>
      </c>
      <c r="E532" s="5">
        <v>39274</v>
      </c>
      <c r="F532" s="29">
        <v>2007</v>
      </c>
      <c r="G532" s="4" t="s">
        <v>28</v>
      </c>
      <c r="H532" s="4" t="s">
        <v>2619</v>
      </c>
      <c r="I532" s="4">
        <v>654.89</v>
      </c>
      <c r="J532" s="4">
        <v>484.38</v>
      </c>
      <c r="K532" s="4" t="s">
        <v>199</v>
      </c>
      <c r="L532" s="5">
        <v>42230</v>
      </c>
      <c r="M532" s="29">
        <f t="shared" si="32"/>
        <v>2015</v>
      </c>
      <c r="N532" s="4" t="s">
        <v>31</v>
      </c>
      <c r="O532" s="4" t="s">
        <v>2620</v>
      </c>
      <c r="P532" s="4">
        <v>1813.96</v>
      </c>
      <c r="Q532" s="4">
        <v>1629.12</v>
      </c>
      <c r="R532" s="4" t="s">
        <v>2621</v>
      </c>
      <c r="S532" s="4" t="s">
        <v>32</v>
      </c>
      <c r="T532" s="4" t="s">
        <v>71</v>
      </c>
      <c r="U532" s="4" t="s">
        <v>2622</v>
      </c>
      <c r="V532" s="4"/>
      <c r="W532" s="4" t="s">
        <v>815</v>
      </c>
      <c r="X532" s="4" t="s">
        <v>718</v>
      </c>
      <c r="Y532" s="4" t="s">
        <v>33</v>
      </c>
      <c r="Z532" s="4"/>
      <c r="AA532" s="4"/>
      <c r="AB532" s="4" t="s">
        <v>2623</v>
      </c>
      <c r="AC532" s="4"/>
      <c r="AD532">
        <f t="shared" si="33"/>
        <v>97</v>
      </c>
      <c r="AE532" s="122">
        <f t="shared" si="34"/>
        <v>8.0833333333333339</v>
      </c>
      <c r="AF532">
        <f t="shared" si="35"/>
        <v>2015</v>
      </c>
    </row>
    <row r="533" spans="1:32" x14ac:dyDescent="0.2">
      <c r="A533" s="4">
        <v>41004</v>
      </c>
      <c r="B533" s="4">
        <v>140888</v>
      </c>
      <c r="C533" s="4" t="s">
        <v>2624</v>
      </c>
      <c r="D533" s="4"/>
      <c r="E533" s="5">
        <v>38139</v>
      </c>
      <c r="F533" s="29">
        <v>2004</v>
      </c>
      <c r="G533" s="4" t="s">
        <v>20</v>
      </c>
      <c r="H533" s="4" t="s">
        <v>2625</v>
      </c>
      <c r="I533" s="4">
        <v>3.3</v>
      </c>
      <c r="J533" s="4">
        <v>2.71</v>
      </c>
      <c r="K533" s="4" t="s">
        <v>2385</v>
      </c>
      <c r="L533" s="5">
        <v>40841</v>
      </c>
      <c r="M533" s="29">
        <f t="shared" si="32"/>
        <v>2011</v>
      </c>
      <c r="N533" s="4" t="s">
        <v>23</v>
      </c>
      <c r="O533" s="4"/>
      <c r="P533" s="4"/>
      <c r="Q533" s="4"/>
      <c r="R533" s="4"/>
      <c r="S533" s="4" t="s">
        <v>54</v>
      </c>
      <c r="T533" s="4" t="s">
        <v>81</v>
      </c>
      <c r="U533" s="4" t="s">
        <v>1010</v>
      </c>
      <c r="V533" s="4"/>
      <c r="W533" s="4" t="s">
        <v>815</v>
      </c>
      <c r="X533" s="4" t="s">
        <v>718</v>
      </c>
      <c r="Y533" s="4" t="s">
        <v>26</v>
      </c>
      <c r="Z533" s="4"/>
      <c r="AA533" s="4"/>
      <c r="AB533" s="4" t="s">
        <v>2387</v>
      </c>
      <c r="AC533" s="4" t="s">
        <v>2387</v>
      </c>
      <c r="AD533">
        <f t="shared" si="33"/>
        <v>88</v>
      </c>
      <c r="AE533" s="122">
        <f t="shared" si="34"/>
        <v>7.333333333333333</v>
      </c>
      <c r="AF533">
        <f t="shared" si="35"/>
        <v>2011</v>
      </c>
    </row>
    <row r="534" spans="1:32" x14ac:dyDescent="0.2">
      <c r="A534" s="4">
        <v>41010</v>
      </c>
      <c r="B534" s="4">
        <v>140889</v>
      </c>
      <c r="C534" s="4" t="s">
        <v>2626</v>
      </c>
      <c r="D534" s="4" t="s">
        <v>2627</v>
      </c>
      <c r="E534" s="5">
        <v>38139</v>
      </c>
      <c r="F534" s="29">
        <v>2004</v>
      </c>
      <c r="G534" s="4" t="s">
        <v>43</v>
      </c>
      <c r="H534" s="4" t="s">
        <v>2628</v>
      </c>
      <c r="I534" s="4">
        <v>7.9</v>
      </c>
      <c r="J534" s="4">
        <v>6.49</v>
      </c>
      <c r="K534" s="4" t="s">
        <v>2385</v>
      </c>
      <c r="L534" s="5">
        <v>39234</v>
      </c>
      <c r="M534" s="29">
        <f t="shared" si="32"/>
        <v>2007</v>
      </c>
      <c r="N534" s="4" t="s">
        <v>38</v>
      </c>
      <c r="O534" s="4"/>
      <c r="P534" s="4"/>
      <c r="Q534" s="4"/>
      <c r="R534" s="4"/>
      <c r="S534" s="4" t="s">
        <v>24</v>
      </c>
      <c r="T534" s="4" t="s">
        <v>47</v>
      </c>
      <c r="U534" s="4" t="s">
        <v>456</v>
      </c>
      <c r="V534" s="4"/>
      <c r="W534" s="4" t="s">
        <v>815</v>
      </c>
      <c r="X534" s="4" t="s">
        <v>718</v>
      </c>
      <c r="Y534" s="4" t="s">
        <v>26</v>
      </c>
      <c r="Z534" s="4"/>
      <c r="AA534" s="4"/>
      <c r="AB534" s="4"/>
      <c r="AC534" s="4"/>
      <c r="AD534">
        <f t="shared" si="33"/>
        <v>36</v>
      </c>
      <c r="AE534" s="122">
        <f t="shared" si="34"/>
        <v>3</v>
      </c>
      <c r="AF534">
        <f t="shared" si="35"/>
        <v>2007</v>
      </c>
    </row>
    <row r="535" spans="1:32" x14ac:dyDescent="0.2">
      <c r="A535" s="4">
        <v>41010</v>
      </c>
      <c r="B535" s="4">
        <v>140889</v>
      </c>
      <c r="C535" s="4" t="s">
        <v>2626</v>
      </c>
      <c r="D535" s="4" t="s">
        <v>2627</v>
      </c>
      <c r="E535" s="5">
        <v>38139</v>
      </c>
      <c r="F535" s="29">
        <v>2004</v>
      </c>
      <c r="G535" s="4" t="s">
        <v>43</v>
      </c>
      <c r="H535" s="4" t="s">
        <v>2628</v>
      </c>
      <c r="I535" s="4">
        <v>7.9</v>
      </c>
      <c r="J535" s="4">
        <v>6.49</v>
      </c>
      <c r="K535" s="4" t="s">
        <v>2385</v>
      </c>
      <c r="L535" s="5">
        <v>39600</v>
      </c>
      <c r="M535" s="29">
        <f t="shared" si="32"/>
        <v>2008</v>
      </c>
      <c r="N535" s="4" t="s">
        <v>38</v>
      </c>
      <c r="O535" s="4"/>
      <c r="P535" s="4"/>
      <c r="Q535" s="4"/>
      <c r="R535" s="4"/>
      <c r="S535" s="4" t="s">
        <v>24</v>
      </c>
      <c r="T535" s="4" t="s">
        <v>47</v>
      </c>
      <c r="U535" s="4" t="s">
        <v>456</v>
      </c>
      <c r="V535" s="4"/>
      <c r="W535" s="4" t="s">
        <v>815</v>
      </c>
      <c r="X535" s="4" t="s">
        <v>718</v>
      </c>
      <c r="Y535" s="4" t="s">
        <v>33</v>
      </c>
      <c r="Z535" s="4"/>
      <c r="AA535" s="4"/>
      <c r="AB535" s="4"/>
      <c r="AC535" s="4"/>
      <c r="AD535">
        <f t="shared" si="33"/>
        <v>48</v>
      </c>
      <c r="AE535" s="122">
        <f t="shared" si="34"/>
        <v>4</v>
      </c>
      <c r="AF535">
        <f t="shared" si="35"/>
        <v>2008</v>
      </c>
    </row>
    <row r="536" spans="1:32" x14ac:dyDescent="0.2">
      <c r="A536" s="4">
        <v>16115</v>
      </c>
      <c r="B536" s="4">
        <v>49758</v>
      </c>
      <c r="C536" s="4" t="s">
        <v>2629</v>
      </c>
      <c r="D536" s="4" t="s">
        <v>2630</v>
      </c>
      <c r="E536" s="5">
        <v>38790</v>
      </c>
      <c r="F536" s="29">
        <v>2006</v>
      </c>
      <c r="G536" s="4" t="s">
        <v>43</v>
      </c>
      <c r="H536" s="4" t="s">
        <v>2631</v>
      </c>
      <c r="I536" s="4">
        <v>968</v>
      </c>
      <c r="J536" s="4">
        <v>797.43</v>
      </c>
      <c r="K536" s="4" t="s">
        <v>2632</v>
      </c>
      <c r="L536" s="5">
        <v>40904</v>
      </c>
      <c r="M536" s="29">
        <f t="shared" si="32"/>
        <v>2011</v>
      </c>
      <c r="N536" s="4" t="s">
        <v>38</v>
      </c>
      <c r="O536" s="4" t="s">
        <v>2633</v>
      </c>
      <c r="P536" s="4">
        <v>151.38</v>
      </c>
      <c r="Q536" s="4">
        <v>113.14</v>
      </c>
      <c r="R536" s="4" t="s">
        <v>2634</v>
      </c>
      <c r="S536" s="4" t="s">
        <v>32</v>
      </c>
      <c r="T536" s="4" t="s">
        <v>71</v>
      </c>
      <c r="U536" s="4" t="s">
        <v>71</v>
      </c>
      <c r="V536" s="4"/>
      <c r="W536" s="4" t="s">
        <v>815</v>
      </c>
      <c r="X536" s="4" t="s">
        <v>718</v>
      </c>
      <c r="Y536" s="4" t="s">
        <v>26</v>
      </c>
      <c r="Z536" s="4"/>
      <c r="AA536" s="4"/>
      <c r="AB536" s="4"/>
      <c r="AC536" s="4"/>
      <c r="AD536">
        <f t="shared" si="33"/>
        <v>69</v>
      </c>
      <c r="AE536" s="122">
        <f t="shared" si="34"/>
        <v>5.75</v>
      </c>
      <c r="AF536">
        <f t="shared" si="35"/>
        <v>2011</v>
      </c>
    </row>
    <row r="537" spans="1:32" x14ac:dyDescent="0.2">
      <c r="A537" s="4">
        <v>16115</v>
      </c>
      <c r="B537" s="4">
        <v>49758</v>
      </c>
      <c r="C537" s="4" t="s">
        <v>2629</v>
      </c>
      <c r="D537" s="4" t="s">
        <v>2630</v>
      </c>
      <c r="E537" s="5">
        <v>38790</v>
      </c>
      <c r="F537" s="29">
        <v>2006</v>
      </c>
      <c r="G537" s="4" t="s">
        <v>43</v>
      </c>
      <c r="H537" s="4" t="s">
        <v>2631</v>
      </c>
      <c r="I537" s="4">
        <v>968</v>
      </c>
      <c r="J537" s="4">
        <v>797.43</v>
      </c>
      <c r="K537" s="4" t="s">
        <v>2632</v>
      </c>
      <c r="L537" s="5">
        <v>41095</v>
      </c>
      <c r="M537" s="29">
        <f t="shared" si="32"/>
        <v>2012</v>
      </c>
      <c r="N537" s="4" t="s">
        <v>38</v>
      </c>
      <c r="O537" s="4" t="s">
        <v>2635</v>
      </c>
      <c r="P537" s="4">
        <v>181.5</v>
      </c>
      <c r="Q537" s="4">
        <v>148.07</v>
      </c>
      <c r="R537" s="4"/>
      <c r="S537" s="4" t="s">
        <v>32</v>
      </c>
      <c r="T537" s="4" t="s">
        <v>71</v>
      </c>
      <c r="U537" s="4" t="s">
        <v>71</v>
      </c>
      <c r="V537" s="4"/>
      <c r="W537" s="4" t="s">
        <v>815</v>
      </c>
      <c r="X537" s="4" t="s">
        <v>718</v>
      </c>
      <c r="Y537" s="4" t="s">
        <v>33</v>
      </c>
      <c r="Z537" s="4"/>
      <c r="AA537" s="4"/>
      <c r="AB537" s="4"/>
      <c r="AC537" s="4"/>
      <c r="AD537">
        <f t="shared" si="33"/>
        <v>76</v>
      </c>
      <c r="AE537" s="122">
        <f t="shared" si="34"/>
        <v>6.333333333333333</v>
      </c>
      <c r="AF537">
        <f t="shared" si="35"/>
        <v>2012</v>
      </c>
    </row>
    <row r="538" spans="1:32" x14ac:dyDescent="0.2">
      <c r="A538" s="4">
        <v>876</v>
      </c>
      <c r="B538" s="4">
        <v>26826</v>
      </c>
      <c r="C538" s="4" t="s">
        <v>2636</v>
      </c>
      <c r="D538" s="4"/>
      <c r="E538" s="5">
        <v>39087</v>
      </c>
      <c r="F538" s="29">
        <v>2007</v>
      </c>
      <c r="G538" s="4" t="s">
        <v>20</v>
      </c>
      <c r="H538" s="4" t="s">
        <v>1669</v>
      </c>
      <c r="I538" s="4">
        <v>73</v>
      </c>
      <c r="J538" s="4">
        <v>55.32</v>
      </c>
      <c r="K538" s="4" t="s">
        <v>2637</v>
      </c>
      <c r="L538" s="5">
        <v>40283</v>
      </c>
      <c r="M538" s="29">
        <f t="shared" si="32"/>
        <v>2010</v>
      </c>
      <c r="N538" s="4" t="s">
        <v>827</v>
      </c>
      <c r="O538" s="4"/>
      <c r="P538" s="4"/>
      <c r="Q538" s="4"/>
      <c r="R538" s="4"/>
      <c r="S538" s="4" t="s">
        <v>167</v>
      </c>
      <c r="T538" s="4" t="s">
        <v>439</v>
      </c>
      <c r="U538" s="4" t="s">
        <v>2638</v>
      </c>
      <c r="V538" s="4"/>
      <c r="W538" s="4" t="s">
        <v>763</v>
      </c>
      <c r="X538" s="4" t="s">
        <v>718</v>
      </c>
      <c r="Y538" s="4" t="s">
        <v>33</v>
      </c>
      <c r="Z538" s="4"/>
      <c r="AA538" s="4"/>
      <c r="AB538" s="4" t="s">
        <v>2639</v>
      </c>
      <c r="AC538" s="4"/>
      <c r="AD538">
        <f t="shared" si="33"/>
        <v>39</v>
      </c>
      <c r="AE538" s="122">
        <f t="shared" si="34"/>
        <v>3.25</v>
      </c>
      <c r="AF538">
        <f t="shared" si="35"/>
        <v>2010</v>
      </c>
    </row>
    <row r="539" spans="1:32" x14ac:dyDescent="0.2">
      <c r="A539" s="4">
        <v>876</v>
      </c>
      <c r="B539" s="4">
        <v>26826</v>
      </c>
      <c r="C539" s="4" t="s">
        <v>2636</v>
      </c>
      <c r="D539" s="4"/>
      <c r="E539" s="5">
        <v>39087</v>
      </c>
      <c r="F539" s="29">
        <v>2007</v>
      </c>
      <c r="G539" s="4" t="s">
        <v>20</v>
      </c>
      <c r="H539" s="4" t="s">
        <v>1669</v>
      </c>
      <c r="I539" s="4">
        <v>73</v>
      </c>
      <c r="J539" s="4">
        <v>55.32</v>
      </c>
      <c r="K539" s="4" t="s">
        <v>2637</v>
      </c>
      <c r="L539" s="5">
        <v>40283</v>
      </c>
      <c r="M539" s="29">
        <f t="shared" si="32"/>
        <v>2010</v>
      </c>
      <c r="N539" s="4" t="s">
        <v>829</v>
      </c>
      <c r="O539" s="4"/>
      <c r="P539" s="4"/>
      <c r="Q539" s="4"/>
      <c r="R539" s="4"/>
      <c r="S539" s="4" t="s">
        <v>167</v>
      </c>
      <c r="T539" s="4" t="s">
        <v>439</v>
      </c>
      <c r="U539" s="4" t="s">
        <v>2638</v>
      </c>
      <c r="V539" s="4"/>
      <c r="W539" s="4" t="s">
        <v>763</v>
      </c>
      <c r="X539" s="4" t="s">
        <v>718</v>
      </c>
      <c r="Y539" s="4" t="s">
        <v>26</v>
      </c>
      <c r="Z539" s="4"/>
      <c r="AA539" s="4"/>
      <c r="AB539" s="4" t="s">
        <v>2639</v>
      </c>
      <c r="AC539" s="4"/>
      <c r="AD539">
        <f t="shared" si="33"/>
        <v>39</v>
      </c>
      <c r="AE539" s="122">
        <f t="shared" si="34"/>
        <v>3.25</v>
      </c>
      <c r="AF539">
        <f t="shared" si="35"/>
        <v>2010</v>
      </c>
    </row>
    <row r="540" spans="1:32" x14ac:dyDescent="0.2">
      <c r="A540" s="4">
        <v>22878</v>
      </c>
      <c r="B540" s="4">
        <v>59274</v>
      </c>
      <c r="C540" s="4" t="s">
        <v>2640</v>
      </c>
      <c r="D540" s="4" t="s">
        <v>2641</v>
      </c>
      <c r="E540" s="5">
        <v>39504</v>
      </c>
      <c r="F540" s="29">
        <v>2008</v>
      </c>
      <c r="G540" s="4" t="s">
        <v>28</v>
      </c>
      <c r="H540" s="4"/>
      <c r="I540" s="4"/>
      <c r="J540" s="4"/>
      <c r="K540" s="4" t="s">
        <v>1859</v>
      </c>
      <c r="L540" s="5">
        <v>41183</v>
      </c>
      <c r="M540" s="29">
        <f t="shared" si="32"/>
        <v>2012</v>
      </c>
      <c r="N540" s="4" t="s">
        <v>46</v>
      </c>
      <c r="O540" s="4"/>
      <c r="P540" s="4"/>
      <c r="Q540" s="4"/>
      <c r="R540" s="4"/>
      <c r="S540" s="4" t="s">
        <v>175</v>
      </c>
      <c r="T540" s="4" t="s">
        <v>2642</v>
      </c>
      <c r="U540" s="4" t="s">
        <v>2643</v>
      </c>
      <c r="V540" s="4"/>
      <c r="W540" s="4" t="s">
        <v>763</v>
      </c>
      <c r="X540" s="4" t="s">
        <v>718</v>
      </c>
      <c r="Y540" s="4" t="s">
        <v>33</v>
      </c>
      <c r="Z540" s="4"/>
      <c r="AA540" s="4"/>
      <c r="AB540" s="4"/>
      <c r="AC540" s="4"/>
      <c r="AD540">
        <f t="shared" si="33"/>
        <v>56</v>
      </c>
      <c r="AE540" s="122">
        <f t="shared" si="34"/>
        <v>4.666666666666667</v>
      </c>
      <c r="AF540">
        <f t="shared" si="35"/>
        <v>2012</v>
      </c>
    </row>
    <row r="541" spans="1:32" x14ac:dyDescent="0.2">
      <c r="A541" s="4">
        <v>41709</v>
      </c>
      <c r="B541" s="4">
        <v>143760</v>
      </c>
      <c r="C541" s="4" t="s">
        <v>2644</v>
      </c>
      <c r="D541" s="4"/>
      <c r="E541" s="5">
        <v>40940</v>
      </c>
      <c r="F541" s="29">
        <v>2012</v>
      </c>
      <c r="G541" s="4" t="s">
        <v>20</v>
      </c>
      <c r="H541" s="4" t="s">
        <v>2645</v>
      </c>
      <c r="I541" s="4">
        <v>31.12</v>
      </c>
      <c r="J541" s="4">
        <v>23.59</v>
      </c>
      <c r="K541" s="4" t="s">
        <v>2646</v>
      </c>
      <c r="L541" s="5">
        <v>41791</v>
      </c>
      <c r="M541" s="29">
        <f t="shared" si="32"/>
        <v>2014</v>
      </c>
      <c r="N541" s="4" t="s">
        <v>46</v>
      </c>
      <c r="O541" s="4"/>
      <c r="P541" s="4"/>
      <c r="Q541" s="4"/>
      <c r="R541" s="4"/>
      <c r="S541" s="4" t="s">
        <v>54</v>
      </c>
      <c r="T541" s="4" t="s">
        <v>81</v>
      </c>
      <c r="U541" s="4" t="s">
        <v>81</v>
      </c>
      <c r="V541" s="4"/>
      <c r="W541" s="4" t="s">
        <v>834</v>
      </c>
      <c r="X541" s="4" t="s">
        <v>718</v>
      </c>
      <c r="Y541" s="4" t="s">
        <v>33</v>
      </c>
      <c r="Z541" s="4"/>
      <c r="AA541" s="4"/>
      <c r="AB541" s="4"/>
      <c r="AC541" s="4"/>
      <c r="AD541">
        <f t="shared" si="33"/>
        <v>28</v>
      </c>
      <c r="AE541" s="122">
        <f t="shared" si="34"/>
        <v>2.3333333333333335</v>
      </c>
      <c r="AF541">
        <f t="shared" si="35"/>
        <v>2014</v>
      </c>
    </row>
    <row r="542" spans="1:32" x14ac:dyDescent="0.2">
      <c r="A542" s="4">
        <v>21511</v>
      </c>
      <c r="B542" s="4">
        <v>57223</v>
      </c>
      <c r="C542" s="4" t="s">
        <v>2647</v>
      </c>
      <c r="D542" s="4" t="s">
        <v>2648</v>
      </c>
      <c r="E542" s="5">
        <v>40569</v>
      </c>
      <c r="F542" s="29">
        <v>2011</v>
      </c>
      <c r="G542" s="4" t="s">
        <v>43</v>
      </c>
      <c r="H542" s="4" t="s">
        <v>2649</v>
      </c>
      <c r="I542" s="4">
        <v>805.12</v>
      </c>
      <c r="J542" s="4">
        <v>618.41999999999996</v>
      </c>
      <c r="K542" s="4" t="s">
        <v>124</v>
      </c>
      <c r="L542" s="5">
        <v>42117</v>
      </c>
      <c r="M542" s="29">
        <f t="shared" si="32"/>
        <v>2015</v>
      </c>
      <c r="N542" s="4" t="s">
        <v>70</v>
      </c>
      <c r="O542" s="4"/>
      <c r="P542" s="4"/>
      <c r="Q542" s="4"/>
      <c r="R542" s="4" t="s">
        <v>2650</v>
      </c>
      <c r="S542" s="4" t="s">
        <v>98</v>
      </c>
      <c r="T542" s="4" t="s">
        <v>122</v>
      </c>
      <c r="U542" s="4" t="s">
        <v>486</v>
      </c>
      <c r="V542" s="4"/>
      <c r="W542" s="4" t="s">
        <v>834</v>
      </c>
      <c r="X542" s="4" t="s">
        <v>718</v>
      </c>
      <c r="Y542" s="4" t="s">
        <v>26</v>
      </c>
      <c r="Z542" s="4"/>
      <c r="AA542" s="4"/>
      <c r="AB542" s="4" t="s">
        <v>2651</v>
      </c>
      <c r="AC542" s="4" t="s">
        <v>2652</v>
      </c>
      <c r="AD542">
        <f t="shared" si="33"/>
        <v>51</v>
      </c>
      <c r="AE542" s="122">
        <f t="shared" si="34"/>
        <v>4.25</v>
      </c>
      <c r="AF542">
        <f t="shared" si="35"/>
        <v>2015</v>
      </c>
    </row>
    <row r="543" spans="1:32" x14ac:dyDescent="0.2">
      <c r="A543" s="4">
        <v>32100</v>
      </c>
      <c r="B543" s="4">
        <v>105172</v>
      </c>
      <c r="C543" s="4" t="s">
        <v>2653</v>
      </c>
      <c r="D543" s="4" t="s">
        <v>2654</v>
      </c>
      <c r="E543" s="5">
        <v>40756</v>
      </c>
      <c r="F543" s="29">
        <v>2011</v>
      </c>
      <c r="G543" s="4" t="s">
        <v>28</v>
      </c>
      <c r="H543" s="4" t="s">
        <v>1818</v>
      </c>
      <c r="I543" s="4">
        <v>50</v>
      </c>
      <c r="J543" s="4">
        <v>35.200000000000003</v>
      </c>
      <c r="K543" s="4" t="s">
        <v>219</v>
      </c>
      <c r="L543" s="5">
        <v>41649</v>
      </c>
      <c r="M543" s="29">
        <f t="shared" si="32"/>
        <v>2014</v>
      </c>
      <c r="N543" s="4" t="s">
        <v>70</v>
      </c>
      <c r="O543" s="4" t="s">
        <v>940</v>
      </c>
      <c r="P543" s="4">
        <v>200</v>
      </c>
      <c r="Q543" s="4">
        <v>146.32</v>
      </c>
      <c r="R543" s="4" t="s">
        <v>1442</v>
      </c>
      <c r="S543" s="4" t="s">
        <v>54</v>
      </c>
      <c r="T543" s="4" t="s">
        <v>461</v>
      </c>
      <c r="U543" s="4" t="s">
        <v>2655</v>
      </c>
      <c r="V543" s="4"/>
      <c r="W543" s="4" t="s">
        <v>834</v>
      </c>
      <c r="X543" s="4" t="s">
        <v>718</v>
      </c>
      <c r="Y543" s="4" t="s">
        <v>33</v>
      </c>
      <c r="Z543" s="4"/>
      <c r="AA543" s="4"/>
      <c r="AB543" s="4"/>
      <c r="AC543" s="4"/>
      <c r="AD543">
        <f t="shared" si="33"/>
        <v>29</v>
      </c>
      <c r="AE543" s="122">
        <f t="shared" si="34"/>
        <v>2.4166666666666665</v>
      </c>
      <c r="AF543">
        <f t="shared" si="35"/>
        <v>2014</v>
      </c>
    </row>
    <row r="544" spans="1:32" x14ac:dyDescent="0.2">
      <c r="A544" s="4">
        <v>38414</v>
      </c>
      <c r="B544" s="4">
        <v>105172</v>
      </c>
      <c r="C544" s="4" t="s">
        <v>2653</v>
      </c>
      <c r="D544" s="4" t="s">
        <v>2654</v>
      </c>
      <c r="E544" s="5">
        <v>41649</v>
      </c>
      <c r="F544" s="29">
        <v>2014</v>
      </c>
      <c r="G544" s="4" t="s">
        <v>28</v>
      </c>
      <c r="H544" s="4" t="s">
        <v>940</v>
      </c>
      <c r="I544" s="4">
        <v>200</v>
      </c>
      <c r="J544" s="4">
        <v>146.32</v>
      </c>
      <c r="K544" s="4" t="s">
        <v>1442</v>
      </c>
      <c r="L544" s="5">
        <v>42495</v>
      </c>
      <c r="M544" s="29">
        <f t="shared" si="32"/>
        <v>2016</v>
      </c>
      <c r="N544" s="4" t="s">
        <v>70</v>
      </c>
      <c r="O544" s="4" t="s">
        <v>2656</v>
      </c>
      <c r="P544" s="4">
        <v>692</v>
      </c>
      <c r="Q544" s="4">
        <v>604.46</v>
      </c>
      <c r="R544" s="4" t="s">
        <v>2657</v>
      </c>
      <c r="S544" s="4" t="s">
        <v>54</v>
      </c>
      <c r="T544" s="4" t="s">
        <v>461</v>
      </c>
      <c r="U544" s="4" t="s">
        <v>2655</v>
      </c>
      <c r="V544" s="4"/>
      <c r="W544" s="4" t="s">
        <v>834</v>
      </c>
      <c r="X544" s="4" t="s">
        <v>718</v>
      </c>
      <c r="Y544" s="4" t="s">
        <v>33</v>
      </c>
      <c r="Z544" s="4"/>
      <c r="AA544" s="4"/>
      <c r="AB544" s="4" t="s">
        <v>1445</v>
      </c>
      <c r="AC544" s="4"/>
      <c r="AD544">
        <f t="shared" si="33"/>
        <v>28</v>
      </c>
      <c r="AE544" s="122">
        <f t="shared" si="34"/>
        <v>2.3333333333333335</v>
      </c>
      <c r="AF544">
        <f t="shared" si="35"/>
        <v>2016</v>
      </c>
    </row>
    <row r="545" spans="1:32" x14ac:dyDescent="0.2">
      <c r="A545" s="4">
        <v>41948</v>
      </c>
      <c r="B545" s="4">
        <v>141203</v>
      </c>
      <c r="C545" s="4" t="s">
        <v>2658</v>
      </c>
      <c r="D545" s="4" t="s">
        <v>2659</v>
      </c>
      <c r="E545" s="5">
        <v>40170</v>
      </c>
      <c r="F545" s="29">
        <v>2009</v>
      </c>
      <c r="G545" s="4" t="s">
        <v>28</v>
      </c>
      <c r="H545" s="4"/>
      <c r="I545" s="4"/>
      <c r="J545" s="4"/>
      <c r="K545" s="4" t="s">
        <v>1013</v>
      </c>
      <c r="L545" s="5">
        <v>41780</v>
      </c>
      <c r="M545" s="29">
        <f t="shared" si="32"/>
        <v>2014</v>
      </c>
      <c r="N545" s="4" t="s">
        <v>70</v>
      </c>
      <c r="O545" s="4" t="s">
        <v>2660</v>
      </c>
      <c r="P545" s="4">
        <v>220</v>
      </c>
      <c r="Q545" s="4">
        <v>159.91999999999999</v>
      </c>
      <c r="R545" s="4" t="s">
        <v>1442</v>
      </c>
      <c r="S545" s="4" t="s">
        <v>32</v>
      </c>
      <c r="T545" s="4" t="s">
        <v>32</v>
      </c>
      <c r="U545" s="4" t="s">
        <v>32</v>
      </c>
      <c r="V545" s="4"/>
      <c r="W545" s="4" t="s">
        <v>834</v>
      </c>
      <c r="X545" s="4" t="s">
        <v>718</v>
      </c>
      <c r="Y545" s="4" t="s">
        <v>26</v>
      </c>
      <c r="Z545" s="4"/>
      <c r="AA545" s="4"/>
      <c r="AB545" s="4"/>
      <c r="AC545" s="4"/>
      <c r="AD545">
        <f t="shared" si="33"/>
        <v>53</v>
      </c>
      <c r="AE545" s="122">
        <f t="shared" si="34"/>
        <v>4.416666666666667</v>
      </c>
      <c r="AF545">
        <f t="shared" si="35"/>
        <v>2014</v>
      </c>
    </row>
    <row r="546" spans="1:32" x14ac:dyDescent="0.2">
      <c r="A546" s="4">
        <v>45588</v>
      </c>
      <c r="B546" s="4">
        <v>157735</v>
      </c>
      <c r="C546" s="4" t="s">
        <v>2661</v>
      </c>
      <c r="D546" s="4" t="s">
        <v>2662</v>
      </c>
      <c r="E546" s="5">
        <v>39711</v>
      </c>
      <c r="F546" s="29">
        <v>2008</v>
      </c>
      <c r="G546" s="4" t="s">
        <v>20</v>
      </c>
      <c r="H546" s="4" t="s">
        <v>1138</v>
      </c>
      <c r="I546" s="4">
        <v>2.92</v>
      </c>
      <c r="J546" s="4">
        <v>2.0699999999999998</v>
      </c>
      <c r="K546" s="4" t="s">
        <v>1037</v>
      </c>
      <c r="L546" s="5">
        <v>40354</v>
      </c>
      <c r="M546" s="29">
        <f t="shared" si="32"/>
        <v>2010</v>
      </c>
      <c r="N546" s="4" t="s">
        <v>23</v>
      </c>
      <c r="O546" s="4" t="s">
        <v>2663</v>
      </c>
      <c r="P546" s="4">
        <v>75.569999999999993</v>
      </c>
      <c r="Q546" s="4">
        <v>60.07</v>
      </c>
      <c r="R546" s="4"/>
      <c r="S546" s="4" t="s">
        <v>54</v>
      </c>
      <c r="T546" s="4" t="s">
        <v>154</v>
      </c>
      <c r="U546" s="4" t="s">
        <v>2664</v>
      </c>
      <c r="V546" s="4"/>
      <c r="W546" s="4" t="s">
        <v>763</v>
      </c>
      <c r="X546" s="4" t="s">
        <v>718</v>
      </c>
      <c r="Y546" s="4" t="s">
        <v>26</v>
      </c>
      <c r="Z546" s="4"/>
      <c r="AA546" s="4"/>
      <c r="AB546" s="4"/>
      <c r="AC546" s="4"/>
      <c r="AD546">
        <f t="shared" si="33"/>
        <v>21</v>
      </c>
      <c r="AE546" s="122">
        <f t="shared" si="34"/>
        <v>1.75</v>
      </c>
      <c r="AF546">
        <f t="shared" si="35"/>
        <v>2010</v>
      </c>
    </row>
    <row r="547" spans="1:32" x14ac:dyDescent="0.2">
      <c r="A547" s="4">
        <v>45588</v>
      </c>
      <c r="B547" s="4">
        <v>157735</v>
      </c>
      <c r="C547" s="4" t="s">
        <v>2661</v>
      </c>
      <c r="D547" s="4" t="s">
        <v>2662</v>
      </c>
      <c r="E547" s="5">
        <v>39711</v>
      </c>
      <c r="F547" s="29">
        <v>2008</v>
      </c>
      <c r="G547" s="4" t="s">
        <v>20</v>
      </c>
      <c r="H547" s="4" t="s">
        <v>1138</v>
      </c>
      <c r="I547" s="4">
        <v>2.92</v>
      </c>
      <c r="J547" s="4">
        <v>2.0699999999999998</v>
      </c>
      <c r="K547" s="4" t="s">
        <v>1037</v>
      </c>
      <c r="L547" s="5">
        <v>40745</v>
      </c>
      <c r="M547" s="29">
        <f t="shared" si="32"/>
        <v>2011</v>
      </c>
      <c r="N547" s="4" t="s">
        <v>38</v>
      </c>
      <c r="O547" s="4"/>
      <c r="P547" s="4"/>
      <c r="Q547" s="4"/>
      <c r="R547" s="4"/>
      <c r="S547" s="4" t="s">
        <v>54</v>
      </c>
      <c r="T547" s="4" t="s">
        <v>154</v>
      </c>
      <c r="U547" s="4" t="s">
        <v>2664</v>
      </c>
      <c r="V547" s="4"/>
      <c r="W547" s="4" t="s">
        <v>763</v>
      </c>
      <c r="X547" s="4" t="s">
        <v>718</v>
      </c>
      <c r="Y547" s="4" t="s">
        <v>26</v>
      </c>
      <c r="Z547" s="4"/>
      <c r="AA547" s="4"/>
      <c r="AB547" s="4"/>
      <c r="AC547" s="4"/>
      <c r="AD547">
        <f t="shared" si="33"/>
        <v>34</v>
      </c>
      <c r="AE547" s="122">
        <f t="shared" si="34"/>
        <v>2.8333333333333335</v>
      </c>
      <c r="AF547">
        <f t="shared" si="35"/>
        <v>2011</v>
      </c>
    </row>
    <row r="548" spans="1:32" x14ac:dyDescent="0.2">
      <c r="A548" s="4">
        <v>28368</v>
      </c>
      <c r="B548" s="4">
        <v>84206</v>
      </c>
      <c r="C548" s="4" t="s">
        <v>2665</v>
      </c>
      <c r="D548" s="4" t="s">
        <v>2666</v>
      </c>
      <c r="E548" s="5">
        <v>40989</v>
      </c>
      <c r="F548" s="29">
        <v>2012</v>
      </c>
      <c r="G548" s="4" t="s">
        <v>20</v>
      </c>
      <c r="H548" s="4" t="s">
        <v>2576</v>
      </c>
      <c r="I548" s="4">
        <v>300</v>
      </c>
      <c r="J548" s="4">
        <v>228.69</v>
      </c>
      <c r="K548" s="4" t="s">
        <v>832</v>
      </c>
      <c r="L548" s="5">
        <v>41802</v>
      </c>
      <c r="M548" s="29">
        <f t="shared" si="32"/>
        <v>2014</v>
      </c>
      <c r="N548" s="4" t="s">
        <v>23</v>
      </c>
      <c r="O548" s="4" t="s">
        <v>2667</v>
      </c>
      <c r="P548" s="4">
        <v>654.02</v>
      </c>
      <c r="Q548" s="4">
        <v>483.19</v>
      </c>
      <c r="R548" s="4"/>
      <c r="S548" s="4" t="s">
        <v>175</v>
      </c>
      <c r="T548" s="4" t="s">
        <v>176</v>
      </c>
      <c r="U548" s="4" t="s">
        <v>176</v>
      </c>
      <c r="V548" s="4"/>
      <c r="W548" s="4" t="s">
        <v>763</v>
      </c>
      <c r="X548" s="4" t="s">
        <v>718</v>
      </c>
      <c r="Y548" s="4" t="s">
        <v>26</v>
      </c>
      <c r="Z548" s="4"/>
      <c r="AA548" s="4"/>
      <c r="AB548" s="4" t="s">
        <v>1163</v>
      </c>
      <c r="AC548" s="4"/>
      <c r="AD548">
        <f t="shared" si="33"/>
        <v>27</v>
      </c>
      <c r="AE548" s="122">
        <f t="shared" si="34"/>
        <v>2.25</v>
      </c>
      <c r="AF548">
        <f t="shared" si="35"/>
        <v>2014</v>
      </c>
    </row>
    <row r="549" spans="1:32" x14ac:dyDescent="0.2">
      <c r="A549" s="4">
        <v>43277</v>
      </c>
      <c r="B549" s="4">
        <v>149215</v>
      </c>
      <c r="C549" s="4" t="s">
        <v>2668</v>
      </c>
      <c r="D549" s="4" t="s">
        <v>2669</v>
      </c>
      <c r="E549" s="5">
        <v>40189</v>
      </c>
      <c r="F549" s="29">
        <v>2010</v>
      </c>
      <c r="G549" s="4" t="s">
        <v>20</v>
      </c>
      <c r="H549" s="4" t="s">
        <v>2670</v>
      </c>
      <c r="I549" s="4">
        <v>2.63</v>
      </c>
      <c r="J549" s="4">
        <v>1.87</v>
      </c>
      <c r="K549" s="4" t="s">
        <v>935</v>
      </c>
      <c r="L549" s="5">
        <v>41892</v>
      </c>
      <c r="M549" s="29">
        <f t="shared" si="32"/>
        <v>2014</v>
      </c>
      <c r="N549" s="4" t="s">
        <v>23</v>
      </c>
      <c r="O549" s="4" t="s">
        <v>2671</v>
      </c>
      <c r="P549" s="4">
        <v>117.38</v>
      </c>
      <c r="Q549" s="4">
        <v>90.83</v>
      </c>
      <c r="R549" s="4"/>
      <c r="S549" s="4" t="s">
        <v>103</v>
      </c>
      <c r="T549" s="4" t="s">
        <v>260</v>
      </c>
      <c r="U549" s="4" t="s">
        <v>2672</v>
      </c>
      <c r="V549" s="4"/>
      <c r="W549" s="4" t="s">
        <v>763</v>
      </c>
      <c r="X549" s="4" t="s">
        <v>718</v>
      </c>
      <c r="Y549" s="4" t="s">
        <v>26</v>
      </c>
      <c r="Z549" s="4"/>
      <c r="AA549" s="4"/>
      <c r="AB549" s="4"/>
      <c r="AC549" s="4"/>
      <c r="AD549">
        <f t="shared" si="33"/>
        <v>56</v>
      </c>
      <c r="AE549" s="122">
        <f t="shared" si="34"/>
        <v>4.666666666666667</v>
      </c>
      <c r="AF549">
        <f t="shared" si="35"/>
        <v>2014</v>
      </c>
    </row>
    <row r="550" spans="1:32" x14ac:dyDescent="0.2">
      <c r="A550" s="4">
        <v>48063</v>
      </c>
      <c r="B550" s="4">
        <v>167338</v>
      </c>
      <c r="C550" s="4" t="s">
        <v>2673</v>
      </c>
      <c r="D550" s="4" t="s">
        <v>2674</v>
      </c>
      <c r="E550" s="5">
        <v>40780</v>
      </c>
      <c r="F550" s="29">
        <v>2011</v>
      </c>
      <c r="G550" s="4" t="s">
        <v>20</v>
      </c>
      <c r="H550" s="4" t="s">
        <v>2675</v>
      </c>
      <c r="I550" s="4">
        <v>2.3199999999999998</v>
      </c>
      <c r="J550" s="4">
        <v>1.63</v>
      </c>
      <c r="K550" s="4" t="s">
        <v>952</v>
      </c>
      <c r="L550" s="5">
        <v>41911</v>
      </c>
      <c r="M550" s="29">
        <f t="shared" si="32"/>
        <v>2014</v>
      </c>
      <c r="N550" s="4" t="s">
        <v>46</v>
      </c>
      <c r="O550" s="4" t="s">
        <v>2676</v>
      </c>
      <c r="P550" s="4">
        <v>0.6</v>
      </c>
      <c r="Q550" s="4">
        <v>0.47</v>
      </c>
      <c r="R550" s="4"/>
      <c r="S550" s="4" t="s">
        <v>54</v>
      </c>
      <c r="T550" s="4" t="s">
        <v>55</v>
      </c>
      <c r="U550" s="4" t="s">
        <v>446</v>
      </c>
      <c r="V550" s="4"/>
      <c r="W550" s="4" t="s">
        <v>763</v>
      </c>
      <c r="X550" s="4" t="s">
        <v>718</v>
      </c>
      <c r="Y550" s="4" t="s">
        <v>26</v>
      </c>
      <c r="Z550" s="4"/>
      <c r="AA550" s="4"/>
      <c r="AB550" s="4"/>
      <c r="AC550" s="4"/>
      <c r="AD550">
        <f t="shared" si="33"/>
        <v>37</v>
      </c>
      <c r="AE550" s="122">
        <f t="shared" si="34"/>
        <v>3.0833333333333335</v>
      </c>
      <c r="AF550">
        <f t="shared" si="35"/>
        <v>2014</v>
      </c>
    </row>
    <row r="551" spans="1:32" x14ac:dyDescent="0.2">
      <c r="A551" s="4">
        <v>37161</v>
      </c>
      <c r="B551" s="4">
        <v>126779</v>
      </c>
      <c r="C551" s="4" t="s">
        <v>2677</v>
      </c>
      <c r="D551" s="4" t="s">
        <v>2678</v>
      </c>
      <c r="E551" s="5">
        <v>38491</v>
      </c>
      <c r="F551" s="29">
        <v>2005</v>
      </c>
      <c r="G551" s="4" t="s">
        <v>20</v>
      </c>
      <c r="H551" s="4" t="s">
        <v>798</v>
      </c>
      <c r="I551" s="4">
        <v>12</v>
      </c>
      <c r="J551" s="4">
        <v>9.92</v>
      </c>
      <c r="K551" s="4" t="s">
        <v>2679</v>
      </c>
      <c r="L551" s="5">
        <v>39244</v>
      </c>
      <c r="M551" s="29">
        <f t="shared" si="32"/>
        <v>2007</v>
      </c>
      <c r="N551" s="4" t="s">
        <v>23</v>
      </c>
      <c r="O551" s="4" t="s">
        <v>1052</v>
      </c>
      <c r="P551" s="4">
        <v>73.67</v>
      </c>
      <c r="Q551" s="4">
        <v>54.49</v>
      </c>
      <c r="R551" s="4"/>
      <c r="S551" s="4" t="s">
        <v>281</v>
      </c>
      <c r="T551" s="4" t="s">
        <v>281</v>
      </c>
      <c r="U551" s="4" t="s">
        <v>1039</v>
      </c>
      <c r="V551" s="4"/>
      <c r="W551" s="4" t="s">
        <v>763</v>
      </c>
      <c r="X551" s="4" t="s">
        <v>718</v>
      </c>
      <c r="Y551" s="4" t="s">
        <v>26</v>
      </c>
      <c r="Z551" s="4"/>
      <c r="AA551" s="4"/>
      <c r="AB551" s="4" t="s">
        <v>2680</v>
      </c>
      <c r="AC551" s="4" t="s">
        <v>2680</v>
      </c>
      <c r="AD551">
        <f t="shared" si="33"/>
        <v>25</v>
      </c>
      <c r="AE551" s="122">
        <f t="shared" si="34"/>
        <v>2.0833333333333335</v>
      </c>
      <c r="AF551">
        <f t="shared" si="35"/>
        <v>2007</v>
      </c>
    </row>
    <row r="552" spans="1:32" x14ac:dyDescent="0.2">
      <c r="A552" s="4">
        <v>1456</v>
      </c>
      <c r="B552" s="4">
        <v>28699</v>
      </c>
      <c r="C552" s="4" t="s">
        <v>2681</v>
      </c>
      <c r="D552" s="4" t="s">
        <v>2682</v>
      </c>
      <c r="E552" s="5">
        <v>39342</v>
      </c>
      <c r="F552" s="29">
        <v>2007</v>
      </c>
      <c r="G552" s="4" t="s">
        <v>20</v>
      </c>
      <c r="H552" s="4" t="s">
        <v>2683</v>
      </c>
      <c r="I552" s="4">
        <v>450</v>
      </c>
      <c r="J552" s="4">
        <v>316.48</v>
      </c>
      <c r="K552" s="4" t="s">
        <v>221</v>
      </c>
      <c r="L552" s="5">
        <v>40896</v>
      </c>
      <c r="M552" s="29">
        <f t="shared" si="32"/>
        <v>2011</v>
      </c>
      <c r="N552" s="4" t="s">
        <v>23</v>
      </c>
      <c r="O552" s="4" t="s">
        <v>2684</v>
      </c>
      <c r="P552" s="4">
        <v>127.98</v>
      </c>
      <c r="Q552" s="4">
        <v>95.65</v>
      </c>
      <c r="R552" s="4"/>
      <c r="S552" s="4" t="s">
        <v>175</v>
      </c>
      <c r="T552" s="4" t="s">
        <v>175</v>
      </c>
      <c r="U552" s="4" t="s">
        <v>410</v>
      </c>
      <c r="V552" s="4"/>
      <c r="W552" s="4" t="s">
        <v>763</v>
      </c>
      <c r="X552" s="4" t="s">
        <v>718</v>
      </c>
      <c r="Y552" s="4" t="s">
        <v>26</v>
      </c>
      <c r="Z552" s="4"/>
      <c r="AA552" s="4"/>
      <c r="AB552" s="4" t="s">
        <v>2685</v>
      </c>
      <c r="AC552" s="4"/>
      <c r="AD552">
        <f t="shared" si="33"/>
        <v>51</v>
      </c>
      <c r="AE552" s="122">
        <f t="shared" si="34"/>
        <v>4.25</v>
      </c>
      <c r="AF552">
        <f t="shared" si="35"/>
        <v>2011</v>
      </c>
    </row>
    <row r="553" spans="1:32" x14ac:dyDescent="0.2">
      <c r="A553" s="4">
        <v>35022</v>
      </c>
      <c r="B553" s="4">
        <v>118186</v>
      </c>
      <c r="C553" s="4" t="s">
        <v>2686</v>
      </c>
      <c r="D553" s="4" t="s">
        <v>2687</v>
      </c>
      <c r="E553" s="5">
        <v>40877</v>
      </c>
      <c r="F553" s="29">
        <v>2011</v>
      </c>
      <c r="G553" s="4" t="s">
        <v>128</v>
      </c>
      <c r="H553" s="4"/>
      <c r="I553" s="4"/>
      <c r="J553" s="4"/>
      <c r="K553" s="4" t="s">
        <v>2688</v>
      </c>
      <c r="L553" s="5">
        <v>41479</v>
      </c>
      <c r="M553" s="29">
        <f t="shared" si="32"/>
        <v>2013</v>
      </c>
      <c r="N553" s="4" t="s">
        <v>31</v>
      </c>
      <c r="O553" s="4"/>
      <c r="P553" s="4"/>
      <c r="Q553" s="4"/>
      <c r="R553" s="4" t="s">
        <v>2689</v>
      </c>
      <c r="S553" s="4" t="s">
        <v>24</v>
      </c>
      <c r="T553" s="4" t="s">
        <v>92</v>
      </c>
      <c r="U553" s="4" t="s">
        <v>77</v>
      </c>
      <c r="V553" s="4"/>
      <c r="W553" s="4" t="s">
        <v>834</v>
      </c>
      <c r="X553" s="4" t="s">
        <v>718</v>
      </c>
      <c r="Y553" s="4" t="s">
        <v>33</v>
      </c>
      <c r="Z553" s="4">
        <v>3.4</v>
      </c>
      <c r="AA553" s="4">
        <v>25</v>
      </c>
      <c r="AB553" s="4" t="s">
        <v>2690</v>
      </c>
      <c r="AC553" s="4"/>
      <c r="AD553">
        <f t="shared" si="33"/>
        <v>20</v>
      </c>
      <c r="AE553" s="122">
        <f t="shared" si="34"/>
        <v>1.6666666666666667</v>
      </c>
      <c r="AF553">
        <f t="shared" si="35"/>
        <v>2013</v>
      </c>
    </row>
    <row r="554" spans="1:32" x14ac:dyDescent="0.2">
      <c r="A554" s="4">
        <v>44311</v>
      </c>
      <c r="B554" s="4">
        <v>153278</v>
      </c>
      <c r="C554" s="4" t="s">
        <v>2691</v>
      </c>
      <c r="D554" s="4" t="s">
        <v>2692</v>
      </c>
      <c r="E554" s="5">
        <v>40176</v>
      </c>
      <c r="F554" s="29">
        <v>2009</v>
      </c>
      <c r="G554" s="4" t="s">
        <v>20</v>
      </c>
      <c r="H554" s="4" t="s">
        <v>1399</v>
      </c>
      <c r="I554" s="4">
        <v>3.66</v>
      </c>
      <c r="J554" s="4">
        <v>2.44</v>
      </c>
      <c r="K554" s="4" t="s">
        <v>2693</v>
      </c>
      <c r="L554" s="5">
        <v>40543</v>
      </c>
      <c r="M554" s="29">
        <f t="shared" si="32"/>
        <v>2010</v>
      </c>
      <c r="N554" s="4" t="s">
        <v>23</v>
      </c>
      <c r="O554" s="4"/>
      <c r="P554" s="4"/>
      <c r="Q554" s="4"/>
      <c r="R554" s="4"/>
      <c r="S554" s="4" t="s">
        <v>281</v>
      </c>
      <c r="T554" s="4" t="s">
        <v>313</v>
      </c>
      <c r="U554" s="4" t="s">
        <v>2694</v>
      </c>
      <c r="V554" s="4"/>
      <c r="W554" s="4" t="s">
        <v>763</v>
      </c>
      <c r="X554" s="4" t="s">
        <v>718</v>
      </c>
      <c r="Y554" s="4" t="s">
        <v>26</v>
      </c>
      <c r="Z554" s="4"/>
      <c r="AA554" s="4"/>
      <c r="AB554" s="4"/>
      <c r="AC554" s="4"/>
      <c r="AD554">
        <f t="shared" si="33"/>
        <v>12</v>
      </c>
      <c r="AE554" s="122">
        <f t="shared" si="34"/>
        <v>1</v>
      </c>
      <c r="AF554">
        <f t="shared" si="35"/>
        <v>2010</v>
      </c>
    </row>
    <row r="555" spans="1:32" x14ac:dyDescent="0.2">
      <c r="A555" s="4">
        <v>50318</v>
      </c>
      <c r="B555" s="4">
        <v>176161</v>
      </c>
      <c r="C555" s="4" t="s">
        <v>2695</v>
      </c>
      <c r="D555" s="4" t="s">
        <v>2696</v>
      </c>
      <c r="E555" s="5">
        <v>40084</v>
      </c>
      <c r="F555" s="29">
        <v>2009</v>
      </c>
      <c r="G555" s="4" t="s">
        <v>20</v>
      </c>
      <c r="H555" s="4" t="s">
        <v>1561</v>
      </c>
      <c r="I555" s="4">
        <v>11.84</v>
      </c>
      <c r="J555" s="4">
        <v>8.1300000000000008</v>
      </c>
      <c r="K555" s="4" t="s">
        <v>1089</v>
      </c>
      <c r="L555" s="5">
        <v>40547</v>
      </c>
      <c r="M555" s="29">
        <f t="shared" si="32"/>
        <v>2011</v>
      </c>
      <c r="N555" s="4" t="s">
        <v>23</v>
      </c>
      <c r="O555" s="4" t="s">
        <v>2697</v>
      </c>
      <c r="P555" s="4">
        <v>131.33000000000001</v>
      </c>
      <c r="Q555" s="4">
        <v>100.88</v>
      </c>
      <c r="R555" s="4"/>
      <c r="S555" s="4" t="s">
        <v>281</v>
      </c>
      <c r="T555" s="4" t="s">
        <v>281</v>
      </c>
      <c r="U555" s="4" t="s">
        <v>2698</v>
      </c>
      <c r="V555" s="4"/>
      <c r="W555" s="4" t="s">
        <v>763</v>
      </c>
      <c r="X555" s="4" t="s">
        <v>718</v>
      </c>
      <c r="Y555" s="4" t="s">
        <v>26</v>
      </c>
      <c r="Z555" s="4"/>
      <c r="AA555" s="4"/>
      <c r="AB555" s="4"/>
      <c r="AC555" s="4"/>
      <c r="AD555">
        <f t="shared" si="33"/>
        <v>16</v>
      </c>
      <c r="AE555" s="122">
        <f t="shared" si="34"/>
        <v>1.3333333333333333</v>
      </c>
      <c r="AF555">
        <f t="shared" si="35"/>
        <v>2011</v>
      </c>
    </row>
    <row r="556" spans="1:32" x14ac:dyDescent="0.2">
      <c r="A556" s="4">
        <v>22907</v>
      </c>
      <c r="B556" s="4">
        <v>59335</v>
      </c>
      <c r="C556" s="4" t="s">
        <v>2699</v>
      </c>
      <c r="D556" s="4"/>
      <c r="E556" s="5">
        <v>39356</v>
      </c>
      <c r="F556" s="29">
        <v>2007</v>
      </c>
      <c r="G556" s="4" t="s">
        <v>28</v>
      </c>
      <c r="H556" s="4"/>
      <c r="I556" s="4"/>
      <c r="J556" s="4"/>
      <c r="K556" s="4" t="s">
        <v>1859</v>
      </c>
      <c r="L556" s="5">
        <v>40330</v>
      </c>
      <c r="M556" s="29">
        <f t="shared" si="32"/>
        <v>2010</v>
      </c>
      <c r="N556" s="4" t="s">
        <v>31</v>
      </c>
      <c r="O556" s="4"/>
      <c r="P556" s="4"/>
      <c r="Q556" s="4"/>
      <c r="R556" s="4"/>
      <c r="S556" s="4" t="s">
        <v>65</v>
      </c>
      <c r="T556" s="4" t="s">
        <v>1665</v>
      </c>
      <c r="U556" s="4" t="s">
        <v>1666</v>
      </c>
      <c r="V556" s="4"/>
      <c r="W556" s="4" t="s">
        <v>763</v>
      </c>
      <c r="X556" s="4" t="s">
        <v>718</v>
      </c>
      <c r="Y556" s="4" t="s">
        <v>33</v>
      </c>
      <c r="Z556" s="4"/>
      <c r="AA556" s="4">
        <v>8.5</v>
      </c>
      <c r="AB556" s="4"/>
      <c r="AC556" s="4"/>
      <c r="AD556">
        <f t="shared" si="33"/>
        <v>32</v>
      </c>
      <c r="AE556" s="122">
        <f t="shared" si="34"/>
        <v>2.6666666666666665</v>
      </c>
      <c r="AF556">
        <f t="shared" si="35"/>
        <v>2010</v>
      </c>
    </row>
    <row r="557" spans="1:32" x14ac:dyDescent="0.2">
      <c r="A557" s="4">
        <v>41271</v>
      </c>
      <c r="B557" s="4">
        <v>141973</v>
      </c>
      <c r="C557" s="4" t="s">
        <v>2700</v>
      </c>
      <c r="D557" s="4" t="s">
        <v>2701</v>
      </c>
      <c r="E557" s="5">
        <v>40252</v>
      </c>
      <c r="F557" s="29">
        <v>2010</v>
      </c>
      <c r="G557" s="4" t="s">
        <v>20</v>
      </c>
      <c r="H557" s="4" t="s">
        <v>2702</v>
      </c>
      <c r="I557" s="4">
        <v>29.99</v>
      </c>
      <c r="J557" s="4">
        <v>22.17</v>
      </c>
      <c r="K557" s="4" t="s">
        <v>832</v>
      </c>
      <c r="L557" s="5">
        <v>40681</v>
      </c>
      <c r="M557" s="29">
        <f t="shared" si="32"/>
        <v>2011</v>
      </c>
      <c r="N557" s="4" t="s">
        <v>23</v>
      </c>
      <c r="O557" s="4"/>
      <c r="P557" s="4"/>
      <c r="Q557" s="4"/>
      <c r="R557" s="4"/>
      <c r="S557" s="4" t="s">
        <v>24</v>
      </c>
      <c r="T557" s="4" t="s">
        <v>47</v>
      </c>
      <c r="U557" s="4" t="s">
        <v>2703</v>
      </c>
      <c r="V557" s="4"/>
      <c r="W557" s="4" t="s">
        <v>763</v>
      </c>
      <c r="X557" s="4" t="s">
        <v>718</v>
      </c>
      <c r="Y557" s="4" t="s">
        <v>26</v>
      </c>
      <c r="Z557" s="4"/>
      <c r="AA557" s="4"/>
      <c r="AB557" s="4"/>
      <c r="AC557" s="4"/>
      <c r="AD557">
        <f t="shared" si="33"/>
        <v>14</v>
      </c>
      <c r="AE557" s="122">
        <f t="shared" si="34"/>
        <v>1.1666666666666667</v>
      </c>
      <c r="AF557">
        <f t="shared" si="35"/>
        <v>2011</v>
      </c>
    </row>
    <row r="558" spans="1:32" x14ac:dyDescent="0.2">
      <c r="A558" s="4">
        <v>41271</v>
      </c>
      <c r="B558" s="4">
        <v>141973</v>
      </c>
      <c r="C558" s="4" t="s">
        <v>2700</v>
      </c>
      <c r="D558" s="4" t="s">
        <v>2701</v>
      </c>
      <c r="E558" s="5">
        <v>40252</v>
      </c>
      <c r="F558" s="29">
        <v>2010</v>
      </c>
      <c r="G558" s="4" t="s">
        <v>20</v>
      </c>
      <c r="H558" s="4" t="s">
        <v>2702</v>
      </c>
      <c r="I558" s="4">
        <v>29.99</v>
      </c>
      <c r="J558" s="4">
        <v>22.17</v>
      </c>
      <c r="K558" s="4" t="s">
        <v>832</v>
      </c>
      <c r="L558" s="5">
        <v>41997</v>
      </c>
      <c r="M558" s="29">
        <f t="shared" si="32"/>
        <v>2014</v>
      </c>
      <c r="N558" s="4" t="s">
        <v>38</v>
      </c>
      <c r="O558" s="4" t="s">
        <v>2704</v>
      </c>
      <c r="P558" s="4">
        <v>23.14</v>
      </c>
      <c r="Q558" s="4">
        <v>18.57</v>
      </c>
      <c r="R558" s="4"/>
      <c r="S558" s="4" t="s">
        <v>24</v>
      </c>
      <c r="T558" s="4" t="s">
        <v>47</v>
      </c>
      <c r="U558" s="4" t="s">
        <v>2703</v>
      </c>
      <c r="V558" s="4"/>
      <c r="W558" s="4" t="s">
        <v>763</v>
      </c>
      <c r="X558" s="4" t="s">
        <v>718</v>
      </c>
      <c r="Y558" s="4" t="s">
        <v>26</v>
      </c>
      <c r="Z558" s="4"/>
      <c r="AA558" s="4"/>
      <c r="AB558" s="4"/>
      <c r="AC558" s="4"/>
      <c r="AD558">
        <f t="shared" si="33"/>
        <v>57</v>
      </c>
      <c r="AE558" s="122">
        <f t="shared" si="34"/>
        <v>4.75</v>
      </c>
      <c r="AF558">
        <f t="shared" si="35"/>
        <v>2014</v>
      </c>
    </row>
    <row r="559" spans="1:32" x14ac:dyDescent="0.2">
      <c r="A559" s="4">
        <v>41271</v>
      </c>
      <c r="B559" s="4">
        <v>141973</v>
      </c>
      <c r="C559" s="4" t="s">
        <v>2700</v>
      </c>
      <c r="D559" s="4" t="s">
        <v>2701</v>
      </c>
      <c r="E559" s="5">
        <v>40252</v>
      </c>
      <c r="F559" s="29">
        <v>2010</v>
      </c>
      <c r="G559" s="4" t="s">
        <v>20</v>
      </c>
      <c r="H559" s="4" t="s">
        <v>2702</v>
      </c>
      <c r="I559" s="4">
        <v>29.99</v>
      </c>
      <c r="J559" s="4">
        <v>22.17</v>
      </c>
      <c r="K559" s="4" t="s">
        <v>832</v>
      </c>
      <c r="L559" s="5">
        <v>42020</v>
      </c>
      <c r="M559" s="29">
        <f t="shared" si="32"/>
        <v>2015</v>
      </c>
      <c r="N559" s="4" t="s">
        <v>38</v>
      </c>
      <c r="O559" s="4" t="s">
        <v>2705</v>
      </c>
      <c r="P559" s="4">
        <v>48.4</v>
      </c>
      <c r="Q559" s="4">
        <v>41.09</v>
      </c>
      <c r="R559" s="4"/>
      <c r="S559" s="4" t="s">
        <v>24</v>
      </c>
      <c r="T559" s="4" t="s">
        <v>47</v>
      </c>
      <c r="U559" s="4" t="s">
        <v>2703</v>
      </c>
      <c r="V559" s="4"/>
      <c r="W559" s="4" t="s">
        <v>763</v>
      </c>
      <c r="X559" s="4" t="s">
        <v>718</v>
      </c>
      <c r="Y559" s="4" t="s">
        <v>26</v>
      </c>
      <c r="Z559" s="4"/>
      <c r="AA559" s="4"/>
      <c r="AB559" s="4"/>
      <c r="AC559" s="4"/>
      <c r="AD559">
        <f t="shared" si="33"/>
        <v>58</v>
      </c>
      <c r="AE559" s="122">
        <f t="shared" si="34"/>
        <v>4.833333333333333</v>
      </c>
      <c r="AF559">
        <f t="shared" si="35"/>
        <v>2015</v>
      </c>
    </row>
    <row r="560" spans="1:32" x14ac:dyDescent="0.2">
      <c r="A560" s="4">
        <v>42830</v>
      </c>
      <c r="B560" s="4">
        <v>147486</v>
      </c>
      <c r="C560" s="4" t="s">
        <v>2706</v>
      </c>
      <c r="D560" s="4" t="s">
        <v>2707</v>
      </c>
      <c r="E560" s="5">
        <v>40420</v>
      </c>
      <c r="F560" s="29">
        <v>2010</v>
      </c>
      <c r="G560" s="4" t="s">
        <v>20</v>
      </c>
      <c r="H560" s="4" t="s">
        <v>2708</v>
      </c>
      <c r="I560" s="4">
        <v>9.41</v>
      </c>
      <c r="J560" s="4">
        <v>7.33</v>
      </c>
      <c r="K560" s="4" t="s">
        <v>915</v>
      </c>
      <c r="L560" s="5">
        <v>42083</v>
      </c>
      <c r="M560" s="29">
        <f t="shared" si="32"/>
        <v>2015</v>
      </c>
      <c r="N560" s="4" t="s">
        <v>23</v>
      </c>
      <c r="O560" s="4" t="s">
        <v>2709</v>
      </c>
      <c r="P560" s="4">
        <v>64.19</v>
      </c>
      <c r="Q560" s="4">
        <v>59.83</v>
      </c>
      <c r="R560" s="4"/>
      <c r="S560" s="4" t="s">
        <v>24</v>
      </c>
      <c r="T560" s="4" t="s">
        <v>238</v>
      </c>
      <c r="U560" s="4" t="s">
        <v>2710</v>
      </c>
      <c r="V560" s="4"/>
      <c r="W560" s="4" t="s">
        <v>763</v>
      </c>
      <c r="X560" s="4" t="s">
        <v>718</v>
      </c>
      <c r="Y560" s="4" t="s">
        <v>26</v>
      </c>
      <c r="Z560" s="4"/>
      <c r="AA560" s="4"/>
      <c r="AB560" s="4"/>
      <c r="AC560" s="4"/>
      <c r="AD560">
        <f t="shared" si="33"/>
        <v>55</v>
      </c>
      <c r="AE560" s="122">
        <f t="shared" si="34"/>
        <v>4.583333333333333</v>
      </c>
      <c r="AF560">
        <f t="shared" si="35"/>
        <v>2015</v>
      </c>
    </row>
    <row r="561" spans="1:32" x14ac:dyDescent="0.2">
      <c r="A561" s="4">
        <v>14926</v>
      </c>
      <c r="B561" s="4">
        <v>48019</v>
      </c>
      <c r="C561" s="4" t="s">
        <v>2711</v>
      </c>
      <c r="D561" s="4" t="s">
        <v>2712</v>
      </c>
      <c r="E561" s="5">
        <v>40402</v>
      </c>
      <c r="F561" s="29">
        <v>2010</v>
      </c>
      <c r="G561" s="4" t="s">
        <v>28</v>
      </c>
      <c r="H561" s="4" t="s">
        <v>2713</v>
      </c>
      <c r="I561" s="4">
        <v>65.5</v>
      </c>
      <c r="J561" s="4">
        <v>50.46</v>
      </c>
      <c r="K561" s="4" t="s">
        <v>1670</v>
      </c>
      <c r="L561" s="5">
        <v>42503</v>
      </c>
      <c r="M561" s="29">
        <f t="shared" si="32"/>
        <v>2016</v>
      </c>
      <c r="N561" s="4" t="s">
        <v>31</v>
      </c>
      <c r="O561" s="4" t="s">
        <v>2714</v>
      </c>
      <c r="P561" s="4">
        <v>221.7</v>
      </c>
      <c r="Q561" s="4">
        <v>194.39</v>
      </c>
      <c r="R561" s="4" t="s">
        <v>1919</v>
      </c>
      <c r="S561" s="4" t="s">
        <v>24</v>
      </c>
      <c r="T561" s="4" t="s">
        <v>47</v>
      </c>
      <c r="U561" s="4" t="s">
        <v>2715</v>
      </c>
      <c r="V561" s="4"/>
      <c r="W561" s="4" t="s">
        <v>834</v>
      </c>
      <c r="X561" s="4" t="s">
        <v>718</v>
      </c>
      <c r="Y561" s="4" t="s">
        <v>33</v>
      </c>
      <c r="Z561" s="4"/>
      <c r="AA561" s="4"/>
      <c r="AB561" s="4"/>
      <c r="AC561" s="4"/>
      <c r="AD561">
        <f t="shared" si="33"/>
        <v>69</v>
      </c>
      <c r="AE561" s="122">
        <f t="shared" si="34"/>
        <v>5.75</v>
      </c>
      <c r="AF561">
        <f t="shared" si="35"/>
        <v>2016</v>
      </c>
    </row>
    <row r="562" spans="1:32" x14ac:dyDescent="0.2">
      <c r="A562" s="4">
        <v>14928</v>
      </c>
      <c r="B562" s="4">
        <v>48019</v>
      </c>
      <c r="C562" s="4" t="s">
        <v>2711</v>
      </c>
      <c r="D562" s="4" t="s">
        <v>2712</v>
      </c>
      <c r="E562" s="5">
        <v>39753</v>
      </c>
      <c r="F562" s="29">
        <v>2008</v>
      </c>
      <c r="G562" s="4" t="s">
        <v>28</v>
      </c>
      <c r="H562" s="4"/>
      <c r="I562" s="4"/>
      <c r="J562" s="4"/>
      <c r="K562" s="4" t="s">
        <v>2716</v>
      </c>
      <c r="L562" s="5">
        <v>40402</v>
      </c>
      <c r="M562" s="29">
        <f t="shared" si="32"/>
        <v>2010</v>
      </c>
      <c r="N562" s="4" t="s">
        <v>70</v>
      </c>
      <c r="O562" s="4" t="s">
        <v>2713</v>
      </c>
      <c r="P562" s="4">
        <v>65.5</v>
      </c>
      <c r="Q562" s="4">
        <v>50.46</v>
      </c>
      <c r="R562" s="4" t="s">
        <v>1670</v>
      </c>
      <c r="S562" s="4" t="s">
        <v>24</v>
      </c>
      <c r="T562" s="4" t="s">
        <v>47</v>
      </c>
      <c r="U562" s="4" t="s">
        <v>2715</v>
      </c>
      <c r="V562" s="4"/>
      <c r="W562" s="4" t="s">
        <v>834</v>
      </c>
      <c r="X562" s="4" t="s">
        <v>718</v>
      </c>
      <c r="Y562" s="4" t="s">
        <v>33</v>
      </c>
      <c r="Z562" s="4"/>
      <c r="AA562" s="4"/>
      <c r="AB562" s="4"/>
      <c r="AC562" s="4"/>
      <c r="AD562">
        <f t="shared" si="33"/>
        <v>21</v>
      </c>
      <c r="AE562" s="122">
        <f t="shared" si="34"/>
        <v>1.75</v>
      </c>
      <c r="AF562">
        <f t="shared" si="35"/>
        <v>2010</v>
      </c>
    </row>
    <row r="563" spans="1:32" x14ac:dyDescent="0.2">
      <c r="A563" s="4">
        <v>8850</v>
      </c>
      <c r="B563" s="4">
        <v>40112</v>
      </c>
      <c r="C563" s="4" t="s">
        <v>2717</v>
      </c>
      <c r="D563" s="4"/>
      <c r="E563" s="5">
        <v>38473</v>
      </c>
      <c r="F563" s="29">
        <v>2005</v>
      </c>
      <c r="G563" s="4" t="s">
        <v>28</v>
      </c>
      <c r="H563" s="4" t="s">
        <v>2718</v>
      </c>
      <c r="I563" s="4">
        <v>11.1</v>
      </c>
      <c r="J563" s="4">
        <v>8.56</v>
      </c>
      <c r="K563" s="4" t="s">
        <v>97</v>
      </c>
      <c r="L563" s="5">
        <v>41031</v>
      </c>
      <c r="M563" s="29">
        <f t="shared" si="32"/>
        <v>2012</v>
      </c>
      <c r="N563" s="4" t="s">
        <v>70</v>
      </c>
      <c r="O563" s="4" t="s">
        <v>2719</v>
      </c>
      <c r="P563" s="4">
        <v>111</v>
      </c>
      <c r="Q563" s="4">
        <v>85.96</v>
      </c>
      <c r="R563" s="4" t="s">
        <v>808</v>
      </c>
      <c r="S563" s="4" t="s">
        <v>24</v>
      </c>
      <c r="T563" s="4" t="s">
        <v>47</v>
      </c>
      <c r="U563" s="4" t="s">
        <v>47</v>
      </c>
      <c r="V563" s="4"/>
      <c r="W563" s="4" t="s">
        <v>834</v>
      </c>
      <c r="X563" s="4" t="s">
        <v>718</v>
      </c>
      <c r="Y563" s="4" t="s">
        <v>33</v>
      </c>
      <c r="Z563" s="4">
        <v>10</v>
      </c>
      <c r="AA563" s="4">
        <v>43</v>
      </c>
      <c r="AB563" s="4"/>
      <c r="AC563" s="4"/>
      <c r="AD563">
        <f t="shared" si="33"/>
        <v>84</v>
      </c>
      <c r="AE563" s="122">
        <f t="shared" si="34"/>
        <v>7</v>
      </c>
      <c r="AF563">
        <f t="shared" si="35"/>
        <v>2012</v>
      </c>
    </row>
    <row r="564" spans="1:32" x14ac:dyDescent="0.2">
      <c r="A564" s="4">
        <v>46677</v>
      </c>
      <c r="B564" s="4">
        <v>161856</v>
      </c>
      <c r="C564" s="4" t="s">
        <v>2720</v>
      </c>
      <c r="D564" s="4" t="s">
        <v>2721</v>
      </c>
      <c r="E564" s="5">
        <v>42048</v>
      </c>
      <c r="F564" s="29">
        <v>2015</v>
      </c>
      <c r="G564" s="4" t="s">
        <v>20</v>
      </c>
      <c r="H564" s="4" t="s">
        <v>2722</v>
      </c>
      <c r="I564" s="4">
        <v>49</v>
      </c>
      <c r="J564" s="4">
        <v>43.04</v>
      </c>
      <c r="K564" s="4" t="s">
        <v>2723</v>
      </c>
      <c r="L564" s="5">
        <v>42379</v>
      </c>
      <c r="M564" s="29">
        <f t="shared" si="32"/>
        <v>2016</v>
      </c>
      <c r="N564" s="4" t="s">
        <v>31</v>
      </c>
      <c r="O564" s="4" t="s">
        <v>1351</v>
      </c>
      <c r="P564" s="4">
        <v>140</v>
      </c>
      <c r="Q564" s="4">
        <v>129.22999999999999</v>
      </c>
      <c r="R564" s="4"/>
      <c r="S564" s="4" t="s">
        <v>103</v>
      </c>
      <c r="T564" s="4" t="s">
        <v>377</v>
      </c>
      <c r="U564" s="4" t="s">
        <v>2724</v>
      </c>
      <c r="V564" s="4"/>
      <c r="W564" s="4" t="s">
        <v>763</v>
      </c>
      <c r="X564" s="4" t="s">
        <v>718</v>
      </c>
      <c r="Y564" s="4" t="s">
        <v>33</v>
      </c>
      <c r="Z564" s="4">
        <v>3</v>
      </c>
      <c r="AA564" s="4"/>
      <c r="AB564" s="4"/>
      <c r="AC564" s="4"/>
      <c r="AD564">
        <f t="shared" si="33"/>
        <v>11</v>
      </c>
      <c r="AE564" s="122">
        <f t="shared" si="34"/>
        <v>0.91666666666666663</v>
      </c>
      <c r="AF564">
        <f t="shared" si="35"/>
        <v>2016</v>
      </c>
    </row>
    <row r="565" spans="1:32" x14ac:dyDescent="0.2">
      <c r="A565" s="4">
        <v>52466</v>
      </c>
      <c r="B565" s="4">
        <v>161856</v>
      </c>
      <c r="C565" s="4" t="s">
        <v>2720</v>
      </c>
      <c r="D565" s="4" t="s">
        <v>2721</v>
      </c>
      <c r="E565" s="5">
        <v>41852</v>
      </c>
      <c r="F565" s="29">
        <v>2014</v>
      </c>
      <c r="G565" s="4" t="s">
        <v>20</v>
      </c>
      <c r="H565" s="4" t="s">
        <v>1042</v>
      </c>
      <c r="I565" s="4">
        <v>20</v>
      </c>
      <c r="J565" s="4">
        <v>14.93</v>
      </c>
      <c r="K565" s="4" t="s">
        <v>2725</v>
      </c>
      <c r="L565" s="5">
        <v>42379</v>
      </c>
      <c r="M565" s="29">
        <f t="shared" si="32"/>
        <v>2016</v>
      </c>
      <c r="N565" s="4" t="s">
        <v>31</v>
      </c>
      <c r="O565" s="4"/>
      <c r="P565" s="4"/>
      <c r="Q565" s="4"/>
      <c r="R565" s="4"/>
      <c r="S565" s="4" t="s">
        <v>103</v>
      </c>
      <c r="T565" s="4" t="s">
        <v>377</v>
      </c>
      <c r="U565" s="4" t="s">
        <v>2724</v>
      </c>
      <c r="V565" s="4"/>
      <c r="W565" s="4" t="s">
        <v>763</v>
      </c>
      <c r="X565" s="4" t="s">
        <v>718</v>
      </c>
      <c r="Y565" s="4" t="s">
        <v>33</v>
      </c>
      <c r="Z565" s="4">
        <v>3</v>
      </c>
      <c r="AA565" s="4"/>
      <c r="AB565" s="4"/>
      <c r="AC565" s="4"/>
      <c r="AD565">
        <f t="shared" si="33"/>
        <v>17</v>
      </c>
      <c r="AE565" s="122">
        <f t="shared" si="34"/>
        <v>1.4166666666666667</v>
      </c>
      <c r="AF565">
        <f t="shared" si="35"/>
        <v>2016</v>
      </c>
    </row>
    <row r="566" spans="1:32" x14ac:dyDescent="0.2">
      <c r="A566" s="4">
        <v>54040</v>
      </c>
      <c r="B566" s="4">
        <v>161856</v>
      </c>
      <c r="C566" s="4" t="s">
        <v>2720</v>
      </c>
      <c r="D566" s="4" t="s">
        <v>2721</v>
      </c>
      <c r="E566" s="5">
        <v>41061</v>
      </c>
      <c r="F566" s="29">
        <v>2012</v>
      </c>
      <c r="G566" s="4" t="s">
        <v>20</v>
      </c>
      <c r="H566" s="4" t="s">
        <v>2726</v>
      </c>
      <c r="I566" s="4">
        <v>5</v>
      </c>
      <c r="J566" s="4">
        <v>3.97</v>
      </c>
      <c r="K566" s="4" t="s">
        <v>2727</v>
      </c>
      <c r="L566" s="5">
        <v>42482</v>
      </c>
      <c r="M566" s="29">
        <f t="shared" si="32"/>
        <v>2016</v>
      </c>
      <c r="N566" s="4" t="s">
        <v>70</v>
      </c>
      <c r="O566" s="4"/>
      <c r="P566" s="4"/>
      <c r="Q566" s="4"/>
      <c r="R566" s="4"/>
      <c r="S566" s="4" t="s">
        <v>103</v>
      </c>
      <c r="T566" s="4" t="s">
        <v>377</v>
      </c>
      <c r="U566" s="4" t="s">
        <v>2724</v>
      </c>
      <c r="V566" s="4"/>
      <c r="W566" s="4" t="s">
        <v>763</v>
      </c>
      <c r="X566" s="4" t="s">
        <v>718</v>
      </c>
      <c r="Y566" s="4" t="s">
        <v>33</v>
      </c>
      <c r="Z566" s="4">
        <v>2.9</v>
      </c>
      <c r="AA566" s="4">
        <v>32</v>
      </c>
      <c r="AB566" s="4"/>
      <c r="AC566" s="4"/>
      <c r="AD566">
        <f t="shared" si="33"/>
        <v>46</v>
      </c>
      <c r="AE566" s="122">
        <f t="shared" si="34"/>
        <v>3.8333333333333335</v>
      </c>
      <c r="AF566">
        <f t="shared" si="35"/>
        <v>2016</v>
      </c>
    </row>
    <row r="567" spans="1:32" x14ac:dyDescent="0.2">
      <c r="A567" s="4">
        <v>7913</v>
      </c>
      <c r="B567" s="4">
        <v>38824</v>
      </c>
      <c r="C567" s="4" t="s">
        <v>2728</v>
      </c>
      <c r="D567" s="4" t="s">
        <v>2729</v>
      </c>
      <c r="E567" s="5">
        <v>38856</v>
      </c>
      <c r="F567" s="29">
        <v>2006</v>
      </c>
      <c r="G567" s="4" t="s">
        <v>20</v>
      </c>
      <c r="H567" s="4"/>
      <c r="I567" s="4"/>
      <c r="J567" s="4"/>
      <c r="K567" s="4" t="s">
        <v>88</v>
      </c>
      <c r="L567" s="5">
        <v>41791</v>
      </c>
      <c r="M567" s="29">
        <f t="shared" si="32"/>
        <v>2014</v>
      </c>
      <c r="N567" s="4" t="s">
        <v>31</v>
      </c>
      <c r="O567" s="4"/>
      <c r="P567" s="4"/>
      <c r="Q567" s="4"/>
      <c r="R567" s="4" t="s">
        <v>2730</v>
      </c>
      <c r="S567" s="4" t="s">
        <v>98</v>
      </c>
      <c r="T567" s="4" t="s">
        <v>122</v>
      </c>
      <c r="U567" s="4" t="s">
        <v>122</v>
      </c>
      <c r="V567" s="4"/>
      <c r="W567" s="4" t="s">
        <v>763</v>
      </c>
      <c r="X567" s="4" t="s">
        <v>718</v>
      </c>
      <c r="Y567" s="4" t="s">
        <v>33</v>
      </c>
      <c r="Z567" s="4"/>
      <c r="AA567" s="4"/>
      <c r="AB567" s="4"/>
      <c r="AC567" s="4"/>
      <c r="AD567">
        <f t="shared" si="33"/>
        <v>97</v>
      </c>
      <c r="AE567" s="122">
        <f t="shared" si="34"/>
        <v>8.0833333333333339</v>
      </c>
      <c r="AF567">
        <f t="shared" si="35"/>
        <v>2014</v>
      </c>
    </row>
    <row r="568" spans="1:32" x14ac:dyDescent="0.2">
      <c r="A568" s="4">
        <v>55346</v>
      </c>
      <c r="B568" s="4">
        <v>199512</v>
      </c>
      <c r="C568" s="4" t="s">
        <v>2731</v>
      </c>
      <c r="D568" s="4" t="s">
        <v>2732</v>
      </c>
      <c r="E568" s="5">
        <v>42235</v>
      </c>
      <c r="F568" s="29">
        <v>2015</v>
      </c>
      <c r="G568" s="4" t="s">
        <v>20</v>
      </c>
      <c r="H568" s="4" t="s">
        <v>2733</v>
      </c>
      <c r="I568" s="4">
        <v>3.08</v>
      </c>
      <c r="J568" s="4">
        <v>2.76</v>
      </c>
      <c r="K568" s="4" t="s">
        <v>1089</v>
      </c>
      <c r="L568" s="5">
        <v>42482</v>
      </c>
      <c r="M568" s="29">
        <f t="shared" si="32"/>
        <v>2016</v>
      </c>
      <c r="N568" s="4" t="s">
        <v>23</v>
      </c>
      <c r="O568" s="4"/>
      <c r="P568" s="4"/>
      <c r="Q568" s="4"/>
      <c r="R568" s="4"/>
      <c r="S568" s="4" t="s">
        <v>103</v>
      </c>
      <c r="T568" s="4" t="s">
        <v>361</v>
      </c>
      <c r="U568" s="4" t="s">
        <v>2734</v>
      </c>
      <c r="V568" s="4"/>
      <c r="W568" s="4" t="s">
        <v>763</v>
      </c>
      <c r="X568" s="4" t="s">
        <v>718</v>
      </c>
      <c r="Y568" s="4" t="s">
        <v>26</v>
      </c>
      <c r="Z568" s="4"/>
      <c r="AA568" s="4"/>
      <c r="AB568" s="4"/>
      <c r="AC568" s="4"/>
      <c r="AD568">
        <f t="shared" si="33"/>
        <v>8</v>
      </c>
      <c r="AE568" s="122">
        <f t="shared" si="34"/>
        <v>0.66666666666666663</v>
      </c>
      <c r="AF568">
        <f t="shared" si="35"/>
        <v>2016</v>
      </c>
    </row>
    <row r="569" spans="1:32" x14ac:dyDescent="0.2">
      <c r="A569" s="4">
        <v>53695</v>
      </c>
      <c r="B569" s="4">
        <v>26431</v>
      </c>
      <c r="C569" s="4" t="s">
        <v>2735</v>
      </c>
      <c r="D569" s="4" t="s">
        <v>2736</v>
      </c>
      <c r="E569" s="5">
        <v>40330</v>
      </c>
      <c r="F569" s="29">
        <v>2010</v>
      </c>
      <c r="G569" s="4" t="s">
        <v>20</v>
      </c>
      <c r="H569" s="4"/>
      <c r="I569" s="4"/>
      <c r="J569" s="4"/>
      <c r="K569" s="4" t="s">
        <v>2737</v>
      </c>
      <c r="L569" s="5">
        <v>42465</v>
      </c>
      <c r="M569" s="29">
        <f t="shared" si="32"/>
        <v>2016</v>
      </c>
      <c r="N569" s="4" t="s">
        <v>70</v>
      </c>
      <c r="O569" s="4"/>
      <c r="P569" s="4"/>
      <c r="Q569" s="4"/>
      <c r="R569" s="4" t="s">
        <v>97</v>
      </c>
      <c r="S569" s="4" t="s">
        <v>24</v>
      </c>
      <c r="T569" s="4" t="s">
        <v>47</v>
      </c>
      <c r="U569" s="4" t="s">
        <v>2738</v>
      </c>
      <c r="V569" s="4"/>
      <c r="W569" s="4" t="s">
        <v>834</v>
      </c>
      <c r="X569" s="4" t="s">
        <v>718</v>
      </c>
      <c r="Y569" s="4" t="s">
        <v>33</v>
      </c>
      <c r="Z569" s="4"/>
      <c r="AA569" s="4"/>
      <c r="AB569" s="4"/>
      <c r="AC569" s="4"/>
      <c r="AD569">
        <f t="shared" si="33"/>
        <v>70</v>
      </c>
      <c r="AE569" s="122">
        <f t="shared" si="34"/>
        <v>5.833333333333333</v>
      </c>
      <c r="AF569">
        <f t="shared" si="35"/>
        <v>2016</v>
      </c>
    </row>
    <row r="570" spans="1:32" x14ac:dyDescent="0.2">
      <c r="A570" s="4">
        <v>3867</v>
      </c>
      <c r="B570" s="4">
        <v>32784</v>
      </c>
      <c r="C570" s="4" t="s">
        <v>2739</v>
      </c>
      <c r="D570" s="4" t="s">
        <v>2740</v>
      </c>
      <c r="E570" s="5">
        <v>39479</v>
      </c>
      <c r="F570" s="29">
        <v>2008</v>
      </c>
      <c r="G570" s="4" t="s">
        <v>28</v>
      </c>
      <c r="H570" s="4" t="s">
        <v>1881</v>
      </c>
      <c r="I570" s="4">
        <v>275</v>
      </c>
      <c r="J570" s="4">
        <v>188.32</v>
      </c>
      <c r="K570" s="4" t="s">
        <v>583</v>
      </c>
      <c r="L570" s="5">
        <v>41543</v>
      </c>
      <c r="M570" s="29">
        <f t="shared" si="32"/>
        <v>2013</v>
      </c>
      <c r="N570" s="4" t="s">
        <v>31</v>
      </c>
      <c r="O570" s="4" t="s">
        <v>2741</v>
      </c>
      <c r="P570" s="4">
        <v>715</v>
      </c>
      <c r="Q570" s="4">
        <v>537.39</v>
      </c>
      <c r="R570" s="4" t="s">
        <v>1760</v>
      </c>
      <c r="S570" s="4" t="s">
        <v>32</v>
      </c>
      <c r="T570" s="4" t="s">
        <v>71</v>
      </c>
      <c r="U570" s="4" t="s">
        <v>404</v>
      </c>
      <c r="V570" s="4"/>
      <c r="W570" s="4" t="s">
        <v>763</v>
      </c>
      <c r="X570" s="4" t="s">
        <v>718</v>
      </c>
      <c r="Y570" s="4" t="s">
        <v>33</v>
      </c>
      <c r="Z570" s="4"/>
      <c r="AA570" s="4"/>
      <c r="AB570" s="4" t="s">
        <v>2742</v>
      </c>
      <c r="AC570" s="4"/>
      <c r="AD570">
        <f t="shared" si="33"/>
        <v>67</v>
      </c>
      <c r="AE570" s="122">
        <f t="shared" si="34"/>
        <v>5.583333333333333</v>
      </c>
      <c r="AF570">
        <f t="shared" si="35"/>
        <v>2013</v>
      </c>
    </row>
    <row r="571" spans="1:32" x14ac:dyDescent="0.2">
      <c r="A571" s="4">
        <v>45509</v>
      </c>
      <c r="B571" s="4">
        <v>157440</v>
      </c>
      <c r="C571" s="4" t="s">
        <v>2743</v>
      </c>
      <c r="D571" s="4" t="s">
        <v>2744</v>
      </c>
      <c r="E571" s="5">
        <v>40875</v>
      </c>
      <c r="F571" s="29">
        <v>2011</v>
      </c>
      <c r="G571" s="4" t="s">
        <v>20</v>
      </c>
      <c r="H571" s="4" t="s">
        <v>1391</v>
      </c>
      <c r="I571" s="4">
        <v>15.74</v>
      </c>
      <c r="J571" s="4">
        <v>11.45</v>
      </c>
      <c r="K571" s="4" t="s">
        <v>2745</v>
      </c>
      <c r="L571" s="5">
        <v>41976</v>
      </c>
      <c r="M571" s="29">
        <f t="shared" si="32"/>
        <v>2014</v>
      </c>
      <c r="N571" s="4" t="s">
        <v>23</v>
      </c>
      <c r="O571" s="4" t="s">
        <v>2746</v>
      </c>
      <c r="P571" s="4">
        <v>120.8</v>
      </c>
      <c r="Q571" s="4">
        <v>96.97</v>
      </c>
      <c r="R571" s="4"/>
      <c r="S571" s="4" t="s">
        <v>24</v>
      </c>
      <c r="T571" s="4" t="s">
        <v>47</v>
      </c>
      <c r="U571" s="4" t="s">
        <v>2703</v>
      </c>
      <c r="V571" s="4"/>
      <c r="W571" s="4" t="s">
        <v>763</v>
      </c>
      <c r="X571" s="4" t="s">
        <v>718</v>
      </c>
      <c r="Y571" s="4" t="s">
        <v>26</v>
      </c>
      <c r="Z571" s="4"/>
      <c r="AA571" s="4"/>
      <c r="AB571" s="4"/>
      <c r="AC571" s="4"/>
      <c r="AD571">
        <f t="shared" si="33"/>
        <v>37</v>
      </c>
      <c r="AE571" s="122">
        <f t="shared" si="34"/>
        <v>3.0833333333333335</v>
      </c>
      <c r="AF571">
        <f t="shared" si="35"/>
        <v>2014</v>
      </c>
    </row>
    <row r="572" spans="1:32" x14ac:dyDescent="0.2">
      <c r="A572" s="4">
        <v>51194</v>
      </c>
      <c r="B572" s="4">
        <v>180188</v>
      </c>
      <c r="C572" s="4" t="s">
        <v>2747</v>
      </c>
      <c r="D572" s="4" t="s">
        <v>2748</v>
      </c>
      <c r="E572" s="5">
        <v>40528</v>
      </c>
      <c r="F572" s="29">
        <v>2010</v>
      </c>
      <c r="G572" s="4" t="s">
        <v>20</v>
      </c>
      <c r="H572" s="4" t="s">
        <v>2749</v>
      </c>
      <c r="I572" s="4">
        <v>38.57</v>
      </c>
      <c r="J572" s="4">
        <v>29.09</v>
      </c>
      <c r="K572" s="4" t="s">
        <v>2750</v>
      </c>
      <c r="L572" s="5">
        <v>41830</v>
      </c>
      <c r="M572" s="29">
        <f t="shared" si="32"/>
        <v>2014</v>
      </c>
      <c r="N572" s="4" t="s">
        <v>31</v>
      </c>
      <c r="O572" s="4"/>
      <c r="P572" s="4"/>
      <c r="Q572" s="4"/>
      <c r="R572" s="4" t="s">
        <v>2751</v>
      </c>
      <c r="S572" s="4" t="s">
        <v>24</v>
      </c>
      <c r="T572" s="4" t="s">
        <v>47</v>
      </c>
      <c r="U572" s="4" t="s">
        <v>2752</v>
      </c>
      <c r="V572" s="4"/>
      <c r="W572" s="4" t="s">
        <v>763</v>
      </c>
      <c r="X572" s="4" t="s">
        <v>718</v>
      </c>
      <c r="Y572" s="4" t="s">
        <v>26</v>
      </c>
      <c r="Z572" s="4"/>
      <c r="AA572" s="4"/>
      <c r="AB572" s="4"/>
      <c r="AC572" s="4"/>
      <c r="AD572">
        <f t="shared" si="33"/>
        <v>43</v>
      </c>
      <c r="AE572" s="122">
        <f t="shared" si="34"/>
        <v>3.5833333333333335</v>
      </c>
      <c r="AF572">
        <f t="shared" si="35"/>
        <v>2014</v>
      </c>
    </row>
    <row r="573" spans="1:32" x14ac:dyDescent="0.2">
      <c r="A573" s="4">
        <v>48117</v>
      </c>
      <c r="B573" s="4">
        <v>167398</v>
      </c>
      <c r="C573" s="4" t="s">
        <v>2753</v>
      </c>
      <c r="D573" s="4" t="s">
        <v>2754</v>
      </c>
      <c r="E573" s="5">
        <v>41122</v>
      </c>
      <c r="F573" s="29">
        <v>2012</v>
      </c>
      <c r="G573" s="4" t="s">
        <v>20</v>
      </c>
      <c r="H573" s="4"/>
      <c r="I573" s="4"/>
      <c r="J573" s="4"/>
      <c r="K573" s="4" t="s">
        <v>2755</v>
      </c>
      <c r="L573" s="5">
        <v>42124</v>
      </c>
      <c r="M573" s="29">
        <f t="shared" si="32"/>
        <v>2015</v>
      </c>
      <c r="N573" s="4" t="s">
        <v>31</v>
      </c>
      <c r="O573" s="4" t="s">
        <v>2756</v>
      </c>
      <c r="P573" s="4">
        <v>140.65</v>
      </c>
      <c r="Q573" s="4">
        <v>126.07</v>
      </c>
      <c r="R573" s="4" t="s">
        <v>2757</v>
      </c>
      <c r="S573" s="4" t="s">
        <v>98</v>
      </c>
      <c r="T573" s="4" t="s">
        <v>129</v>
      </c>
      <c r="U573" s="4" t="s">
        <v>2758</v>
      </c>
      <c r="V573" s="4"/>
      <c r="W573" s="4" t="s">
        <v>763</v>
      </c>
      <c r="X573" s="4" t="s">
        <v>718</v>
      </c>
      <c r="Y573" s="4" t="s">
        <v>33</v>
      </c>
      <c r="Z573" s="4"/>
      <c r="AA573" s="4"/>
      <c r="AB573" s="4"/>
      <c r="AC573" s="4"/>
      <c r="AD573">
        <f t="shared" si="33"/>
        <v>32</v>
      </c>
      <c r="AE573" s="122">
        <f t="shared" si="34"/>
        <v>2.6666666666666665</v>
      </c>
      <c r="AF573">
        <f t="shared" si="35"/>
        <v>2015</v>
      </c>
    </row>
    <row r="574" spans="1:32" x14ac:dyDescent="0.2">
      <c r="A574" s="4">
        <v>30465</v>
      </c>
      <c r="B574" s="4">
        <v>96669</v>
      </c>
      <c r="C574" s="4" t="s">
        <v>2759</v>
      </c>
      <c r="D574" s="4" t="s">
        <v>2760</v>
      </c>
      <c r="E574" s="5">
        <v>40664</v>
      </c>
      <c r="F574" s="29">
        <v>2011</v>
      </c>
      <c r="G574" s="4" t="s">
        <v>20</v>
      </c>
      <c r="H574" s="4" t="s">
        <v>2761</v>
      </c>
      <c r="I574" s="4">
        <v>48</v>
      </c>
      <c r="J574" s="4">
        <v>33.47</v>
      </c>
      <c r="K574" s="4" t="s">
        <v>219</v>
      </c>
      <c r="L574" s="5">
        <v>41458</v>
      </c>
      <c r="M574" s="29">
        <f t="shared" si="32"/>
        <v>2013</v>
      </c>
      <c r="N574" s="4" t="s">
        <v>31</v>
      </c>
      <c r="O574" s="4"/>
      <c r="P574" s="4"/>
      <c r="Q574" s="4"/>
      <c r="R574" s="4" t="s">
        <v>2762</v>
      </c>
      <c r="S574" s="4" t="s">
        <v>24</v>
      </c>
      <c r="T574" s="4" t="s">
        <v>47</v>
      </c>
      <c r="U574" s="4" t="s">
        <v>47</v>
      </c>
      <c r="V574" s="4"/>
      <c r="W574" s="4" t="s">
        <v>763</v>
      </c>
      <c r="X574" s="4" t="s">
        <v>718</v>
      </c>
      <c r="Y574" s="4" t="s">
        <v>33</v>
      </c>
      <c r="Z574" s="4"/>
      <c r="AA574" s="4">
        <v>40</v>
      </c>
      <c r="AB574" s="4"/>
      <c r="AC574" s="4"/>
      <c r="AD574">
        <f t="shared" si="33"/>
        <v>26</v>
      </c>
      <c r="AE574" s="122">
        <f t="shared" si="34"/>
        <v>2.1666666666666665</v>
      </c>
      <c r="AF574">
        <f t="shared" si="35"/>
        <v>2013</v>
      </c>
    </row>
    <row r="575" spans="1:32" x14ac:dyDescent="0.2">
      <c r="A575" s="4">
        <v>44139</v>
      </c>
      <c r="B575" s="4">
        <v>152694</v>
      </c>
      <c r="C575" s="4" t="s">
        <v>2751</v>
      </c>
      <c r="D575" s="4" t="s">
        <v>2763</v>
      </c>
      <c r="E575" s="5">
        <v>38492</v>
      </c>
      <c r="F575" s="29">
        <v>2005</v>
      </c>
      <c r="G575" s="4" t="s">
        <v>20</v>
      </c>
      <c r="H575" s="4" t="s">
        <v>2764</v>
      </c>
      <c r="I575" s="4">
        <v>12.87</v>
      </c>
      <c r="J575" s="4">
        <v>10.64</v>
      </c>
      <c r="K575" s="4" t="s">
        <v>1051</v>
      </c>
      <c r="L575" s="5">
        <v>39273</v>
      </c>
      <c r="M575" s="29">
        <f t="shared" si="32"/>
        <v>2007</v>
      </c>
      <c r="N575" s="4" t="s">
        <v>23</v>
      </c>
      <c r="O575" s="4" t="s">
        <v>2765</v>
      </c>
      <c r="P575" s="4">
        <v>111.28</v>
      </c>
      <c r="Q575" s="4">
        <v>82.3</v>
      </c>
      <c r="R575" s="4"/>
      <c r="S575" s="4" t="s">
        <v>24</v>
      </c>
      <c r="T575" s="4" t="s">
        <v>47</v>
      </c>
      <c r="U575" s="4" t="s">
        <v>2766</v>
      </c>
      <c r="V575" s="4"/>
      <c r="W575" s="4" t="s">
        <v>763</v>
      </c>
      <c r="X575" s="4" t="s">
        <v>718</v>
      </c>
      <c r="Y575" s="4" t="s">
        <v>26</v>
      </c>
      <c r="Z575" s="4"/>
      <c r="AA575" s="4"/>
      <c r="AB575" s="4"/>
      <c r="AC575" s="4"/>
      <c r="AD575">
        <f t="shared" si="33"/>
        <v>26</v>
      </c>
      <c r="AE575" s="122">
        <f t="shared" si="34"/>
        <v>2.1666666666666665</v>
      </c>
      <c r="AF575">
        <f t="shared" si="35"/>
        <v>2007</v>
      </c>
    </row>
    <row r="576" spans="1:32" x14ac:dyDescent="0.2">
      <c r="A576" s="4">
        <v>3222</v>
      </c>
      <c r="B576" s="4">
        <v>31852</v>
      </c>
      <c r="C576" s="4" t="s">
        <v>2289</v>
      </c>
      <c r="D576" s="4" t="s">
        <v>2767</v>
      </c>
      <c r="E576" s="5">
        <v>40053</v>
      </c>
      <c r="F576" s="29">
        <v>2009</v>
      </c>
      <c r="G576" s="4" t="s">
        <v>28</v>
      </c>
      <c r="H576" s="4"/>
      <c r="I576" s="4"/>
      <c r="J576" s="4"/>
      <c r="K576" s="4" t="s">
        <v>2768</v>
      </c>
      <c r="L576" s="5">
        <v>42146</v>
      </c>
      <c r="M576" s="29">
        <f t="shared" si="32"/>
        <v>2015</v>
      </c>
      <c r="N576" s="4" t="s">
        <v>70</v>
      </c>
      <c r="O576" s="4" t="s">
        <v>1938</v>
      </c>
      <c r="P576" s="4">
        <v>1100</v>
      </c>
      <c r="Q576" s="4">
        <v>989.01</v>
      </c>
      <c r="R576" s="4" t="s">
        <v>409</v>
      </c>
      <c r="S576" s="4" t="s">
        <v>32</v>
      </c>
      <c r="T576" s="4" t="s">
        <v>32</v>
      </c>
      <c r="U576" s="4" t="s">
        <v>2769</v>
      </c>
      <c r="V576" s="4"/>
      <c r="W576" s="4" t="s">
        <v>834</v>
      </c>
      <c r="X576" s="4" t="s">
        <v>718</v>
      </c>
      <c r="Y576" s="4" t="s">
        <v>33</v>
      </c>
      <c r="Z576" s="4">
        <v>2.75</v>
      </c>
      <c r="AA576" s="4"/>
      <c r="AB576" s="4" t="s">
        <v>2290</v>
      </c>
      <c r="AC576" s="4"/>
      <c r="AD576">
        <f t="shared" si="33"/>
        <v>69</v>
      </c>
      <c r="AE576" s="122">
        <f t="shared" si="34"/>
        <v>5.75</v>
      </c>
      <c r="AF576">
        <f t="shared" si="35"/>
        <v>2015</v>
      </c>
    </row>
    <row r="577" spans="1:32" x14ac:dyDescent="0.2">
      <c r="A577" s="4">
        <v>46690</v>
      </c>
      <c r="B577" s="4">
        <v>161882</v>
      </c>
      <c r="C577" s="4" t="s">
        <v>2770</v>
      </c>
      <c r="D577" s="4" t="s">
        <v>2771</v>
      </c>
      <c r="E577" s="5">
        <v>40551</v>
      </c>
      <c r="F577" s="29">
        <v>2011</v>
      </c>
      <c r="G577" s="4" t="s">
        <v>20</v>
      </c>
      <c r="H577" s="4" t="s">
        <v>2772</v>
      </c>
      <c r="I577" s="4">
        <v>11.43</v>
      </c>
      <c r="J577" s="4">
        <v>8.7799999999999994</v>
      </c>
      <c r="K577" s="4" t="s">
        <v>2773</v>
      </c>
      <c r="L577" s="5">
        <v>42065</v>
      </c>
      <c r="M577" s="29">
        <f t="shared" si="32"/>
        <v>2015</v>
      </c>
      <c r="N577" s="4" t="s">
        <v>23</v>
      </c>
      <c r="O577" s="4" t="s">
        <v>2004</v>
      </c>
      <c r="P577" s="4">
        <v>62.37</v>
      </c>
      <c r="Q577" s="4">
        <v>58.67</v>
      </c>
      <c r="R577" s="4"/>
      <c r="S577" s="4" t="s">
        <v>60</v>
      </c>
      <c r="T577" s="4" t="s">
        <v>200</v>
      </c>
      <c r="U577" s="4" t="s">
        <v>2133</v>
      </c>
      <c r="V577" s="4"/>
      <c r="W577" s="4" t="s">
        <v>763</v>
      </c>
      <c r="X577" s="4" t="s">
        <v>718</v>
      </c>
      <c r="Y577" s="4" t="s">
        <v>26</v>
      </c>
      <c r="Z577" s="4"/>
      <c r="AA577" s="4"/>
      <c r="AB577" s="4"/>
      <c r="AC577" s="4"/>
      <c r="AD577">
        <f t="shared" si="33"/>
        <v>50</v>
      </c>
      <c r="AE577" s="122">
        <f t="shared" si="34"/>
        <v>4.166666666666667</v>
      </c>
      <c r="AF577">
        <f t="shared" si="35"/>
        <v>2015</v>
      </c>
    </row>
    <row r="578" spans="1:32" x14ac:dyDescent="0.2">
      <c r="A578" s="4">
        <v>44981</v>
      </c>
      <c r="B578" s="4">
        <v>155608</v>
      </c>
      <c r="C578" s="4" t="s">
        <v>2774</v>
      </c>
      <c r="D578" s="4" t="s">
        <v>2775</v>
      </c>
      <c r="E578" s="5">
        <v>40688</v>
      </c>
      <c r="F578" s="29">
        <v>2011</v>
      </c>
      <c r="G578" s="4" t="s">
        <v>20</v>
      </c>
      <c r="H578" s="4" t="s">
        <v>2776</v>
      </c>
      <c r="I578" s="4">
        <v>21.54</v>
      </c>
      <c r="J578" s="4">
        <v>15.01</v>
      </c>
      <c r="K578" s="4" t="s">
        <v>784</v>
      </c>
      <c r="L578" s="5">
        <v>42026</v>
      </c>
      <c r="M578" s="29">
        <f t="shared" si="32"/>
        <v>2015</v>
      </c>
      <c r="N578" s="4" t="s">
        <v>23</v>
      </c>
      <c r="O578" s="4" t="s">
        <v>2777</v>
      </c>
      <c r="P578" s="4">
        <v>73.459999999999994</v>
      </c>
      <c r="Q578" s="4">
        <v>62.36</v>
      </c>
      <c r="R578" s="4"/>
      <c r="S578" s="4" t="s">
        <v>175</v>
      </c>
      <c r="T578" s="4" t="s">
        <v>936</v>
      </c>
      <c r="U578" s="4" t="s">
        <v>2778</v>
      </c>
      <c r="V578" s="4"/>
      <c r="W578" s="4" t="s">
        <v>763</v>
      </c>
      <c r="X578" s="4" t="s">
        <v>718</v>
      </c>
      <c r="Y578" s="4" t="s">
        <v>26</v>
      </c>
      <c r="Z578" s="4"/>
      <c r="AA578" s="4"/>
      <c r="AB578" s="4"/>
      <c r="AC578" s="4"/>
      <c r="AD578">
        <f t="shared" si="33"/>
        <v>44</v>
      </c>
      <c r="AE578" s="122">
        <f t="shared" si="34"/>
        <v>3.6666666666666665</v>
      </c>
      <c r="AF578">
        <f t="shared" si="35"/>
        <v>2015</v>
      </c>
    </row>
    <row r="579" spans="1:32" x14ac:dyDescent="0.2">
      <c r="A579" s="4">
        <v>11779</v>
      </c>
      <c r="B579" s="4">
        <v>43934</v>
      </c>
      <c r="C579" s="4" t="s">
        <v>2779</v>
      </c>
      <c r="D579" s="4" t="s">
        <v>2780</v>
      </c>
      <c r="E579" s="5">
        <v>38859</v>
      </c>
      <c r="F579" s="29">
        <v>2006</v>
      </c>
      <c r="G579" s="4" t="s">
        <v>43</v>
      </c>
      <c r="H579" s="4" t="s">
        <v>1632</v>
      </c>
      <c r="I579" s="4">
        <v>250</v>
      </c>
      <c r="J579" s="4">
        <v>195.63</v>
      </c>
      <c r="K579" s="4" t="s">
        <v>2781</v>
      </c>
      <c r="L579" s="5">
        <v>39234</v>
      </c>
      <c r="M579" s="29">
        <f t="shared" si="32"/>
        <v>2007</v>
      </c>
      <c r="N579" s="4" t="s">
        <v>70</v>
      </c>
      <c r="O579" s="4"/>
      <c r="P579" s="4"/>
      <c r="Q579" s="4"/>
      <c r="R579" s="4" t="s">
        <v>2782</v>
      </c>
      <c r="S579" s="4" t="s">
        <v>167</v>
      </c>
      <c r="T579" s="4" t="s">
        <v>168</v>
      </c>
      <c r="U579" s="4" t="s">
        <v>2508</v>
      </c>
      <c r="V579" s="4"/>
      <c r="W579" s="4" t="s">
        <v>763</v>
      </c>
      <c r="X579" s="4" t="s">
        <v>718</v>
      </c>
      <c r="Y579" s="4" t="s">
        <v>26</v>
      </c>
      <c r="Z579" s="4"/>
      <c r="AA579" s="4"/>
      <c r="AB579" s="4"/>
      <c r="AC579" s="4"/>
      <c r="AD579">
        <f t="shared" si="33"/>
        <v>13</v>
      </c>
      <c r="AE579" s="122">
        <f t="shared" si="34"/>
        <v>1.0833333333333333</v>
      </c>
      <c r="AF579">
        <f t="shared" si="35"/>
        <v>2007</v>
      </c>
    </row>
    <row r="580" spans="1:32" x14ac:dyDescent="0.2">
      <c r="A580" s="4">
        <v>11779</v>
      </c>
      <c r="B580" s="4">
        <v>43934</v>
      </c>
      <c r="C580" s="4" t="s">
        <v>2779</v>
      </c>
      <c r="D580" s="4" t="s">
        <v>2780</v>
      </c>
      <c r="E580" s="5">
        <v>38859</v>
      </c>
      <c r="F580" s="29">
        <v>2006</v>
      </c>
      <c r="G580" s="4" t="s">
        <v>43</v>
      </c>
      <c r="H580" s="4" t="s">
        <v>1632</v>
      </c>
      <c r="I580" s="4">
        <v>250</v>
      </c>
      <c r="J580" s="4">
        <v>195.63</v>
      </c>
      <c r="K580" s="4" t="s">
        <v>2781</v>
      </c>
      <c r="L580" s="5">
        <v>40121</v>
      </c>
      <c r="M580" s="29">
        <f t="shared" ref="M580:M637" si="36">YEAR($L580)</f>
        <v>2009</v>
      </c>
      <c r="N580" s="4" t="s">
        <v>70</v>
      </c>
      <c r="O580" s="4" t="s">
        <v>869</v>
      </c>
      <c r="P580" s="4">
        <v>150</v>
      </c>
      <c r="Q580" s="4">
        <v>100.77</v>
      </c>
      <c r="R580" s="4" t="s">
        <v>1093</v>
      </c>
      <c r="S580" s="4" t="s">
        <v>167</v>
      </c>
      <c r="T580" s="4" t="s">
        <v>168</v>
      </c>
      <c r="U580" s="4" t="s">
        <v>2508</v>
      </c>
      <c r="V580" s="4"/>
      <c r="W580" s="4" t="s">
        <v>763</v>
      </c>
      <c r="X580" s="4" t="s">
        <v>718</v>
      </c>
      <c r="Y580" s="4" t="s">
        <v>26</v>
      </c>
      <c r="Z580" s="4">
        <v>5</v>
      </c>
      <c r="AA580" s="4"/>
      <c r="AB580" s="4"/>
      <c r="AC580" s="4"/>
      <c r="AD580">
        <f t="shared" ref="AD580:AD637" si="37">(YEAR($L580)-YEAR($E580))*12+(MONTH($L580)-MONTH($E580))</f>
        <v>42</v>
      </c>
      <c r="AE580" s="122">
        <f t="shared" ref="AE580:AE637" si="38">$AD580/12</f>
        <v>3.5</v>
      </c>
      <c r="AF580">
        <f t="shared" ref="AF580:AF637" si="39">YEAR($L580)</f>
        <v>2009</v>
      </c>
    </row>
    <row r="581" spans="1:32" x14ac:dyDescent="0.2">
      <c r="A581" s="4">
        <v>11779</v>
      </c>
      <c r="B581" s="4">
        <v>43934</v>
      </c>
      <c r="C581" s="4" t="s">
        <v>2779</v>
      </c>
      <c r="D581" s="4" t="s">
        <v>2780</v>
      </c>
      <c r="E581" s="5">
        <v>38859</v>
      </c>
      <c r="F581" s="29">
        <v>2006</v>
      </c>
      <c r="G581" s="4" t="s">
        <v>43</v>
      </c>
      <c r="H581" s="4" t="s">
        <v>1632</v>
      </c>
      <c r="I581" s="4">
        <v>250</v>
      </c>
      <c r="J581" s="4">
        <v>195.63</v>
      </c>
      <c r="K581" s="4" t="s">
        <v>2781</v>
      </c>
      <c r="L581" s="5">
        <v>41849</v>
      </c>
      <c r="M581" s="29">
        <f t="shared" si="36"/>
        <v>2014</v>
      </c>
      <c r="N581" s="4" t="s">
        <v>23</v>
      </c>
      <c r="O581" s="4" t="s">
        <v>2783</v>
      </c>
      <c r="P581" s="4">
        <v>2005</v>
      </c>
      <c r="Q581" s="4">
        <v>1497.13</v>
      </c>
      <c r="R581" s="4"/>
      <c r="S581" s="4" t="s">
        <v>167</v>
      </c>
      <c r="T581" s="4" t="s">
        <v>168</v>
      </c>
      <c r="U581" s="4" t="s">
        <v>2508</v>
      </c>
      <c r="V581" s="4"/>
      <c r="W581" s="4" t="s">
        <v>763</v>
      </c>
      <c r="X581" s="4" t="s">
        <v>718</v>
      </c>
      <c r="Y581" s="4" t="s">
        <v>26</v>
      </c>
      <c r="Z581" s="4"/>
      <c r="AA581" s="4"/>
      <c r="AB581" s="4"/>
      <c r="AC581" s="4"/>
      <c r="AD581">
        <f t="shared" si="37"/>
        <v>98</v>
      </c>
      <c r="AE581" s="122">
        <f t="shared" si="38"/>
        <v>8.1666666666666661</v>
      </c>
      <c r="AF581">
        <f t="shared" si="39"/>
        <v>2014</v>
      </c>
    </row>
    <row r="582" spans="1:32" x14ac:dyDescent="0.2">
      <c r="A582" s="4">
        <v>11779</v>
      </c>
      <c r="B582" s="4">
        <v>43934</v>
      </c>
      <c r="C582" s="4" t="s">
        <v>2779</v>
      </c>
      <c r="D582" s="4" t="s">
        <v>2780</v>
      </c>
      <c r="E582" s="5">
        <v>38859</v>
      </c>
      <c r="F582" s="29">
        <v>2006</v>
      </c>
      <c r="G582" s="4" t="s">
        <v>43</v>
      </c>
      <c r="H582" s="4" t="s">
        <v>1632</v>
      </c>
      <c r="I582" s="4">
        <v>250</v>
      </c>
      <c r="J582" s="4">
        <v>195.63</v>
      </c>
      <c r="K582" s="4" t="s">
        <v>2781</v>
      </c>
      <c r="L582" s="5">
        <v>41926</v>
      </c>
      <c r="M582" s="29">
        <f t="shared" si="36"/>
        <v>2014</v>
      </c>
      <c r="N582" s="4" t="s">
        <v>38</v>
      </c>
      <c r="O582" s="4"/>
      <c r="P582" s="4"/>
      <c r="Q582" s="4"/>
      <c r="R582" s="4"/>
      <c r="S582" s="4" t="s">
        <v>167</v>
      </c>
      <c r="T582" s="4" t="s">
        <v>168</v>
      </c>
      <c r="U582" s="4" t="s">
        <v>2508</v>
      </c>
      <c r="V582" s="4"/>
      <c r="W582" s="4" t="s">
        <v>763</v>
      </c>
      <c r="X582" s="4" t="s">
        <v>718</v>
      </c>
      <c r="Y582" s="4" t="s">
        <v>26</v>
      </c>
      <c r="Z582" s="4"/>
      <c r="AA582" s="4"/>
      <c r="AB582" s="4"/>
      <c r="AC582" s="4"/>
      <c r="AD582">
        <f t="shared" si="37"/>
        <v>101</v>
      </c>
      <c r="AE582" s="122">
        <f t="shared" si="38"/>
        <v>8.4166666666666661</v>
      </c>
      <c r="AF582">
        <f t="shared" si="39"/>
        <v>2014</v>
      </c>
    </row>
    <row r="583" spans="1:32" x14ac:dyDescent="0.2">
      <c r="A583" s="4">
        <v>11779</v>
      </c>
      <c r="B583" s="4">
        <v>43934</v>
      </c>
      <c r="C583" s="4" t="s">
        <v>2779</v>
      </c>
      <c r="D583" s="4" t="s">
        <v>2780</v>
      </c>
      <c r="E583" s="5">
        <v>38859</v>
      </c>
      <c r="F583" s="29">
        <v>2006</v>
      </c>
      <c r="G583" s="4" t="s">
        <v>43</v>
      </c>
      <c r="H583" s="4" t="s">
        <v>1632</v>
      </c>
      <c r="I583" s="4">
        <v>250</v>
      </c>
      <c r="J583" s="4">
        <v>195.63</v>
      </c>
      <c r="K583" s="4" t="s">
        <v>2781</v>
      </c>
      <c r="L583" s="5">
        <v>42607</v>
      </c>
      <c r="M583" s="29">
        <f t="shared" si="36"/>
        <v>2016</v>
      </c>
      <c r="N583" s="4" t="s">
        <v>38</v>
      </c>
      <c r="O583" s="4" t="s">
        <v>2784</v>
      </c>
      <c r="P583" s="4">
        <v>1200</v>
      </c>
      <c r="Q583" s="4">
        <v>1064.1600000000001</v>
      </c>
      <c r="R583" s="4"/>
      <c r="S583" s="4" t="s">
        <v>167</v>
      </c>
      <c r="T583" s="4" t="s">
        <v>168</v>
      </c>
      <c r="U583" s="4" t="s">
        <v>2508</v>
      </c>
      <c r="V583" s="4"/>
      <c r="W583" s="4" t="s">
        <v>763</v>
      </c>
      <c r="X583" s="4" t="s">
        <v>718</v>
      </c>
      <c r="Y583" s="4" t="s">
        <v>26</v>
      </c>
      <c r="Z583" s="4"/>
      <c r="AA583" s="4"/>
      <c r="AB583" s="4"/>
      <c r="AC583" s="4"/>
      <c r="AD583">
        <f t="shared" si="37"/>
        <v>123</v>
      </c>
      <c r="AE583" s="122">
        <f t="shared" si="38"/>
        <v>10.25</v>
      </c>
      <c r="AF583">
        <f t="shared" si="39"/>
        <v>2016</v>
      </c>
    </row>
    <row r="584" spans="1:32" x14ac:dyDescent="0.2">
      <c r="A584" s="4">
        <v>36813</v>
      </c>
      <c r="B584" s="4">
        <v>43934</v>
      </c>
      <c r="C584" s="4" t="s">
        <v>2779</v>
      </c>
      <c r="D584" s="4" t="s">
        <v>2780</v>
      </c>
      <c r="E584" s="5">
        <v>39965</v>
      </c>
      <c r="F584" s="29">
        <v>2009</v>
      </c>
      <c r="G584" s="4" t="s">
        <v>43</v>
      </c>
      <c r="H584" s="4"/>
      <c r="I584" s="4"/>
      <c r="J584" s="4"/>
      <c r="K584" s="4" t="s">
        <v>1093</v>
      </c>
      <c r="L584" s="5">
        <v>42670</v>
      </c>
      <c r="M584" s="29">
        <f t="shared" si="36"/>
        <v>2016</v>
      </c>
      <c r="N584" s="4" t="s">
        <v>38</v>
      </c>
      <c r="O584" s="4" t="s">
        <v>2785</v>
      </c>
      <c r="P584" s="4">
        <v>803</v>
      </c>
      <c r="Q584" s="4">
        <v>735.15</v>
      </c>
      <c r="R584" s="4"/>
      <c r="S584" s="4" t="s">
        <v>167</v>
      </c>
      <c r="T584" s="4" t="s">
        <v>168</v>
      </c>
      <c r="U584" s="4" t="s">
        <v>2508</v>
      </c>
      <c r="V584" s="4"/>
      <c r="W584" s="4" t="s">
        <v>763</v>
      </c>
      <c r="X584" s="4" t="s">
        <v>718</v>
      </c>
      <c r="Y584" s="4" t="s">
        <v>26</v>
      </c>
      <c r="Z584" s="4"/>
      <c r="AA584" s="4"/>
      <c r="AB584" s="4"/>
      <c r="AC584" s="4"/>
      <c r="AD584">
        <f t="shared" si="37"/>
        <v>88</v>
      </c>
      <c r="AE584" s="122">
        <f t="shared" si="38"/>
        <v>7.333333333333333</v>
      </c>
      <c r="AF584">
        <f t="shared" si="39"/>
        <v>2016</v>
      </c>
    </row>
    <row r="585" spans="1:32" x14ac:dyDescent="0.2">
      <c r="A585" s="4">
        <v>36813</v>
      </c>
      <c r="B585" s="4">
        <v>43934</v>
      </c>
      <c r="C585" s="4" t="s">
        <v>2779</v>
      </c>
      <c r="D585" s="4" t="s">
        <v>2780</v>
      </c>
      <c r="E585" s="5">
        <v>39965</v>
      </c>
      <c r="F585" s="29">
        <v>2009</v>
      </c>
      <c r="G585" s="4" t="s">
        <v>43</v>
      </c>
      <c r="H585" s="4"/>
      <c r="I585" s="4"/>
      <c r="J585" s="4"/>
      <c r="K585" s="4" t="s">
        <v>1093</v>
      </c>
      <c r="L585" s="5">
        <v>42767</v>
      </c>
      <c r="M585" s="29">
        <f t="shared" si="36"/>
        <v>2017</v>
      </c>
      <c r="N585" s="4" t="s">
        <v>38</v>
      </c>
      <c r="O585" s="4" t="s">
        <v>2786</v>
      </c>
      <c r="P585" s="4">
        <v>433.05</v>
      </c>
      <c r="Q585" s="4">
        <v>403.24</v>
      </c>
      <c r="R585" s="4"/>
      <c r="S585" s="4" t="s">
        <v>167</v>
      </c>
      <c r="T585" s="4" t="s">
        <v>168</v>
      </c>
      <c r="U585" s="4" t="s">
        <v>2508</v>
      </c>
      <c r="V585" s="4"/>
      <c r="W585" s="4" t="s">
        <v>763</v>
      </c>
      <c r="X585" s="4" t="s">
        <v>718</v>
      </c>
      <c r="Y585" s="4" t="s">
        <v>26</v>
      </c>
      <c r="Z585" s="4"/>
      <c r="AA585" s="4"/>
      <c r="AB585" s="4"/>
      <c r="AC585" s="4"/>
      <c r="AD585">
        <f t="shared" si="37"/>
        <v>92</v>
      </c>
      <c r="AE585" s="122">
        <f t="shared" si="38"/>
        <v>7.666666666666667</v>
      </c>
      <c r="AF585">
        <f t="shared" si="39"/>
        <v>2017</v>
      </c>
    </row>
    <row r="586" spans="1:32" x14ac:dyDescent="0.2">
      <c r="A586" s="4">
        <v>8654</v>
      </c>
      <c r="B586" s="4">
        <v>39860</v>
      </c>
      <c r="C586" s="4" t="s">
        <v>2787</v>
      </c>
      <c r="D586" s="4" t="s">
        <v>2788</v>
      </c>
      <c r="E586" s="5">
        <v>40269</v>
      </c>
      <c r="F586" s="29">
        <v>2010</v>
      </c>
      <c r="G586" s="4" t="s">
        <v>28</v>
      </c>
      <c r="H586" s="4" t="s">
        <v>1296</v>
      </c>
      <c r="I586" s="4">
        <v>110</v>
      </c>
      <c r="J586" s="4">
        <v>81.33</v>
      </c>
      <c r="K586" s="4" t="s">
        <v>2789</v>
      </c>
      <c r="L586" s="5">
        <v>40451</v>
      </c>
      <c r="M586" s="29">
        <f t="shared" si="36"/>
        <v>2010</v>
      </c>
      <c r="N586" s="4" t="s">
        <v>23</v>
      </c>
      <c r="O586" s="4" t="s">
        <v>2790</v>
      </c>
      <c r="P586" s="4">
        <v>471.73</v>
      </c>
      <c r="Q586" s="4">
        <v>338.8</v>
      </c>
      <c r="R586" s="4"/>
      <c r="S586" s="4" t="s">
        <v>24</v>
      </c>
      <c r="T586" s="4" t="s">
        <v>76</v>
      </c>
      <c r="U586" s="4" t="s">
        <v>2791</v>
      </c>
      <c r="V586" s="4"/>
      <c r="W586" s="4" t="s">
        <v>834</v>
      </c>
      <c r="X586" s="4" t="s">
        <v>718</v>
      </c>
      <c r="Y586" s="4" t="s">
        <v>26</v>
      </c>
      <c r="Z586" s="4"/>
      <c r="AA586" s="4"/>
      <c r="AB586" s="4"/>
      <c r="AC586" s="4"/>
      <c r="AD586">
        <f t="shared" si="37"/>
        <v>5</v>
      </c>
      <c r="AE586" s="122">
        <f t="shared" si="38"/>
        <v>0.41666666666666669</v>
      </c>
      <c r="AF586">
        <f t="shared" si="39"/>
        <v>2010</v>
      </c>
    </row>
    <row r="587" spans="1:32" x14ac:dyDescent="0.2">
      <c r="A587" s="4">
        <v>8654</v>
      </c>
      <c r="B587" s="4">
        <v>39860</v>
      </c>
      <c r="C587" s="4" t="s">
        <v>2787</v>
      </c>
      <c r="D587" s="4" t="s">
        <v>2788</v>
      </c>
      <c r="E587" s="5">
        <v>40269</v>
      </c>
      <c r="F587" s="29">
        <v>2010</v>
      </c>
      <c r="G587" s="4" t="s">
        <v>28</v>
      </c>
      <c r="H587" s="4" t="s">
        <v>1296</v>
      </c>
      <c r="I587" s="4">
        <v>110</v>
      </c>
      <c r="J587" s="4">
        <v>81.33</v>
      </c>
      <c r="K587" s="4" t="s">
        <v>2789</v>
      </c>
      <c r="L587" s="5">
        <v>40683</v>
      </c>
      <c r="M587" s="29">
        <f t="shared" si="36"/>
        <v>2011</v>
      </c>
      <c r="N587" s="4" t="s">
        <v>38</v>
      </c>
      <c r="O587" s="4" t="s">
        <v>2792</v>
      </c>
      <c r="P587" s="4">
        <v>82.22</v>
      </c>
      <c r="Q587" s="4">
        <v>57.32</v>
      </c>
      <c r="R587" s="4"/>
      <c r="S587" s="4" t="s">
        <v>24</v>
      </c>
      <c r="T587" s="4" t="s">
        <v>76</v>
      </c>
      <c r="U587" s="4" t="s">
        <v>2791</v>
      </c>
      <c r="V587" s="4"/>
      <c r="W587" s="4" t="s">
        <v>834</v>
      </c>
      <c r="X587" s="4" t="s">
        <v>718</v>
      </c>
      <c r="Y587" s="4" t="s">
        <v>33</v>
      </c>
      <c r="Z587" s="4"/>
      <c r="AA587" s="4"/>
      <c r="AB587" s="4"/>
      <c r="AC587" s="4"/>
      <c r="AD587">
        <f t="shared" si="37"/>
        <v>13</v>
      </c>
      <c r="AE587" s="122">
        <f t="shared" si="38"/>
        <v>1.0833333333333333</v>
      </c>
      <c r="AF587">
        <f t="shared" si="39"/>
        <v>2011</v>
      </c>
    </row>
    <row r="588" spans="1:32" x14ac:dyDescent="0.2">
      <c r="A588" s="4">
        <v>46963</v>
      </c>
      <c r="B588" s="4">
        <v>162910</v>
      </c>
      <c r="C588" s="4" t="s">
        <v>2793</v>
      </c>
      <c r="D588" s="4" t="s">
        <v>2794</v>
      </c>
      <c r="E588" s="5">
        <v>39835</v>
      </c>
      <c r="F588" s="29">
        <v>2009</v>
      </c>
      <c r="G588" s="4" t="s">
        <v>20</v>
      </c>
      <c r="H588" s="4" t="s">
        <v>2795</v>
      </c>
      <c r="I588" s="4">
        <v>3.31</v>
      </c>
      <c r="J588" s="4">
        <v>2.5</v>
      </c>
      <c r="K588" s="4" t="s">
        <v>859</v>
      </c>
      <c r="L588" s="5">
        <v>40116</v>
      </c>
      <c r="M588" s="29">
        <f t="shared" si="36"/>
        <v>2009</v>
      </c>
      <c r="N588" s="4" t="s">
        <v>23</v>
      </c>
      <c r="O588" s="4" t="s">
        <v>2796</v>
      </c>
      <c r="P588" s="4">
        <v>76.98</v>
      </c>
      <c r="Q588" s="4">
        <v>51.71</v>
      </c>
      <c r="R588" s="4"/>
      <c r="S588" s="4" t="s">
        <v>103</v>
      </c>
      <c r="T588" s="4" t="s">
        <v>260</v>
      </c>
      <c r="U588" s="4" t="s">
        <v>2797</v>
      </c>
      <c r="V588" s="4"/>
      <c r="W588" s="4" t="s">
        <v>763</v>
      </c>
      <c r="X588" s="4" t="s">
        <v>718</v>
      </c>
      <c r="Y588" s="4" t="s">
        <v>26</v>
      </c>
      <c r="Z588" s="4"/>
      <c r="AA588" s="4"/>
      <c r="AB588" s="4"/>
      <c r="AC588" s="4"/>
      <c r="AD588">
        <f t="shared" si="37"/>
        <v>9</v>
      </c>
      <c r="AE588" s="122">
        <f t="shared" si="38"/>
        <v>0.75</v>
      </c>
      <c r="AF588">
        <f t="shared" si="39"/>
        <v>2009</v>
      </c>
    </row>
    <row r="589" spans="1:32" x14ac:dyDescent="0.2">
      <c r="A589" s="4">
        <v>3315</v>
      </c>
      <c r="B589" s="4">
        <v>31989</v>
      </c>
      <c r="C589" s="4" t="s">
        <v>2798</v>
      </c>
      <c r="D589" s="4" t="s">
        <v>2799</v>
      </c>
      <c r="E589" s="5">
        <v>40037</v>
      </c>
      <c r="F589" s="29">
        <v>2009</v>
      </c>
      <c r="G589" s="4" t="s">
        <v>43</v>
      </c>
      <c r="H589" s="4" t="s">
        <v>2800</v>
      </c>
      <c r="I589" s="4">
        <v>213</v>
      </c>
      <c r="J589" s="4">
        <v>149.41999999999999</v>
      </c>
      <c r="K589" s="4" t="s">
        <v>2801</v>
      </c>
      <c r="L589" s="5">
        <v>42390</v>
      </c>
      <c r="M589" s="29">
        <f t="shared" si="36"/>
        <v>2016</v>
      </c>
      <c r="N589" s="4" t="s">
        <v>31</v>
      </c>
      <c r="O589" s="4"/>
      <c r="P589" s="4"/>
      <c r="Q589" s="4"/>
      <c r="R589" s="4" t="s">
        <v>2802</v>
      </c>
      <c r="S589" s="4" t="s">
        <v>54</v>
      </c>
      <c r="T589" s="4" t="s">
        <v>81</v>
      </c>
      <c r="U589" s="4" t="s">
        <v>1706</v>
      </c>
      <c r="V589" s="4"/>
      <c r="W589" s="4" t="s">
        <v>763</v>
      </c>
      <c r="X589" s="4" t="s">
        <v>718</v>
      </c>
      <c r="Y589" s="4" t="s">
        <v>33</v>
      </c>
      <c r="Z589" s="4"/>
      <c r="AA589" s="4"/>
      <c r="AB589" s="4" t="s">
        <v>1361</v>
      </c>
      <c r="AC589" s="4" t="s">
        <v>1361</v>
      </c>
      <c r="AD589">
        <f t="shared" si="37"/>
        <v>77</v>
      </c>
      <c r="AE589" s="122">
        <f t="shared" si="38"/>
        <v>6.416666666666667</v>
      </c>
      <c r="AF589">
        <f t="shared" si="39"/>
        <v>2016</v>
      </c>
    </row>
    <row r="590" spans="1:32" x14ac:dyDescent="0.2">
      <c r="A590" s="4">
        <v>49699</v>
      </c>
      <c r="B590" s="4">
        <v>106943</v>
      </c>
      <c r="C590" s="4" t="s">
        <v>2803</v>
      </c>
      <c r="D590" s="4" t="s">
        <v>2804</v>
      </c>
      <c r="E590" s="5">
        <v>42230</v>
      </c>
      <c r="F590" s="29">
        <v>2015</v>
      </c>
      <c r="G590" s="4" t="s">
        <v>782</v>
      </c>
      <c r="H590" s="4" t="s">
        <v>2805</v>
      </c>
      <c r="I590" s="4">
        <v>3300</v>
      </c>
      <c r="J590" s="4">
        <v>2963.73</v>
      </c>
      <c r="K590" s="4" t="s">
        <v>2806</v>
      </c>
      <c r="L590" s="5">
        <v>42898</v>
      </c>
      <c r="M590" s="29">
        <f t="shared" si="36"/>
        <v>2017</v>
      </c>
      <c r="N590" s="4" t="s">
        <v>23</v>
      </c>
      <c r="O590" s="4" t="s">
        <v>2807</v>
      </c>
      <c r="P590" s="4">
        <v>509.27</v>
      </c>
      <c r="Q590" s="4">
        <v>455.74</v>
      </c>
      <c r="R590" s="4"/>
      <c r="S590" s="4" t="s">
        <v>60</v>
      </c>
      <c r="T590" s="4" t="s">
        <v>141</v>
      </c>
      <c r="U590" s="4" t="s">
        <v>2808</v>
      </c>
      <c r="V590" s="4"/>
      <c r="W590" s="4" t="s">
        <v>763</v>
      </c>
      <c r="X590" s="4" t="s">
        <v>718</v>
      </c>
      <c r="Y590" s="4" t="s">
        <v>26</v>
      </c>
      <c r="Z590" s="4"/>
      <c r="AA590" s="4"/>
      <c r="AB590" s="4"/>
      <c r="AC590" s="4"/>
      <c r="AD590">
        <f t="shared" si="37"/>
        <v>22</v>
      </c>
      <c r="AE590" s="122">
        <f t="shared" si="38"/>
        <v>1.8333333333333333</v>
      </c>
      <c r="AF590">
        <f t="shared" si="39"/>
        <v>2017</v>
      </c>
    </row>
    <row r="591" spans="1:32" x14ac:dyDescent="0.2">
      <c r="A591" s="4">
        <v>42789</v>
      </c>
      <c r="B591" s="4">
        <v>147349</v>
      </c>
      <c r="C591" s="4" t="s">
        <v>2809</v>
      </c>
      <c r="D591" s="4" t="s">
        <v>2810</v>
      </c>
      <c r="E591" s="5">
        <v>40394</v>
      </c>
      <c r="F591" s="29">
        <v>2010</v>
      </c>
      <c r="G591" s="4" t="s">
        <v>20</v>
      </c>
      <c r="H591" s="4" t="s">
        <v>2811</v>
      </c>
      <c r="I591" s="4">
        <v>20.34</v>
      </c>
      <c r="J591" s="4">
        <v>15.67</v>
      </c>
      <c r="K591" s="4" t="s">
        <v>915</v>
      </c>
      <c r="L591" s="5">
        <v>41010</v>
      </c>
      <c r="M591" s="29">
        <f t="shared" si="36"/>
        <v>2012</v>
      </c>
      <c r="N591" s="4" t="s">
        <v>23</v>
      </c>
      <c r="O591" s="4" t="s">
        <v>2812</v>
      </c>
      <c r="P591" s="4">
        <v>249.05</v>
      </c>
      <c r="Q591" s="4">
        <v>189.45</v>
      </c>
      <c r="R591" s="4"/>
      <c r="S591" s="4" t="s">
        <v>103</v>
      </c>
      <c r="T591" s="4" t="s">
        <v>104</v>
      </c>
      <c r="U591" s="4" t="s">
        <v>104</v>
      </c>
      <c r="V591" s="4"/>
      <c r="W591" s="4" t="s">
        <v>763</v>
      </c>
      <c r="X591" s="4" t="s">
        <v>718</v>
      </c>
      <c r="Y591" s="4" t="s">
        <v>26</v>
      </c>
      <c r="Z591" s="4"/>
      <c r="AA591" s="4"/>
      <c r="AB591" s="4"/>
      <c r="AC591" s="4"/>
      <c r="AD591">
        <f t="shared" si="37"/>
        <v>20</v>
      </c>
      <c r="AE591" s="122">
        <f t="shared" si="38"/>
        <v>1.6666666666666667</v>
      </c>
      <c r="AF591">
        <f t="shared" si="39"/>
        <v>2012</v>
      </c>
    </row>
    <row r="592" spans="1:32" x14ac:dyDescent="0.2">
      <c r="A592" s="4">
        <v>42789</v>
      </c>
      <c r="B592" s="4">
        <v>147349</v>
      </c>
      <c r="C592" s="4" t="s">
        <v>2809</v>
      </c>
      <c r="D592" s="4" t="s">
        <v>2810</v>
      </c>
      <c r="E592" s="5">
        <v>40394</v>
      </c>
      <c r="F592" s="29">
        <v>2010</v>
      </c>
      <c r="G592" s="4" t="s">
        <v>20</v>
      </c>
      <c r="H592" s="4" t="s">
        <v>2811</v>
      </c>
      <c r="I592" s="4">
        <v>20.34</v>
      </c>
      <c r="J592" s="4">
        <v>15.67</v>
      </c>
      <c r="K592" s="4" t="s">
        <v>915</v>
      </c>
      <c r="L592" s="5">
        <v>42533</v>
      </c>
      <c r="M592" s="29">
        <f t="shared" si="36"/>
        <v>2016</v>
      </c>
      <c r="N592" s="4" t="s">
        <v>38</v>
      </c>
      <c r="O592" s="4" t="s">
        <v>2813</v>
      </c>
      <c r="P592" s="4">
        <v>153.41</v>
      </c>
      <c r="Q592" s="4">
        <v>135</v>
      </c>
      <c r="R592" s="4"/>
      <c r="S592" s="4" t="s">
        <v>103</v>
      </c>
      <c r="T592" s="4" t="s">
        <v>104</v>
      </c>
      <c r="U592" s="4" t="s">
        <v>104</v>
      </c>
      <c r="V592" s="4"/>
      <c r="W592" s="4" t="s">
        <v>763</v>
      </c>
      <c r="X592" s="4" t="s">
        <v>718</v>
      </c>
      <c r="Y592" s="4" t="s">
        <v>26</v>
      </c>
      <c r="Z592" s="4"/>
      <c r="AA592" s="4"/>
      <c r="AB592" s="4"/>
      <c r="AC592" s="4"/>
      <c r="AD592">
        <f t="shared" si="37"/>
        <v>70</v>
      </c>
      <c r="AE592" s="122">
        <f t="shared" si="38"/>
        <v>5.833333333333333</v>
      </c>
      <c r="AF592">
        <f t="shared" si="39"/>
        <v>2016</v>
      </c>
    </row>
    <row r="593" spans="1:32" x14ac:dyDescent="0.2">
      <c r="A593" s="4">
        <v>47128</v>
      </c>
      <c r="B593" s="4">
        <v>163542</v>
      </c>
      <c r="C593" s="4" t="s">
        <v>2814</v>
      </c>
      <c r="D593" s="4" t="s">
        <v>2815</v>
      </c>
      <c r="E593" s="5">
        <v>39387</v>
      </c>
      <c r="F593" s="29">
        <v>2007</v>
      </c>
      <c r="G593" s="4" t="s">
        <v>20</v>
      </c>
      <c r="H593" s="4" t="s">
        <v>2816</v>
      </c>
      <c r="I593" s="4">
        <v>23.49</v>
      </c>
      <c r="J593" s="4">
        <v>16.52</v>
      </c>
      <c r="K593" s="4" t="s">
        <v>2225</v>
      </c>
      <c r="L593" s="5">
        <v>40296</v>
      </c>
      <c r="M593" s="29">
        <f t="shared" si="36"/>
        <v>2010</v>
      </c>
      <c r="N593" s="4" t="s">
        <v>23</v>
      </c>
      <c r="O593" s="4" t="s">
        <v>2817</v>
      </c>
      <c r="P593" s="4">
        <v>247.73</v>
      </c>
      <c r="Q593" s="4">
        <v>187.83</v>
      </c>
      <c r="R593" s="4"/>
      <c r="S593" s="4" t="s">
        <v>24</v>
      </c>
      <c r="T593" s="4" t="s">
        <v>47</v>
      </c>
      <c r="U593" s="4" t="s">
        <v>47</v>
      </c>
      <c r="V593" s="4"/>
      <c r="W593" s="4" t="s">
        <v>763</v>
      </c>
      <c r="X593" s="4" t="s">
        <v>718</v>
      </c>
      <c r="Y593" s="4" t="s">
        <v>26</v>
      </c>
      <c r="Z593" s="4"/>
      <c r="AA593" s="4"/>
      <c r="AB593" s="4"/>
      <c r="AC593" s="4"/>
      <c r="AD593">
        <f t="shared" si="37"/>
        <v>29</v>
      </c>
      <c r="AE593" s="122">
        <f t="shared" si="38"/>
        <v>2.4166666666666665</v>
      </c>
      <c r="AF593">
        <f t="shared" si="39"/>
        <v>2010</v>
      </c>
    </row>
    <row r="594" spans="1:32" x14ac:dyDescent="0.2">
      <c r="A594" s="4">
        <v>810</v>
      </c>
      <c r="B594" s="4">
        <v>26727</v>
      </c>
      <c r="C594" s="4" t="s">
        <v>2818</v>
      </c>
      <c r="D594" s="4" t="s">
        <v>2819</v>
      </c>
      <c r="E594" s="5">
        <v>39630</v>
      </c>
      <c r="F594" s="29">
        <v>2008</v>
      </c>
      <c r="G594" s="4" t="s">
        <v>20</v>
      </c>
      <c r="H594" s="4" t="s">
        <v>2820</v>
      </c>
      <c r="I594" s="4">
        <v>52</v>
      </c>
      <c r="J594" s="4">
        <v>33.020000000000003</v>
      </c>
      <c r="K594" s="4" t="s">
        <v>219</v>
      </c>
      <c r="L594" s="5">
        <v>41256</v>
      </c>
      <c r="M594" s="29">
        <f t="shared" si="36"/>
        <v>2012</v>
      </c>
      <c r="N594" s="4" t="s">
        <v>70</v>
      </c>
      <c r="O594" s="4" t="s">
        <v>869</v>
      </c>
      <c r="P594" s="4">
        <v>150</v>
      </c>
      <c r="Q594" s="4">
        <v>115.7</v>
      </c>
      <c r="R594" s="4" t="s">
        <v>214</v>
      </c>
      <c r="S594" s="4" t="s">
        <v>54</v>
      </c>
      <c r="T594" s="4" t="s">
        <v>269</v>
      </c>
      <c r="U594" s="4" t="s">
        <v>2821</v>
      </c>
      <c r="V594" s="4"/>
      <c r="W594" s="4" t="s">
        <v>763</v>
      </c>
      <c r="X594" s="4" t="s">
        <v>718</v>
      </c>
      <c r="Y594" s="4" t="s">
        <v>33</v>
      </c>
      <c r="Z594" s="4"/>
      <c r="AA594" s="4"/>
      <c r="AB594" s="4" t="s">
        <v>2822</v>
      </c>
      <c r="AC594" s="4"/>
      <c r="AD594">
        <f t="shared" si="37"/>
        <v>53</v>
      </c>
      <c r="AE594" s="122">
        <f t="shared" si="38"/>
        <v>4.416666666666667</v>
      </c>
      <c r="AF594">
        <f t="shared" si="39"/>
        <v>2012</v>
      </c>
    </row>
    <row r="595" spans="1:32" x14ac:dyDescent="0.2">
      <c r="A595" s="4">
        <v>46511</v>
      </c>
      <c r="B595" s="4">
        <v>161209</v>
      </c>
      <c r="C595" s="4" t="s">
        <v>2823</v>
      </c>
      <c r="D595" s="4" t="s">
        <v>2824</v>
      </c>
      <c r="E595" s="5">
        <v>40448</v>
      </c>
      <c r="F595" s="29">
        <v>2010</v>
      </c>
      <c r="G595" s="4" t="s">
        <v>20</v>
      </c>
      <c r="H595" s="4" t="s">
        <v>2825</v>
      </c>
      <c r="I595" s="4">
        <v>7.21</v>
      </c>
      <c r="J595" s="4">
        <v>5.62</v>
      </c>
      <c r="K595" s="4" t="s">
        <v>935</v>
      </c>
      <c r="L595" s="5">
        <v>40969</v>
      </c>
      <c r="M595" s="29">
        <f t="shared" si="36"/>
        <v>2012</v>
      </c>
      <c r="N595" s="4" t="s">
        <v>46</v>
      </c>
      <c r="O595" s="4" t="s">
        <v>2826</v>
      </c>
      <c r="P595" s="4">
        <v>2.64</v>
      </c>
      <c r="Q595" s="4">
        <v>2.0099999999999998</v>
      </c>
      <c r="R595" s="4"/>
      <c r="S595" s="4" t="s">
        <v>103</v>
      </c>
      <c r="T595" s="4" t="s">
        <v>361</v>
      </c>
      <c r="U595" s="4" t="s">
        <v>361</v>
      </c>
      <c r="V595" s="4"/>
      <c r="W595" s="4" t="s">
        <v>763</v>
      </c>
      <c r="X595" s="4" t="s">
        <v>718</v>
      </c>
      <c r="Y595" s="4" t="s">
        <v>33</v>
      </c>
      <c r="Z595" s="4"/>
      <c r="AA595" s="4"/>
      <c r="AB595" s="4"/>
      <c r="AC595" s="4"/>
      <c r="AD595">
        <f t="shared" si="37"/>
        <v>18</v>
      </c>
      <c r="AE595" s="122">
        <f t="shared" si="38"/>
        <v>1.5</v>
      </c>
      <c r="AF595">
        <f t="shared" si="39"/>
        <v>2012</v>
      </c>
    </row>
    <row r="596" spans="1:32" x14ac:dyDescent="0.2">
      <c r="A596" s="4">
        <v>40255</v>
      </c>
      <c r="B596" s="4">
        <v>137913</v>
      </c>
      <c r="C596" s="4" t="s">
        <v>2827</v>
      </c>
      <c r="D596" s="4" t="s">
        <v>2828</v>
      </c>
      <c r="E596" s="5">
        <v>39600</v>
      </c>
      <c r="F596" s="29">
        <v>2008</v>
      </c>
      <c r="G596" s="4" t="s">
        <v>20</v>
      </c>
      <c r="H596" s="4" t="s">
        <v>2829</v>
      </c>
      <c r="I596" s="4">
        <v>20.9</v>
      </c>
      <c r="J596" s="4">
        <v>13.27</v>
      </c>
      <c r="K596" s="4" t="s">
        <v>2222</v>
      </c>
      <c r="L596" s="5">
        <v>41075</v>
      </c>
      <c r="M596" s="29">
        <f t="shared" si="36"/>
        <v>2012</v>
      </c>
      <c r="N596" s="4" t="s">
        <v>23</v>
      </c>
      <c r="O596" s="4" t="s">
        <v>2830</v>
      </c>
      <c r="P596" s="4">
        <v>20.88</v>
      </c>
      <c r="Q596" s="4">
        <v>16.600000000000001</v>
      </c>
      <c r="R596" s="4"/>
      <c r="S596" s="4" t="s">
        <v>24</v>
      </c>
      <c r="T596" s="4" t="s">
        <v>92</v>
      </c>
      <c r="U596" s="4" t="s">
        <v>2831</v>
      </c>
      <c r="V596" s="4"/>
      <c r="W596" s="4" t="s">
        <v>763</v>
      </c>
      <c r="X596" s="4" t="s">
        <v>718</v>
      </c>
      <c r="Y596" s="4" t="s">
        <v>26</v>
      </c>
      <c r="Z596" s="4"/>
      <c r="AA596" s="4"/>
      <c r="AB596" s="4"/>
      <c r="AC596" s="4"/>
      <c r="AD596">
        <f t="shared" si="37"/>
        <v>48</v>
      </c>
      <c r="AE596" s="122">
        <f t="shared" si="38"/>
        <v>4</v>
      </c>
      <c r="AF596">
        <f t="shared" si="39"/>
        <v>2012</v>
      </c>
    </row>
    <row r="597" spans="1:32" x14ac:dyDescent="0.2">
      <c r="A597" s="4">
        <v>46495</v>
      </c>
      <c r="B597" s="4">
        <v>161164</v>
      </c>
      <c r="C597" s="4" t="s">
        <v>2832</v>
      </c>
      <c r="D597" s="4" t="s">
        <v>2833</v>
      </c>
      <c r="E597" s="5">
        <v>40512</v>
      </c>
      <c r="F597" s="29">
        <v>2010</v>
      </c>
      <c r="G597" s="4" t="s">
        <v>20</v>
      </c>
      <c r="H597" s="4" t="s">
        <v>2834</v>
      </c>
      <c r="I597" s="4">
        <v>5.62</v>
      </c>
      <c r="J597" s="4">
        <v>4.24</v>
      </c>
      <c r="K597" s="4" t="s">
        <v>935</v>
      </c>
      <c r="L597" s="5">
        <v>41107</v>
      </c>
      <c r="M597" s="29">
        <f t="shared" si="36"/>
        <v>2012</v>
      </c>
      <c r="N597" s="4" t="s">
        <v>23</v>
      </c>
      <c r="O597" s="4" t="s">
        <v>2835</v>
      </c>
      <c r="P597" s="4">
        <v>103.91</v>
      </c>
      <c r="Q597" s="4">
        <v>84.77</v>
      </c>
      <c r="R597" s="4"/>
      <c r="S597" s="4" t="s">
        <v>24</v>
      </c>
      <c r="T597" s="4" t="s">
        <v>47</v>
      </c>
      <c r="U597" s="4" t="s">
        <v>2836</v>
      </c>
      <c r="V597" s="4"/>
      <c r="W597" s="4" t="s">
        <v>763</v>
      </c>
      <c r="X597" s="4" t="s">
        <v>718</v>
      </c>
      <c r="Y597" s="4" t="s">
        <v>26</v>
      </c>
      <c r="Z597" s="4"/>
      <c r="AA597" s="4"/>
      <c r="AB597" s="4"/>
      <c r="AC597" s="4"/>
      <c r="AD597">
        <f t="shared" si="37"/>
        <v>20</v>
      </c>
      <c r="AE597" s="122">
        <f t="shared" si="38"/>
        <v>1.6666666666666667</v>
      </c>
      <c r="AF597">
        <f t="shared" si="39"/>
        <v>2012</v>
      </c>
    </row>
    <row r="598" spans="1:32" x14ac:dyDescent="0.2">
      <c r="A598" s="4">
        <v>49951</v>
      </c>
      <c r="B598" s="4">
        <v>174519</v>
      </c>
      <c r="C598" s="4" t="s">
        <v>2837</v>
      </c>
      <c r="D598" s="4" t="s">
        <v>2838</v>
      </c>
      <c r="E598" s="5">
        <v>39643</v>
      </c>
      <c r="F598" s="29">
        <v>2008</v>
      </c>
      <c r="G598" s="4" t="s">
        <v>20</v>
      </c>
      <c r="H598" s="4" t="s">
        <v>1828</v>
      </c>
      <c r="I598" s="4">
        <v>3.94</v>
      </c>
      <c r="J598" s="4">
        <v>2.5</v>
      </c>
      <c r="K598" s="4" t="s">
        <v>1037</v>
      </c>
      <c r="L598" s="5">
        <v>40688</v>
      </c>
      <c r="M598" s="29">
        <f t="shared" si="36"/>
        <v>2011</v>
      </c>
      <c r="N598" s="4" t="s">
        <v>23</v>
      </c>
      <c r="O598" s="4"/>
      <c r="P598" s="4"/>
      <c r="Q598" s="4"/>
      <c r="R598" s="4"/>
      <c r="S598" s="4" t="s">
        <v>175</v>
      </c>
      <c r="T598" s="4" t="s">
        <v>176</v>
      </c>
      <c r="U598" s="4" t="s">
        <v>2839</v>
      </c>
      <c r="V598" s="4"/>
      <c r="W598" s="4" t="s">
        <v>763</v>
      </c>
      <c r="X598" s="4" t="s">
        <v>718</v>
      </c>
      <c r="Y598" s="4" t="s">
        <v>26</v>
      </c>
      <c r="Z598" s="4"/>
      <c r="AA598" s="4"/>
      <c r="AB598" s="4"/>
      <c r="AC598" s="4"/>
      <c r="AD598">
        <f t="shared" si="37"/>
        <v>34</v>
      </c>
      <c r="AE598" s="122">
        <f t="shared" si="38"/>
        <v>2.8333333333333335</v>
      </c>
      <c r="AF598">
        <f t="shared" si="39"/>
        <v>2011</v>
      </c>
    </row>
    <row r="599" spans="1:32" x14ac:dyDescent="0.2">
      <c r="A599" s="4">
        <v>54640</v>
      </c>
      <c r="B599" s="4">
        <v>194936</v>
      </c>
      <c r="C599" s="4" t="s">
        <v>2840</v>
      </c>
      <c r="D599" s="4" t="s">
        <v>2841</v>
      </c>
      <c r="E599" s="5">
        <v>41061</v>
      </c>
      <c r="F599" s="29">
        <v>2012</v>
      </c>
      <c r="G599" s="4" t="s">
        <v>20</v>
      </c>
      <c r="H599" s="4"/>
      <c r="I599" s="4"/>
      <c r="J599" s="4"/>
      <c r="K599" s="4" t="s">
        <v>2466</v>
      </c>
      <c r="L599" s="5">
        <v>41791</v>
      </c>
      <c r="M599" s="29">
        <f t="shared" si="36"/>
        <v>2014</v>
      </c>
      <c r="N599" s="4" t="s">
        <v>23</v>
      </c>
      <c r="O599" s="4"/>
      <c r="P599" s="4"/>
      <c r="Q599" s="4"/>
      <c r="R599" s="4"/>
      <c r="S599" s="4" t="s">
        <v>32</v>
      </c>
      <c r="T599" s="4" t="s">
        <v>71</v>
      </c>
      <c r="U599" s="4" t="s">
        <v>2842</v>
      </c>
      <c r="V599" s="4"/>
      <c r="W599" s="4" t="s">
        <v>763</v>
      </c>
      <c r="X599" s="4" t="s">
        <v>718</v>
      </c>
      <c r="Y599" s="4" t="s">
        <v>26</v>
      </c>
      <c r="Z599" s="4"/>
      <c r="AA599" s="4"/>
      <c r="AB599" s="4"/>
      <c r="AC599" s="4"/>
      <c r="AD599">
        <f t="shared" si="37"/>
        <v>24</v>
      </c>
      <c r="AE599" s="122">
        <f t="shared" si="38"/>
        <v>2</v>
      </c>
      <c r="AF599">
        <f t="shared" si="39"/>
        <v>2014</v>
      </c>
    </row>
    <row r="600" spans="1:32" x14ac:dyDescent="0.2">
      <c r="A600" s="4">
        <v>44288</v>
      </c>
      <c r="B600" s="4">
        <v>153207</v>
      </c>
      <c r="C600" s="4" t="s">
        <v>2843</v>
      </c>
      <c r="D600" s="4" t="s">
        <v>2844</v>
      </c>
      <c r="E600" s="5">
        <v>40513</v>
      </c>
      <c r="F600" s="29">
        <v>2010</v>
      </c>
      <c r="G600" s="4" t="s">
        <v>20</v>
      </c>
      <c r="H600" s="4" t="s">
        <v>1138</v>
      </c>
      <c r="I600" s="4">
        <v>3</v>
      </c>
      <c r="J600" s="4">
        <v>2.2599999999999998</v>
      </c>
      <c r="K600" s="4" t="s">
        <v>935</v>
      </c>
      <c r="L600" s="5">
        <v>40925</v>
      </c>
      <c r="M600" s="29">
        <f t="shared" si="36"/>
        <v>2012</v>
      </c>
      <c r="N600" s="4" t="s">
        <v>23</v>
      </c>
      <c r="O600" s="4"/>
      <c r="P600" s="4"/>
      <c r="Q600" s="4"/>
      <c r="R600" s="4"/>
      <c r="S600" s="4" t="s">
        <v>60</v>
      </c>
      <c r="T600" s="4" t="s">
        <v>141</v>
      </c>
      <c r="U600" s="4" t="s">
        <v>141</v>
      </c>
      <c r="V600" s="4"/>
      <c r="W600" s="4" t="s">
        <v>763</v>
      </c>
      <c r="X600" s="4" t="s">
        <v>718</v>
      </c>
      <c r="Y600" s="4" t="s">
        <v>26</v>
      </c>
      <c r="Z600" s="4"/>
      <c r="AA600" s="4"/>
      <c r="AB600" s="4"/>
      <c r="AC600" s="4"/>
      <c r="AD600">
        <f t="shared" si="37"/>
        <v>13</v>
      </c>
      <c r="AE600" s="122">
        <f t="shared" si="38"/>
        <v>1.0833333333333333</v>
      </c>
      <c r="AF600">
        <f t="shared" si="39"/>
        <v>2012</v>
      </c>
    </row>
    <row r="601" spans="1:32" x14ac:dyDescent="0.2">
      <c r="A601" s="4">
        <v>5936</v>
      </c>
      <c r="B601" s="4">
        <v>35880</v>
      </c>
      <c r="C601" s="4" t="s">
        <v>2845</v>
      </c>
      <c r="D601" s="4" t="s">
        <v>2846</v>
      </c>
      <c r="E601" s="5">
        <v>39264</v>
      </c>
      <c r="F601" s="29">
        <v>2007</v>
      </c>
      <c r="G601" s="4" t="s">
        <v>20</v>
      </c>
      <c r="H601" s="4"/>
      <c r="I601" s="4"/>
      <c r="J601" s="4"/>
      <c r="K601" s="4" t="s">
        <v>199</v>
      </c>
      <c r="L601" s="5">
        <v>39602</v>
      </c>
      <c r="M601" s="29">
        <f t="shared" si="36"/>
        <v>2008</v>
      </c>
      <c r="N601" s="4" t="s">
        <v>23</v>
      </c>
      <c r="O601" s="4" t="s">
        <v>2847</v>
      </c>
      <c r="P601" s="4">
        <v>286</v>
      </c>
      <c r="Q601" s="4">
        <v>181.61</v>
      </c>
      <c r="R601" s="4"/>
      <c r="S601" s="4" t="s">
        <v>54</v>
      </c>
      <c r="T601" s="4" t="s">
        <v>154</v>
      </c>
      <c r="U601" s="4" t="s">
        <v>2441</v>
      </c>
      <c r="V601" s="4"/>
      <c r="W601" s="4" t="s">
        <v>834</v>
      </c>
      <c r="X601" s="4" t="s">
        <v>718</v>
      </c>
      <c r="Y601" s="4" t="s">
        <v>26</v>
      </c>
      <c r="Z601" s="4"/>
      <c r="AA601" s="4"/>
      <c r="AB601" s="4"/>
      <c r="AC601" s="4"/>
      <c r="AD601">
        <f t="shared" si="37"/>
        <v>11</v>
      </c>
      <c r="AE601" s="122">
        <f t="shared" si="38"/>
        <v>0.91666666666666663</v>
      </c>
      <c r="AF601">
        <f t="shared" si="39"/>
        <v>2008</v>
      </c>
    </row>
    <row r="602" spans="1:32" x14ac:dyDescent="0.2">
      <c r="A602" s="4">
        <v>6036</v>
      </c>
      <c r="B602" s="4">
        <v>36063</v>
      </c>
      <c r="C602" s="4" t="s">
        <v>2848</v>
      </c>
      <c r="D602" s="4" t="s">
        <v>2849</v>
      </c>
      <c r="E602" s="5">
        <v>39170</v>
      </c>
      <c r="F602" s="29">
        <v>2007</v>
      </c>
      <c r="G602" s="4" t="s">
        <v>20</v>
      </c>
      <c r="H602" s="4" t="s">
        <v>1270</v>
      </c>
      <c r="I602" s="4">
        <v>80</v>
      </c>
      <c r="J602" s="4">
        <v>59.82</v>
      </c>
      <c r="K602" s="4" t="s">
        <v>199</v>
      </c>
      <c r="L602" s="5">
        <v>40193</v>
      </c>
      <c r="M602" s="29">
        <f t="shared" si="36"/>
        <v>2010</v>
      </c>
      <c r="N602" s="4" t="s">
        <v>31</v>
      </c>
      <c r="O602" s="4"/>
      <c r="P602" s="4"/>
      <c r="Q602" s="4"/>
      <c r="R602" s="4" t="s">
        <v>2850</v>
      </c>
      <c r="S602" s="4" t="s">
        <v>24</v>
      </c>
      <c r="T602" s="4" t="s">
        <v>25</v>
      </c>
      <c r="U602" s="4" t="s">
        <v>2209</v>
      </c>
      <c r="V602" s="4"/>
      <c r="W602" s="4" t="s">
        <v>763</v>
      </c>
      <c r="X602" s="4" t="s">
        <v>718</v>
      </c>
      <c r="Y602" s="4" t="s">
        <v>33</v>
      </c>
      <c r="Z602" s="4"/>
      <c r="AA602" s="4"/>
      <c r="AB602" s="4" t="s">
        <v>2851</v>
      </c>
      <c r="AC602" s="4"/>
      <c r="AD602">
        <f t="shared" si="37"/>
        <v>34</v>
      </c>
      <c r="AE602" s="122">
        <f t="shared" si="38"/>
        <v>2.8333333333333335</v>
      </c>
      <c r="AF602">
        <f t="shared" si="39"/>
        <v>2010</v>
      </c>
    </row>
    <row r="603" spans="1:32" x14ac:dyDescent="0.2">
      <c r="A603" s="4">
        <v>51556</v>
      </c>
      <c r="B603" s="4">
        <v>181470</v>
      </c>
      <c r="C603" s="4" t="s">
        <v>2852</v>
      </c>
      <c r="D603" s="4"/>
      <c r="E603" s="5">
        <v>40087</v>
      </c>
      <c r="F603" s="29">
        <v>2009</v>
      </c>
      <c r="G603" s="4" t="s">
        <v>20</v>
      </c>
      <c r="H603" s="4"/>
      <c r="I603" s="4"/>
      <c r="J603" s="4"/>
      <c r="K603" s="4" t="s">
        <v>2853</v>
      </c>
      <c r="L603" s="5">
        <v>41162</v>
      </c>
      <c r="M603" s="29">
        <f t="shared" si="36"/>
        <v>2012</v>
      </c>
      <c r="N603" s="4" t="s">
        <v>31</v>
      </c>
      <c r="O603" s="4" t="s">
        <v>2854</v>
      </c>
      <c r="P603" s="4">
        <v>305</v>
      </c>
      <c r="Q603" s="4">
        <v>238.24</v>
      </c>
      <c r="R603" s="4" t="s">
        <v>902</v>
      </c>
      <c r="S603" s="4" t="s">
        <v>24</v>
      </c>
      <c r="T603" s="4" t="s">
        <v>92</v>
      </c>
      <c r="U603" s="4" t="s">
        <v>906</v>
      </c>
      <c r="V603" s="4"/>
      <c r="W603" s="4" t="s">
        <v>763</v>
      </c>
      <c r="X603" s="4" t="s">
        <v>718</v>
      </c>
      <c r="Y603" s="4" t="s">
        <v>33</v>
      </c>
      <c r="Z603" s="4"/>
      <c r="AA603" s="4"/>
      <c r="AB603" s="4" t="s">
        <v>2855</v>
      </c>
      <c r="AC603" s="4" t="s">
        <v>2855</v>
      </c>
      <c r="AD603">
        <f t="shared" si="37"/>
        <v>35</v>
      </c>
      <c r="AE603" s="122">
        <f t="shared" si="38"/>
        <v>2.9166666666666665</v>
      </c>
      <c r="AF603">
        <f t="shared" si="39"/>
        <v>2012</v>
      </c>
    </row>
    <row r="604" spans="1:32" x14ac:dyDescent="0.2">
      <c r="A604" s="4">
        <v>41219</v>
      </c>
      <c r="B604" s="4">
        <v>141711</v>
      </c>
      <c r="C604" s="4" t="s">
        <v>2856</v>
      </c>
      <c r="D604" s="4" t="s">
        <v>2857</v>
      </c>
      <c r="E604" s="5">
        <v>40497</v>
      </c>
      <c r="F604" s="29">
        <v>2010</v>
      </c>
      <c r="G604" s="4" t="s">
        <v>20</v>
      </c>
      <c r="H604" s="4" t="s">
        <v>2858</v>
      </c>
      <c r="I604" s="4">
        <v>10</v>
      </c>
      <c r="J604" s="4">
        <v>7.28</v>
      </c>
      <c r="K604" s="4" t="s">
        <v>1358</v>
      </c>
      <c r="L604" s="5">
        <v>41556</v>
      </c>
      <c r="M604" s="29">
        <f t="shared" si="36"/>
        <v>2013</v>
      </c>
      <c r="N604" s="4" t="s">
        <v>31</v>
      </c>
      <c r="O604" s="4"/>
      <c r="P604" s="4"/>
      <c r="Q604" s="4"/>
      <c r="R604" s="4" t="s">
        <v>2859</v>
      </c>
      <c r="S604" s="4" t="s">
        <v>175</v>
      </c>
      <c r="T604" s="4" t="s">
        <v>176</v>
      </c>
      <c r="U604" s="4" t="s">
        <v>2860</v>
      </c>
      <c r="V604" s="4"/>
      <c r="W604" s="4" t="s">
        <v>763</v>
      </c>
      <c r="X604" s="4" t="s">
        <v>718</v>
      </c>
      <c r="Y604" s="4" t="s">
        <v>33</v>
      </c>
      <c r="Z604" s="4"/>
      <c r="AA604" s="4"/>
      <c r="AB604" s="4" t="s">
        <v>1361</v>
      </c>
      <c r="AC604" s="4"/>
      <c r="AD604">
        <f t="shared" si="37"/>
        <v>35</v>
      </c>
      <c r="AE604" s="122">
        <f t="shared" si="38"/>
        <v>2.9166666666666665</v>
      </c>
      <c r="AF604">
        <f t="shared" si="39"/>
        <v>2013</v>
      </c>
    </row>
    <row r="605" spans="1:32" x14ac:dyDescent="0.2">
      <c r="A605" s="4">
        <v>3318</v>
      </c>
      <c r="B605" s="4">
        <v>31991</v>
      </c>
      <c r="C605" s="4" t="s">
        <v>2861</v>
      </c>
      <c r="D605" s="4" t="s">
        <v>2862</v>
      </c>
      <c r="E605" s="5">
        <v>40076</v>
      </c>
      <c r="F605" s="29">
        <v>2009</v>
      </c>
      <c r="G605" s="4" t="s">
        <v>20</v>
      </c>
      <c r="H605" s="4" t="s">
        <v>2863</v>
      </c>
      <c r="I605" s="4">
        <v>131.85</v>
      </c>
      <c r="J605" s="4">
        <v>90.48</v>
      </c>
      <c r="K605" s="4" t="s">
        <v>2864</v>
      </c>
      <c r="L605" s="5">
        <v>40471</v>
      </c>
      <c r="M605" s="29">
        <f t="shared" si="36"/>
        <v>2010</v>
      </c>
      <c r="N605" s="4" t="s">
        <v>23</v>
      </c>
      <c r="O605" s="4" t="s">
        <v>2865</v>
      </c>
      <c r="P605" s="4">
        <v>297.73</v>
      </c>
      <c r="Q605" s="4">
        <v>213.83</v>
      </c>
      <c r="R605" s="4"/>
      <c r="S605" s="4" t="s">
        <v>167</v>
      </c>
      <c r="T605" s="4" t="s">
        <v>168</v>
      </c>
      <c r="U605" s="4" t="s">
        <v>2866</v>
      </c>
      <c r="V605" s="4"/>
      <c r="W605" s="4" t="s">
        <v>763</v>
      </c>
      <c r="X605" s="4" t="s">
        <v>718</v>
      </c>
      <c r="Y605" s="4" t="s">
        <v>26</v>
      </c>
      <c r="Z605" s="4"/>
      <c r="AA605" s="4"/>
      <c r="AB605" s="4" t="s">
        <v>2867</v>
      </c>
      <c r="AC605" s="4"/>
      <c r="AD605">
        <f t="shared" si="37"/>
        <v>13</v>
      </c>
      <c r="AE605" s="122">
        <f t="shared" si="38"/>
        <v>1.0833333333333333</v>
      </c>
      <c r="AF605">
        <f t="shared" si="39"/>
        <v>2010</v>
      </c>
    </row>
    <row r="606" spans="1:32" x14ac:dyDescent="0.2">
      <c r="A606" s="4">
        <v>3318</v>
      </c>
      <c r="B606" s="4">
        <v>31991</v>
      </c>
      <c r="C606" s="4" t="s">
        <v>2861</v>
      </c>
      <c r="D606" s="4" t="s">
        <v>2862</v>
      </c>
      <c r="E606" s="5">
        <v>40076</v>
      </c>
      <c r="F606" s="29">
        <v>2009</v>
      </c>
      <c r="G606" s="4" t="s">
        <v>20</v>
      </c>
      <c r="H606" s="4" t="s">
        <v>2863</v>
      </c>
      <c r="I606" s="4">
        <v>131.85</v>
      </c>
      <c r="J606" s="4">
        <v>90.48</v>
      </c>
      <c r="K606" s="4" t="s">
        <v>2864</v>
      </c>
      <c r="L606" s="5">
        <v>41444</v>
      </c>
      <c r="M606" s="29">
        <f t="shared" si="36"/>
        <v>2013</v>
      </c>
      <c r="N606" s="4" t="s">
        <v>31</v>
      </c>
      <c r="O606" s="4" t="s">
        <v>2404</v>
      </c>
      <c r="P606" s="4">
        <v>388</v>
      </c>
      <c r="Q606" s="4">
        <v>291.5</v>
      </c>
      <c r="R606" s="4" t="s">
        <v>1238</v>
      </c>
      <c r="S606" s="4" t="s">
        <v>167</v>
      </c>
      <c r="T606" s="4" t="s">
        <v>168</v>
      </c>
      <c r="U606" s="4" t="s">
        <v>2866</v>
      </c>
      <c r="V606" s="4"/>
      <c r="W606" s="4" t="s">
        <v>763</v>
      </c>
      <c r="X606" s="4" t="s">
        <v>718</v>
      </c>
      <c r="Y606" s="4" t="s">
        <v>33</v>
      </c>
      <c r="Z606" s="4">
        <v>1.9</v>
      </c>
      <c r="AA606" s="4"/>
      <c r="AB606" s="4" t="s">
        <v>2867</v>
      </c>
      <c r="AC606" s="4"/>
      <c r="AD606">
        <f t="shared" si="37"/>
        <v>45</v>
      </c>
      <c r="AE606" s="122">
        <f t="shared" si="38"/>
        <v>3.75</v>
      </c>
      <c r="AF606">
        <f t="shared" si="39"/>
        <v>2013</v>
      </c>
    </row>
    <row r="607" spans="1:32" x14ac:dyDescent="0.2">
      <c r="A607" s="4">
        <v>5714</v>
      </c>
      <c r="B607" s="4">
        <v>35494</v>
      </c>
      <c r="C607" s="4" t="s">
        <v>2868</v>
      </c>
      <c r="D607" s="4" t="s">
        <v>2869</v>
      </c>
      <c r="E607" s="5">
        <v>39203</v>
      </c>
      <c r="F607" s="29">
        <v>2007</v>
      </c>
      <c r="G607" s="4" t="s">
        <v>28</v>
      </c>
      <c r="H607" s="4"/>
      <c r="I607" s="4"/>
      <c r="J607" s="4"/>
      <c r="K607" s="4" t="s">
        <v>1590</v>
      </c>
      <c r="L607" s="5">
        <v>40513</v>
      </c>
      <c r="M607" s="29">
        <f t="shared" si="36"/>
        <v>2010</v>
      </c>
      <c r="N607" s="4" t="s">
        <v>46</v>
      </c>
      <c r="O607" s="4"/>
      <c r="P607" s="4"/>
      <c r="Q607" s="4"/>
      <c r="R607" s="4"/>
      <c r="S607" s="4" t="s">
        <v>167</v>
      </c>
      <c r="T607" s="4" t="s">
        <v>439</v>
      </c>
      <c r="U607" s="4" t="s">
        <v>2870</v>
      </c>
      <c r="V607" s="4"/>
      <c r="W607" s="4" t="s">
        <v>763</v>
      </c>
      <c r="X607" s="4" t="s">
        <v>718</v>
      </c>
      <c r="Y607" s="4" t="s">
        <v>33</v>
      </c>
      <c r="Z607" s="4"/>
      <c r="AA607" s="4"/>
      <c r="AB607" s="4"/>
      <c r="AC607" s="4"/>
      <c r="AD607">
        <f t="shared" si="37"/>
        <v>43</v>
      </c>
      <c r="AE607" s="122">
        <f t="shared" si="38"/>
        <v>3.5833333333333335</v>
      </c>
      <c r="AF607">
        <f t="shared" si="39"/>
        <v>2010</v>
      </c>
    </row>
    <row r="608" spans="1:32" x14ac:dyDescent="0.2">
      <c r="A608" s="4">
        <v>22930</v>
      </c>
      <c r="B608" s="4">
        <v>59361</v>
      </c>
      <c r="C608" s="4" t="s">
        <v>2871</v>
      </c>
      <c r="D608" s="4" t="s">
        <v>2872</v>
      </c>
      <c r="E608" s="5">
        <v>39409</v>
      </c>
      <c r="F608" s="29">
        <v>2007</v>
      </c>
      <c r="G608" s="4" t="s">
        <v>20</v>
      </c>
      <c r="H608" s="4"/>
      <c r="I608" s="4"/>
      <c r="J608" s="4"/>
      <c r="K608" s="4" t="s">
        <v>1859</v>
      </c>
      <c r="L608" s="5">
        <v>41153</v>
      </c>
      <c r="M608" s="29">
        <f t="shared" si="36"/>
        <v>2012</v>
      </c>
      <c r="N608" s="4" t="s">
        <v>46</v>
      </c>
      <c r="O608" s="4"/>
      <c r="P608" s="4"/>
      <c r="Q608" s="4"/>
      <c r="R608" s="4"/>
      <c r="S608" s="4" t="s">
        <v>60</v>
      </c>
      <c r="T608" s="4" t="s">
        <v>141</v>
      </c>
      <c r="U608" s="4" t="s">
        <v>2873</v>
      </c>
      <c r="V608" s="4"/>
      <c r="W608" s="4" t="s">
        <v>763</v>
      </c>
      <c r="X608" s="4" t="s">
        <v>718</v>
      </c>
      <c r="Y608" s="4" t="s">
        <v>33</v>
      </c>
      <c r="Z608" s="4"/>
      <c r="AA608" s="4"/>
      <c r="AB608" s="4"/>
      <c r="AC608" s="4"/>
      <c r="AD608">
        <f t="shared" si="37"/>
        <v>58</v>
      </c>
      <c r="AE608" s="122">
        <f t="shared" si="38"/>
        <v>4.833333333333333</v>
      </c>
      <c r="AF608">
        <f t="shared" si="39"/>
        <v>2012</v>
      </c>
    </row>
    <row r="609" spans="1:32" x14ac:dyDescent="0.2">
      <c r="A609" s="4">
        <v>4443</v>
      </c>
      <c r="B609" s="4">
        <v>33766</v>
      </c>
      <c r="C609" s="4" t="s">
        <v>2874</v>
      </c>
      <c r="D609" s="4" t="s">
        <v>2875</v>
      </c>
      <c r="E609" s="5">
        <v>38847</v>
      </c>
      <c r="F609" s="29">
        <v>2006</v>
      </c>
      <c r="G609" s="4" t="s">
        <v>28</v>
      </c>
      <c r="H609" s="4" t="s">
        <v>1818</v>
      </c>
      <c r="I609" s="4">
        <v>50</v>
      </c>
      <c r="J609" s="4">
        <v>41.19</v>
      </c>
      <c r="K609" s="4" t="s">
        <v>409</v>
      </c>
      <c r="L609" s="5">
        <v>40147</v>
      </c>
      <c r="M609" s="29">
        <f t="shared" si="36"/>
        <v>2009</v>
      </c>
      <c r="N609" s="4" t="s">
        <v>23</v>
      </c>
      <c r="O609" s="4" t="s">
        <v>2876</v>
      </c>
      <c r="P609" s="4">
        <v>406.54</v>
      </c>
      <c r="Q609" s="4">
        <v>271.27999999999997</v>
      </c>
      <c r="R609" s="4"/>
      <c r="S609" s="4" t="s">
        <v>65</v>
      </c>
      <c r="T609" s="4" t="s">
        <v>118</v>
      </c>
      <c r="U609" s="4" t="s">
        <v>118</v>
      </c>
      <c r="V609" s="4"/>
      <c r="W609" s="4" t="s">
        <v>834</v>
      </c>
      <c r="X609" s="4" t="s">
        <v>718</v>
      </c>
      <c r="Y609" s="4" t="s">
        <v>26</v>
      </c>
      <c r="Z609" s="4"/>
      <c r="AA609" s="4"/>
      <c r="AB609" s="4" t="s">
        <v>802</v>
      </c>
      <c r="AC609" s="4" t="s">
        <v>802</v>
      </c>
      <c r="AD609">
        <f t="shared" si="37"/>
        <v>42</v>
      </c>
      <c r="AE609" s="122">
        <f t="shared" si="38"/>
        <v>3.5</v>
      </c>
      <c r="AF609">
        <f t="shared" si="39"/>
        <v>2009</v>
      </c>
    </row>
    <row r="610" spans="1:32" x14ac:dyDescent="0.2">
      <c r="A610" s="4">
        <v>4443</v>
      </c>
      <c r="B610" s="4">
        <v>33766</v>
      </c>
      <c r="C610" s="4" t="s">
        <v>2874</v>
      </c>
      <c r="D610" s="4" t="s">
        <v>2875</v>
      </c>
      <c r="E610" s="5">
        <v>38847</v>
      </c>
      <c r="F610" s="29">
        <v>2006</v>
      </c>
      <c r="G610" s="4" t="s">
        <v>28</v>
      </c>
      <c r="H610" s="4" t="s">
        <v>1818</v>
      </c>
      <c r="I610" s="4">
        <v>50</v>
      </c>
      <c r="J610" s="4">
        <v>41.19</v>
      </c>
      <c r="K610" s="4" t="s">
        <v>409</v>
      </c>
      <c r="L610" s="5">
        <v>40269</v>
      </c>
      <c r="M610" s="29">
        <f t="shared" si="36"/>
        <v>2010</v>
      </c>
      <c r="N610" s="4" t="s">
        <v>38</v>
      </c>
      <c r="O610" s="4"/>
      <c r="P610" s="4"/>
      <c r="Q610" s="4"/>
      <c r="R610" s="4"/>
      <c r="S610" s="4" t="s">
        <v>65</v>
      </c>
      <c r="T610" s="4" t="s">
        <v>118</v>
      </c>
      <c r="U610" s="4" t="s">
        <v>118</v>
      </c>
      <c r="V610" s="4"/>
      <c r="W610" s="4" t="s">
        <v>834</v>
      </c>
      <c r="X610" s="4" t="s">
        <v>718</v>
      </c>
      <c r="Y610" s="4" t="s">
        <v>26</v>
      </c>
      <c r="Z610" s="4"/>
      <c r="AA610" s="4"/>
      <c r="AB610" s="4" t="s">
        <v>802</v>
      </c>
      <c r="AC610" s="4" t="s">
        <v>802</v>
      </c>
      <c r="AD610">
        <f t="shared" si="37"/>
        <v>47</v>
      </c>
      <c r="AE610" s="122">
        <f t="shared" si="38"/>
        <v>3.9166666666666665</v>
      </c>
      <c r="AF610">
        <f t="shared" si="39"/>
        <v>2010</v>
      </c>
    </row>
    <row r="611" spans="1:32" x14ac:dyDescent="0.2">
      <c r="A611" s="4">
        <v>4443</v>
      </c>
      <c r="B611" s="4">
        <v>33766</v>
      </c>
      <c r="C611" s="4" t="s">
        <v>2874</v>
      </c>
      <c r="D611" s="4" t="s">
        <v>2875</v>
      </c>
      <c r="E611" s="5">
        <v>38847</v>
      </c>
      <c r="F611" s="29">
        <v>2006</v>
      </c>
      <c r="G611" s="4" t="s">
        <v>28</v>
      </c>
      <c r="H611" s="4" t="s">
        <v>1818</v>
      </c>
      <c r="I611" s="4">
        <v>50</v>
      </c>
      <c r="J611" s="4">
        <v>41.19</v>
      </c>
      <c r="K611" s="4" t="s">
        <v>409</v>
      </c>
      <c r="L611" s="5">
        <v>40850</v>
      </c>
      <c r="M611" s="29">
        <f t="shared" si="36"/>
        <v>2011</v>
      </c>
      <c r="N611" s="4" t="s">
        <v>38</v>
      </c>
      <c r="O611" s="4" t="s">
        <v>2877</v>
      </c>
      <c r="P611" s="4">
        <v>51.74</v>
      </c>
      <c r="Q611" s="4">
        <v>37.630000000000003</v>
      </c>
      <c r="R611" s="4"/>
      <c r="S611" s="4" t="s">
        <v>65</v>
      </c>
      <c r="T611" s="4" t="s">
        <v>118</v>
      </c>
      <c r="U611" s="4" t="s">
        <v>118</v>
      </c>
      <c r="V611" s="4"/>
      <c r="W611" s="4" t="s">
        <v>834</v>
      </c>
      <c r="X611" s="4" t="s">
        <v>718</v>
      </c>
      <c r="Y611" s="4" t="s">
        <v>26</v>
      </c>
      <c r="Z611" s="4"/>
      <c r="AA611" s="4"/>
      <c r="AB611" s="4" t="s">
        <v>802</v>
      </c>
      <c r="AC611" s="4" t="s">
        <v>802</v>
      </c>
      <c r="AD611">
        <f t="shared" si="37"/>
        <v>66</v>
      </c>
      <c r="AE611" s="122">
        <f t="shared" si="38"/>
        <v>5.5</v>
      </c>
      <c r="AF611">
        <f t="shared" si="39"/>
        <v>2011</v>
      </c>
    </row>
    <row r="612" spans="1:32" x14ac:dyDescent="0.2">
      <c r="A612" s="4">
        <v>4443</v>
      </c>
      <c r="B612" s="4">
        <v>33766</v>
      </c>
      <c r="C612" s="4" t="s">
        <v>2874</v>
      </c>
      <c r="D612" s="4" t="s">
        <v>2875</v>
      </c>
      <c r="E612" s="5">
        <v>38847</v>
      </c>
      <c r="F612" s="29">
        <v>2006</v>
      </c>
      <c r="G612" s="4" t="s">
        <v>28</v>
      </c>
      <c r="H612" s="4" t="s">
        <v>1818</v>
      </c>
      <c r="I612" s="4">
        <v>50</v>
      </c>
      <c r="J612" s="4">
        <v>41.19</v>
      </c>
      <c r="K612" s="4" t="s">
        <v>409</v>
      </c>
      <c r="L612" s="5">
        <v>40954</v>
      </c>
      <c r="M612" s="29">
        <f t="shared" si="36"/>
        <v>2012</v>
      </c>
      <c r="N612" s="4" t="s">
        <v>38</v>
      </c>
      <c r="O612" s="4" t="s">
        <v>2878</v>
      </c>
      <c r="P612" s="4">
        <v>53.37</v>
      </c>
      <c r="Q612" s="4">
        <v>40.46</v>
      </c>
      <c r="R612" s="4"/>
      <c r="S612" s="4" t="s">
        <v>65</v>
      </c>
      <c r="T612" s="4" t="s">
        <v>118</v>
      </c>
      <c r="U612" s="4" t="s">
        <v>118</v>
      </c>
      <c r="V612" s="4"/>
      <c r="W612" s="4" t="s">
        <v>834</v>
      </c>
      <c r="X612" s="4" t="s">
        <v>718</v>
      </c>
      <c r="Y612" s="4" t="s">
        <v>26</v>
      </c>
      <c r="Z612" s="4"/>
      <c r="AA612" s="4"/>
      <c r="AB612" s="4" t="s">
        <v>802</v>
      </c>
      <c r="AC612" s="4" t="s">
        <v>802</v>
      </c>
      <c r="AD612">
        <f t="shared" si="37"/>
        <v>69</v>
      </c>
      <c r="AE612" s="122">
        <f t="shared" si="38"/>
        <v>5.75</v>
      </c>
      <c r="AF612">
        <f t="shared" si="39"/>
        <v>2012</v>
      </c>
    </row>
    <row r="613" spans="1:32" x14ac:dyDescent="0.2">
      <c r="A613" s="4">
        <v>4443</v>
      </c>
      <c r="B613" s="4">
        <v>33766</v>
      </c>
      <c r="C613" s="4" t="s">
        <v>2874</v>
      </c>
      <c r="D613" s="4" t="s">
        <v>2875</v>
      </c>
      <c r="E613" s="5">
        <v>38847</v>
      </c>
      <c r="F613" s="29">
        <v>2006</v>
      </c>
      <c r="G613" s="4" t="s">
        <v>28</v>
      </c>
      <c r="H613" s="4" t="s">
        <v>1818</v>
      </c>
      <c r="I613" s="4">
        <v>50</v>
      </c>
      <c r="J613" s="4">
        <v>41.19</v>
      </c>
      <c r="K613" s="4" t="s">
        <v>409</v>
      </c>
      <c r="L613" s="5">
        <v>41061</v>
      </c>
      <c r="M613" s="29">
        <f t="shared" si="36"/>
        <v>2012</v>
      </c>
      <c r="N613" s="4" t="s">
        <v>38</v>
      </c>
      <c r="O613" s="4"/>
      <c r="P613" s="4"/>
      <c r="Q613" s="4"/>
      <c r="R613" s="4"/>
      <c r="S613" s="4" t="s">
        <v>65</v>
      </c>
      <c r="T613" s="4" t="s">
        <v>118</v>
      </c>
      <c r="U613" s="4" t="s">
        <v>118</v>
      </c>
      <c r="V613" s="4"/>
      <c r="W613" s="4" t="s">
        <v>834</v>
      </c>
      <c r="X613" s="4" t="s">
        <v>718</v>
      </c>
      <c r="Y613" s="4" t="s">
        <v>33</v>
      </c>
      <c r="Z613" s="4"/>
      <c r="AA613" s="4"/>
      <c r="AB613" s="4" t="s">
        <v>802</v>
      </c>
      <c r="AC613" s="4" t="s">
        <v>802</v>
      </c>
      <c r="AD613">
        <f t="shared" si="37"/>
        <v>73</v>
      </c>
      <c r="AE613" s="122">
        <f t="shared" si="38"/>
        <v>6.083333333333333</v>
      </c>
      <c r="AF613">
        <f t="shared" si="39"/>
        <v>2012</v>
      </c>
    </row>
    <row r="614" spans="1:32" x14ac:dyDescent="0.2">
      <c r="A614" s="4">
        <v>28508</v>
      </c>
      <c r="B614" s="4">
        <v>85026</v>
      </c>
      <c r="C614" s="4" t="s">
        <v>2879</v>
      </c>
      <c r="D614" s="4" t="s">
        <v>2880</v>
      </c>
      <c r="E614" s="5">
        <v>40998</v>
      </c>
      <c r="F614" s="29">
        <v>2012</v>
      </c>
      <c r="G614" s="4" t="s">
        <v>782</v>
      </c>
      <c r="H614" s="4" t="s">
        <v>2722</v>
      </c>
      <c r="I614" s="4">
        <v>49</v>
      </c>
      <c r="J614" s="4">
        <v>37.270000000000003</v>
      </c>
      <c r="K614" s="4" t="s">
        <v>2881</v>
      </c>
      <c r="L614" s="5">
        <v>42772</v>
      </c>
      <c r="M614" s="29">
        <f t="shared" si="36"/>
        <v>2017</v>
      </c>
      <c r="N614" s="4" t="s">
        <v>31</v>
      </c>
      <c r="O614" s="4" t="s">
        <v>1213</v>
      </c>
      <c r="P614" s="4">
        <v>190</v>
      </c>
      <c r="Q614" s="4">
        <v>176.92</v>
      </c>
      <c r="R614" s="4" t="s">
        <v>2882</v>
      </c>
      <c r="S614" s="4" t="s">
        <v>24</v>
      </c>
      <c r="T614" s="4" t="s">
        <v>47</v>
      </c>
      <c r="U614" s="4" t="s">
        <v>177</v>
      </c>
      <c r="V614" s="4"/>
      <c r="W614" s="4" t="s">
        <v>763</v>
      </c>
      <c r="X614" s="4" t="s">
        <v>718</v>
      </c>
      <c r="Y614" s="4" t="s">
        <v>33</v>
      </c>
      <c r="Z614" s="4">
        <v>4.8</v>
      </c>
      <c r="AA614" s="4"/>
      <c r="AB614" s="4"/>
      <c r="AC614" s="4"/>
      <c r="AD614">
        <f t="shared" si="37"/>
        <v>59</v>
      </c>
      <c r="AE614" s="122">
        <f t="shared" si="38"/>
        <v>4.916666666666667</v>
      </c>
      <c r="AF614">
        <f t="shared" si="39"/>
        <v>2017</v>
      </c>
    </row>
    <row r="615" spans="1:32" x14ac:dyDescent="0.2">
      <c r="A615" s="4">
        <v>24634</v>
      </c>
      <c r="B615" s="4">
        <v>63838</v>
      </c>
      <c r="C615" s="4" t="s">
        <v>2883</v>
      </c>
      <c r="D615" s="4" t="s">
        <v>2884</v>
      </c>
      <c r="E615" s="5">
        <v>40694</v>
      </c>
      <c r="F615" s="29">
        <v>2011</v>
      </c>
      <c r="G615" s="4" t="s">
        <v>43</v>
      </c>
      <c r="H615" s="4" t="s">
        <v>1818</v>
      </c>
      <c r="I615" s="4">
        <v>50</v>
      </c>
      <c r="J615" s="4">
        <v>34.630000000000003</v>
      </c>
      <c r="K615" s="4" t="s">
        <v>832</v>
      </c>
      <c r="L615" s="5">
        <v>41540</v>
      </c>
      <c r="M615" s="29">
        <f t="shared" si="36"/>
        <v>2013</v>
      </c>
      <c r="N615" s="4" t="s">
        <v>70</v>
      </c>
      <c r="O615" s="4" t="s">
        <v>2885</v>
      </c>
      <c r="P615" s="4">
        <v>340</v>
      </c>
      <c r="Q615" s="4">
        <v>255.54</v>
      </c>
      <c r="R615" s="4" t="s">
        <v>2886</v>
      </c>
      <c r="S615" s="4" t="s">
        <v>167</v>
      </c>
      <c r="T615" s="4" t="s">
        <v>501</v>
      </c>
      <c r="U615" s="4" t="s">
        <v>2887</v>
      </c>
      <c r="V615" s="4"/>
      <c r="W615" s="4" t="s">
        <v>763</v>
      </c>
      <c r="X615" s="4" t="s">
        <v>718</v>
      </c>
      <c r="Y615" s="4" t="s">
        <v>33</v>
      </c>
      <c r="Z615" s="4"/>
      <c r="AA615" s="4"/>
      <c r="AB615" s="4" t="s">
        <v>1163</v>
      </c>
      <c r="AC615" s="4"/>
      <c r="AD615">
        <f t="shared" si="37"/>
        <v>28</v>
      </c>
      <c r="AE615" s="122">
        <f t="shared" si="38"/>
        <v>2.3333333333333335</v>
      </c>
      <c r="AF615">
        <f t="shared" si="39"/>
        <v>2013</v>
      </c>
    </row>
    <row r="616" spans="1:32" x14ac:dyDescent="0.2">
      <c r="A616" s="4">
        <v>42807</v>
      </c>
      <c r="B616" s="4">
        <v>147409</v>
      </c>
      <c r="C616" s="4" t="s">
        <v>2888</v>
      </c>
      <c r="D616" s="4"/>
      <c r="E616" s="5">
        <v>40148</v>
      </c>
      <c r="F616" s="29">
        <v>2009</v>
      </c>
      <c r="G616" s="4" t="s">
        <v>20</v>
      </c>
      <c r="H616" s="4" t="s">
        <v>2889</v>
      </c>
      <c r="I616" s="4">
        <v>17.02</v>
      </c>
      <c r="J616" s="4">
        <v>11.36</v>
      </c>
      <c r="K616" s="4" t="s">
        <v>2890</v>
      </c>
      <c r="L616" s="5">
        <v>40472</v>
      </c>
      <c r="M616" s="29">
        <f t="shared" si="36"/>
        <v>2010</v>
      </c>
      <c r="N616" s="4" t="s">
        <v>23</v>
      </c>
      <c r="O616" s="4" t="s">
        <v>2891</v>
      </c>
      <c r="P616" s="4">
        <v>341.4</v>
      </c>
      <c r="Q616" s="4">
        <v>245.19</v>
      </c>
      <c r="R616" s="4"/>
      <c r="S616" s="4" t="s">
        <v>24</v>
      </c>
      <c r="T616" s="4" t="s">
        <v>47</v>
      </c>
      <c r="U616" s="4" t="s">
        <v>2892</v>
      </c>
      <c r="V616" s="4"/>
      <c r="W616" s="4" t="s">
        <v>763</v>
      </c>
      <c r="X616" s="4" t="s">
        <v>718</v>
      </c>
      <c r="Y616" s="4" t="s">
        <v>26</v>
      </c>
      <c r="Z616" s="4"/>
      <c r="AA616" s="4"/>
      <c r="AB616" s="4"/>
      <c r="AC616" s="4"/>
      <c r="AD616">
        <f t="shared" si="37"/>
        <v>10</v>
      </c>
      <c r="AE616" s="122">
        <f t="shared" si="38"/>
        <v>0.83333333333333337</v>
      </c>
      <c r="AF616">
        <f t="shared" si="39"/>
        <v>2010</v>
      </c>
    </row>
    <row r="617" spans="1:32" x14ac:dyDescent="0.2">
      <c r="A617" s="4">
        <v>51185</v>
      </c>
      <c r="B617" s="4">
        <v>180176</v>
      </c>
      <c r="C617" s="4" t="s">
        <v>2893</v>
      </c>
      <c r="D617" s="4" t="s">
        <v>2894</v>
      </c>
      <c r="E617" s="5">
        <v>40057</v>
      </c>
      <c r="F617" s="29">
        <v>2009</v>
      </c>
      <c r="G617" s="4" t="s">
        <v>20</v>
      </c>
      <c r="H617" s="4"/>
      <c r="I617" s="4"/>
      <c r="J617" s="4"/>
      <c r="K617" s="4" t="s">
        <v>1051</v>
      </c>
      <c r="L617" s="5">
        <v>40299</v>
      </c>
      <c r="M617" s="29">
        <f t="shared" si="36"/>
        <v>2010</v>
      </c>
      <c r="N617" s="4" t="s">
        <v>23</v>
      </c>
      <c r="O617" s="4"/>
      <c r="P617" s="4"/>
      <c r="Q617" s="4"/>
      <c r="R617" s="4"/>
      <c r="S617" s="4" t="s">
        <v>24</v>
      </c>
      <c r="T617" s="4" t="s">
        <v>47</v>
      </c>
      <c r="U617" s="4" t="s">
        <v>2766</v>
      </c>
      <c r="V617" s="4"/>
      <c r="W617" s="4" t="s">
        <v>763</v>
      </c>
      <c r="X617" s="4" t="s">
        <v>718</v>
      </c>
      <c r="Y617" s="4" t="s">
        <v>33</v>
      </c>
      <c r="Z617" s="4"/>
      <c r="AA617" s="4"/>
      <c r="AB617" s="4"/>
      <c r="AC617" s="4"/>
      <c r="AD617">
        <f t="shared" si="37"/>
        <v>8</v>
      </c>
      <c r="AE617" s="122">
        <f t="shared" si="38"/>
        <v>0.66666666666666663</v>
      </c>
      <c r="AF617">
        <f t="shared" si="39"/>
        <v>2010</v>
      </c>
    </row>
    <row r="618" spans="1:32" x14ac:dyDescent="0.2">
      <c r="A618" s="4">
        <v>36124</v>
      </c>
      <c r="B618" s="4">
        <v>123238</v>
      </c>
      <c r="C618" s="4" t="s">
        <v>2895</v>
      </c>
      <c r="D618" s="4"/>
      <c r="E618" s="5">
        <v>39114</v>
      </c>
      <c r="F618" s="29">
        <v>2007</v>
      </c>
      <c r="G618" s="4" t="s">
        <v>20</v>
      </c>
      <c r="H618" s="4" t="s">
        <v>2896</v>
      </c>
      <c r="I618" s="4">
        <v>7.05</v>
      </c>
      <c r="J618" s="4">
        <v>5.34</v>
      </c>
      <c r="K618" s="4" t="s">
        <v>2897</v>
      </c>
      <c r="L618" s="5">
        <v>39264</v>
      </c>
      <c r="M618" s="29">
        <f t="shared" si="36"/>
        <v>2007</v>
      </c>
      <c r="N618" s="4" t="s">
        <v>46</v>
      </c>
      <c r="O618" s="4" t="s">
        <v>2898</v>
      </c>
      <c r="P618" s="4">
        <v>7.17</v>
      </c>
      <c r="Q618" s="4">
        <v>5.3</v>
      </c>
      <c r="R618" s="4"/>
      <c r="S618" s="4" t="s">
        <v>167</v>
      </c>
      <c r="T618" s="4" t="s">
        <v>439</v>
      </c>
      <c r="U618" s="4" t="s">
        <v>2899</v>
      </c>
      <c r="V618" s="4"/>
      <c r="W618" s="4" t="s">
        <v>763</v>
      </c>
      <c r="X618" s="4" t="s">
        <v>718</v>
      </c>
      <c r="Y618" s="4" t="s">
        <v>26</v>
      </c>
      <c r="Z618" s="4"/>
      <c r="AA618" s="4"/>
      <c r="AB618" s="4"/>
      <c r="AC618" s="4"/>
      <c r="AD618">
        <f t="shared" si="37"/>
        <v>5</v>
      </c>
      <c r="AE618" s="122">
        <f t="shared" si="38"/>
        <v>0.41666666666666669</v>
      </c>
      <c r="AF618">
        <f t="shared" si="39"/>
        <v>2007</v>
      </c>
    </row>
    <row r="619" spans="1:32" x14ac:dyDescent="0.2">
      <c r="A619" s="4">
        <v>47129</v>
      </c>
      <c r="B619" s="4">
        <v>163543</v>
      </c>
      <c r="C619" s="4" t="s">
        <v>2900</v>
      </c>
      <c r="D619" s="4" t="s">
        <v>2901</v>
      </c>
      <c r="E619" s="5">
        <v>39264</v>
      </c>
      <c r="F619" s="29">
        <v>2007</v>
      </c>
      <c r="G619" s="4" t="s">
        <v>20</v>
      </c>
      <c r="H619" s="4" t="s">
        <v>1810</v>
      </c>
      <c r="I619" s="4">
        <v>11.82</v>
      </c>
      <c r="J619" s="4">
        <v>8.75</v>
      </c>
      <c r="K619" s="4" t="s">
        <v>2225</v>
      </c>
      <c r="L619" s="5">
        <v>40309</v>
      </c>
      <c r="M619" s="29">
        <f t="shared" si="36"/>
        <v>2010</v>
      </c>
      <c r="N619" s="4" t="s">
        <v>23</v>
      </c>
      <c r="O619" s="4" t="s">
        <v>2902</v>
      </c>
      <c r="P619" s="4">
        <v>165.02</v>
      </c>
      <c r="Q619" s="4">
        <v>125.12</v>
      </c>
      <c r="R619" s="4"/>
      <c r="S619" s="4" t="s">
        <v>24</v>
      </c>
      <c r="T619" s="4" t="s">
        <v>47</v>
      </c>
      <c r="U619" s="4" t="s">
        <v>2903</v>
      </c>
      <c r="V619" s="4"/>
      <c r="W619" s="4" t="s">
        <v>763</v>
      </c>
      <c r="X619" s="4" t="s">
        <v>718</v>
      </c>
      <c r="Y619" s="4" t="s">
        <v>26</v>
      </c>
      <c r="Z619" s="4"/>
      <c r="AA619" s="4"/>
      <c r="AB619" s="4"/>
      <c r="AC619" s="4"/>
      <c r="AD619">
        <f t="shared" si="37"/>
        <v>34</v>
      </c>
      <c r="AE619" s="122">
        <f t="shared" si="38"/>
        <v>2.8333333333333335</v>
      </c>
      <c r="AF619">
        <f t="shared" si="39"/>
        <v>2010</v>
      </c>
    </row>
    <row r="620" spans="1:32" x14ac:dyDescent="0.2">
      <c r="A620" s="4">
        <v>47129</v>
      </c>
      <c r="B620" s="4">
        <v>163543</v>
      </c>
      <c r="C620" s="4" t="s">
        <v>2900</v>
      </c>
      <c r="D620" s="4" t="s">
        <v>2901</v>
      </c>
      <c r="E620" s="5">
        <v>39264</v>
      </c>
      <c r="F620" s="29">
        <v>2007</v>
      </c>
      <c r="G620" s="4" t="s">
        <v>20</v>
      </c>
      <c r="H620" s="4" t="s">
        <v>1810</v>
      </c>
      <c r="I620" s="4">
        <v>11.82</v>
      </c>
      <c r="J620" s="4">
        <v>8.75</v>
      </c>
      <c r="K620" s="4" t="s">
        <v>2225</v>
      </c>
      <c r="L620" s="5">
        <v>41061</v>
      </c>
      <c r="M620" s="29">
        <f t="shared" si="36"/>
        <v>2012</v>
      </c>
      <c r="N620" s="4" t="s">
        <v>38</v>
      </c>
      <c r="O620" s="4" t="s">
        <v>2904</v>
      </c>
      <c r="P620" s="4">
        <v>50.87</v>
      </c>
      <c r="Q620" s="4">
        <v>40.44</v>
      </c>
      <c r="R620" s="4"/>
      <c r="S620" s="4" t="s">
        <v>24</v>
      </c>
      <c r="T620" s="4" t="s">
        <v>47</v>
      </c>
      <c r="U620" s="4" t="s">
        <v>2903</v>
      </c>
      <c r="V620" s="4"/>
      <c r="W620" s="4" t="s">
        <v>763</v>
      </c>
      <c r="X620" s="4" t="s">
        <v>718</v>
      </c>
      <c r="Y620" s="4" t="s">
        <v>33</v>
      </c>
      <c r="Z620" s="4"/>
      <c r="AA620" s="4"/>
      <c r="AB620" s="4"/>
      <c r="AC620" s="4"/>
      <c r="AD620">
        <f t="shared" si="37"/>
        <v>59</v>
      </c>
      <c r="AE620" s="122">
        <f t="shared" si="38"/>
        <v>4.916666666666667</v>
      </c>
      <c r="AF620">
        <f t="shared" si="39"/>
        <v>2012</v>
      </c>
    </row>
    <row r="621" spans="1:32" x14ac:dyDescent="0.2">
      <c r="A621" s="4">
        <v>32194</v>
      </c>
      <c r="B621" s="4">
        <v>100775</v>
      </c>
      <c r="C621" s="4" t="s">
        <v>2905</v>
      </c>
      <c r="D621" s="4" t="s">
        <v>2906</v>
      </c>
      <c r="E621" s="5">
        <v>40360</v>
      </c>
      <c r="F621" s="29">
        <v>2010</v>
      </c>
      <c r="G621" s="4" t="s">
        <v>20</v>
      </c>
      <c r="H621" s="4"/>
      <c r="I621" s="4"/>
      <c r="J621" s="4"/>
      <c r="K621" s="4" t="s">
        <v>1358</v>
      </c>
      <c r="L621" s="5">
        <v>40361</v>
      </c>
      <c r="M621" s="29">
        <f t="shared" si="36"/>
        <v>2010</v>
      </c>
      <c r="N621" s="4" t="s">
        <v>23</v>
      </c>
      <c r="O621" s="4" t="s">
        <v>2907</v>
      </c>
      <c r="P621" s="4">
        <v>70.11</v>
      </c>
      <c r="Q621" s="4">
        <v>55.73</v>
      </c>
      <c r="R621" s="4"/>
      <c r="S621" s="4" t="s">
        <v>24</v>
      </c>
      <c r="T621" s="4" t="s">
        <v>47</v>
      </c>
      <c r="U621" s="4" t="s">
        <v>47</v>
      </c>
      <c r="V621" s="4"/>
      <c r="W621" s="4" t="s">
        <v>763</v>
      </c>
      <c r="X621" s="4" t="s">
        <v>718</v>
      </c>
      <c r="Y621" s="4" t="s">
        <v>26</v>
      </c>
      <c r="Z621" s="4"/>
      <c r="AA621" s="4"/>
      <c r="AB621" s="4"/>
      <c r="AC621" s="4"/>
      <c r="AD621">
        <f t="shared" si="37"/>
        <v>0</v>
      </c>
      <c r="AE621" s="122">
        <f t="shared" si="38"/>
        <v>0</v>
      </c>
      <c r="AF621">
        <f t="shared" si="39"/>
        <v>2010</v>
      </c>
    </row>
    <row r="622" spans="1:32" x14ac:dyDescent="0.2">
      <c r="A622" s="4">
        <v>32194</v>
      </c>
      <c r="B622" s="4">
        <v>100775</v>
      </c>
      <c r="C622" s="4" t="s">
        <v>2905</v>
      </c>
      <c r="D622" s="4" t="s">
        <v>2906</v>
      </c>
      <c r="E622" s="5">
        <v>40360</v>
      </c>
      <c r="F622" s="29">
        <v>2010</v>
      </c>
      <c r="G622" s="4" t="s">
        <v>20</v>
      </c>
      <c r="H622" s="4"/>
      <c r="I622" s="4"/>
      <c r="J622" s="4"/>
      <c r="K622" s="4" t="s">
        <v>1358</v>
      </c>
      <c r="L622" s="5">
        <v>41289</v>
      </c>
      <c r="M622" s="29">
        <f t="shared" si="36"/>
        <v>2013</v>
      </c>
      <c r="N622" s="4" t="s">
        <v>38</v>
      </c>
      <c r="O622" s="4" t="s">
        <v>1610</v>
      </c>
      <c r="P622" s="4">
        <v>75</v>
      </c>
      <c r="Q622" s="4">
        <v>56.22</v>
      </c>
      <c r="R622" s="4"/>
      <c r="S622" s="4" t="s">
        <v>24</v>
      </c>
      <c r="T622" s="4" t="s">
        <v>47</v>
      </c>
      <c r="U622" s="4" t="s">
        <v>47</v>
      </c>
      <c r="V622" s="4"/>
      <c r="W622" s="4" t="s">
        <v>763</v>
      </c>
      <c r="X622" s="4" t="s">
        <v>718</v>
      </c>
      <c r="Y622" s="4" t="s">
        <v>33</v>
      </c>
      <c r="Z622" s="4">
        <v>2</v>
      </c>
      <c r="AA622" s="4"/>
      <c r="AB622" s="4"/>
      <c r="AC622" s="4"/>
      <c r="AD622">
        <f t="shared" si="37"/>
        <v>30</v>
      </c>
      <c r="AE622" s="122">
        <f t="shared" si="38"/>
        <v>2.5</v>
      </c>
      <c r="AF622">
        <f t="shared" si="39"/>
        <v>2013</v>
      </c>
    </row>
    <row r="623" spans="1:32" x14ac:dyDescent="0.2">
      <c r="A623" s="4">
        <v>46689</v>
      </c>
      <c r="B623" s="4">
        <v>161880</v>
      </c>
      <c r="C623" s="4" t="s">
        <v>2908</v>
      </c>
      <c r="D623" s="4" t="s">
        <v>2909</v>
      </c>
      <c r="E623" s="5">
        <v>41374</v>
      </c>
      <c r="F623" s="29">
        <v>2013</v>
      </c>
      <c r="G623" s="4" t="s">
        <v>20</v>
      </c>
      <c r="H623" s="4" t="s">
        <v>2910</v>
      </c>
      <c r="I623" s="4">
        <v>10.4</v>
      </c>
      <c r="J623" s="4">
        <v>7.94</v>
      </c>
      <c r="K623" s="4" t="s">
        <v>968</v>
      </c>
      <c r="L623" s="5">
        <v>42024</v>
      </c>
      <c r="M623" s="29">
        <f t="shared" si="36"/>
        <v>2015</v>
      </c>
      <c r="N623" s="4" t="s">
        <v>23</v>
      </c>
      <c r="O623" s="4"/>
      <c r="P623" s="4"/>
      <c r="Q623" s="4"/>
      <c r="R623" s="4"/>
      <c r="S623" s="4" t="s">
        <v>60</v>
      </c>
      <c r="T623" s="4" t="s">
        <v>141</v>
      </c>
      <c r="U623" s="4" t="s">
        <v>142</v>
      </c>
      <c r="V623" s="4"/>
      <c r="W623" s="4" t="s">
        <v>763</v>
      </c>
      <c r="X623" s="4" t="s">
        <v>718</v>
      </c>
      <c r="Y623" s="4" t="s">
        <v>26</v>
      </c>
      <c r="Z623" s="4"/>
      <c r="AA623" s="4"/>
      <c r="AB623" s="4"/>
      <c r="AC623" s="4"/>
      <c r="AD623">
        <f t="shared" si="37"/>
        <v>21</v>
      </c>
      <c r="AE623" s="122">
        <f t="shared" si="38"/>
        <v>1.75</v>
      </c>
      <c r="AF623">
        <f t="shared" si="39"/>
        <v>2015</v>
      </c>
    </row>
    <row r="624" spans="1:32" x14ac:dyDescent="0.2">
      <c r="A624" s="4">
        <v>40162</v>
      </c>
      <c r="B624" s="4">
        <v>137602</v>
      </c>
      <c r="C624" s="4" t="s">
        <v>2911</v>
      </c>
      <c r="D624" s="4" t="s">
        <v>2912</v>
      </c>
      <c r="E624" s="5">
        <v>39142</v>
      </c>
      <c r="F624" s="29">
        <v>2007</v>
      </c>
      <c r="G624" s="4" t="s">
        <v>20</v>
      </c>
      <c r="H624" s="4"/>
      <c r="I624" s="4"/>
      <c r="J624" s="4"/>
      <c r="K624" s="4" t="s">
        <v>859</v>
      </c>
      <c r="L624" s="5">
        <v>40270</v>
      </c>
      <c r="M624" s="29">
        <f t="shared" si="36"/>
        <v>2010</v>
      </c>
      <c r="N624" s="4" t="s">
        <v>23</v>
      </c>
      <c r="O624" s="4" t="s">
        <v>2913</v>
      </c>
      <c r="P624" s="4">
        <v>93.62</v>
      </c>
      <c r="Q624" s="4">
        <v>69.22</v>
      </c>
      <c r="R624" s="4"/>
      <c r="S624" s="4" t="s">
        <v>24</v>
      </c>
      <c r="T624" s="4" t="s">
        <v>47</v>
      </c>
      <c r="U624" s="4" t="s">
        <v>1020</v>
      </c>
      <c r="V624" s="4"/>
      <c r="W624" s="4" t="s">
        <v>763</v>
      </c>
      <c r="X624" s="4" t="s">
        <v>718</v>
      </c>
      <c r="Y624" s="4" t="s">
        <v>26</v>
      </c>
      <c r="Z624" s="4"/>
      <c r="AA624" s="4"/>
      <c r="AB624" s="4"/>
      <c r="AC624" s="4"/>
      <c r="AD624">
        <f t="shared" si="37"/>
        <v>37</v>
      </c>
      <c r="AE624" s="122">
        <f t="shared" si="38"/>
        <v>3.0833333333333335</v>
      </c>
      <c r="AF624">
        <f t="shared" si="39"/>
        <v>2010</v>
      </c>
    </row>
    <row r="625" spans="1:32" x14ac:dyDescent="0.2">
      <c r="A625" s="4">
        <v>13455</v>
      </c>
      <c r="B625" s="4">
        <v>46084</v>
      </c>
      <c r="C625" s="4" t="s">
        <v>2914</v>
      </c>
      <c r="D625" s="4"/>
      <c r="E625" s="5">
        <v>40171</v>
      </c>
      <c r="F625" s="29">
        <v>2009</v>
      </c>
      <c r="G625" s="4" t="s">
        <v>827</v>
      </c>
      <c r="H625" s="4" t="s">
        <v>2915</v>
      </c>
      <c r="I625" s="4">
        <v>43.48</v>
      </c>
      <c r="J625" s="4">
        <v>29.01</v>
      </c>
      <c r="K625" s="4" t="s">
        <v>1093</v>
      </c>
      <c r="L625" s="5">
        <v>40235</v>
      </c>
      <c r="M625" s="29">
        <f t="shared" si="36"/>
        <v>2010</v>
      </c>
      <c r="N625" s="4" t="s">
        <v>31</v>
      </c>
      <c r="O625" s="4" t="s">
        <v>1281</v>
      </c>
      <c r="P625" s="4">
        <v>600</v>
      </c>
      <c r="Q625" s="4">
        <v>440.34</v>
      </c>
      <c r="R625" s="4" t="s">
        <v>2916</v>
      </c>
      <c r="S625" s="4" t="s">
        <v>175</v>
      </c>
      <c r="T625" s="4" t="s">
        <v>176</v>
      </c>
      <c r="U625" s="4" t="s">
        <v>2917</v>
      </c>
      <c r="V625" s="4"/>
      <c r="W625" s="4" t="s">
        <v>763</v>
      </c>
      <c r="X625" s="4" t="s">
        <v>718</v>
      </c>
      <c r="Y625" s="4" t="s">
        <v>33</v>
      </c>
      <c r="Z625" s="4"/>
      <c r="AA625" s="4"/>
      <c r="AB625" s="4"/>
      <c r="AC625" s="4"/>
      <c r="AD625">
        <f t="shared" si="37"/>
        <v>2</v>
      </c>
      <c r="AE625" s="122">
        <f t="shared" si="38"/>
        <v>0.16666666666666666</v>
      </c>
      <c r="AF625">
        <f t="shared" si="39"/>
        <v>2010</v>
      </c>
    </row>
    <row r="626" spans="1:32" x14ac:dyDescent="0.2">
      <c r="A626" s="4">
        <v>46470</v>
      </c>
      <c r="B626" s="4">
        <v>161109</v>
      </c>
      <c r="C626" s="4" t="s">
        <v>2918</v>
      </c>
      <c r="D626" s="4" t="s">
        <v>2919</v>
      </c>
      <c r="E626" s="5">
        <v>40170</v>
      </c>
      <c r="F626" s="29">
        <v>2009</v>
      </c>
      <c r="G626" s="4" t="s">
        <v>20</v>
      </c>
      <c r="H626" s="4" t="s">
        <v>1675</v>
      </c>
      <c r="I626" s="4">
        <v>5.86</v>
      </c>
      <c r="J626" s="4">
        <v>3.91</v>
      </c>
      <c r="K626" s="4" t="s">
        <v>935</v>
      </c>
      <c r="L626" s="5">
        <v>40774</v>
      </c>
      <c r="M626" s="29">
        <f t="shared" si="36"/>
        <v>2011</v>
      </c>
      <c r="N626" s="4" t="s">
        <v>23</v>
      </c>
      <c r="O626" s="4"/>
      <c r="P626" s="4"/>
      <c r="Q626" s="4"/>
      <c r="R626" s="4"/>
      <c r="S626" s="4" t="s">
        <v>24</v>
      </c>
      <c r="T626" s="4" t="s">
        <v>47</v>
      </c>
      <c r="U626" s="4" t="s">
        <v>47</v>
      </c>
      <c r="V626" s="4"/>
      <c r="W626" s="4" t="s">
        <v>763</v>
      </c>
      <c r="X626" s="4" t="s">
        <v>718</v>
      </c>
      <c r="Y626" s="4" t="s">
        <v>26</v>
      </c>
      <c r="Z626" s="4"/>
      <c r="AA626" s="4"/>
      <c r="AB626" s="4"/>
      <c r="AC626" s="4"/>
      <c r="AD626">
        <f t="shared" si="37"/>
        <v>20</v>
      </c>
      <c r="AE626" s="122">
        <f t="shared" si="38"/>
        <v>1.6666666666666667</v>
      </c>
      <c r="AF626">
        <f t="shared" si="39"/>
        <v>2011</v>
      </c>
    </row>
    <row r="627" spans="1:32" x14ac:dyDescent="0.2">
      <c r="A627" s="4">
        <v>47792</v>
      </c>
      <c r="B627" s="4">
        <v>166414</v>
      </c>
      <c r="C627" s="4" t="s">
        <v>2920</v>
      </c>
      <c r="D627" s="4"/>
      <c r="E627" s="5">
        <v>39295</v>
      </c>
      <c r="F627" s="29">
        <v>2007</v>
      </c>
      <c r="G627" s="4" t="s">
        <v>20</v>
      </c>
      <c r="H627" s="4"/>
      <c r="I627" s="4"/>
      <c r="J627" s="4"/>
      <c r="K627" s="4" t="s">
        <v>1056</v>
      </c>
      <c r="L627" s="5">
        <v>41061</v>
      </c>
      <c r="M627" s="29">
        <f t="shared" si="36"/>
        <v>2012</v>
      </c>
      <c r="N627" s="4" t="s">
        <v>46</v>
      </c>
      <c r="O627" s="4"/>
      <c r="P627" s="4"/>
      <c r="Q627" s="4"/>
      <c r="R627" s="4"/>
      <c r="S627" s="4" t="s">
        <v>175</v>
      </c>
      <c r="T627" s="4" t="s">
        <v>175</v>
      </c>
      <c r="U627" s="4" t="s">
        <v>2921</v>
      </c>
      <c r="V627" s="4"/>
      <c r="W627" s="4" t="s">
        <v>763</v>
      </c>
      <c r="X627" s="4" t="s">
        <v>718</v>
      </c>
      <c r="Y627" s="4" t="s">
        <v>33</v>
      </c>
      <c r="Z627" s="4"/>
      <c r="AA627" s="4"/>
      <c r="AB627" s="4"/>
      <c r="AC627" s="4"/>
      <c r="AD627">
        <f t="shared" si="37"/>
        <v>58</v>
      </c>
      <c r="AE627" s="122">
        <f t="shared" si="38"/>
        <v>4.833333333333333</v>
      </c>
      <c r="AF627">
        <f t="shared" si="39"/>
        <v>2012</v>
      </c>
    </row>
    <row r="628" spans="1:32" x14ac:dyDescent="0.2">
      <c r="A628" s="4">
        <v>49327</v>
      </c>
      <c r="B628" s="4">
        <v>172189</v>
      </c>
      <c r="C628" s="4" t="s">
        <v>2922</v>
      </c>
      <c r="D628" s="4" t="s">
        <v>2923</v>
      </c>
      <c r="E628" s="5">
        <v>42111</v>
      </c>
      <c r="F628" s="29">
        <v>2015</v>
      </c>
      <c r="G628" s="4" t="s">
        <v>20</v>
      </c>
      <c r="H628" s="4" t="s">
        <v>2924</v>
      </c>
      <c r="I628" s="4">
        <v>32</v>
      </c>
      <c r="J628" s="4">
        <v>29.88</v>
      </c>
      <c r="K628" s="4" t="s">
        <v>2925</v>
      </c>
      <c r="L628" s="5">
        <v>42333</v>
      </c>
      <c r="M628" s="29">
        <f t="shared" si="36"/>
        <v>2015</v>
      </c>
      <c r="N628" s="4" t="s">
        <v>23</v>
      </c>
      <c r="O628" s="4" t="s">
        <v>2926</v>
      </c>
      <c r="P628" s="4">
        <v>54.32</v>
      </c>
      <c r="Q628" s="4">
        <v>51.17</v>
      </c>
      <c r="R628" s="4"/>
      <c r="S628" s="4" t="s">
        <v>32</v>
      </c>
      <c r="T628" s="4" t="s">
        <v>32</v>
      </c>
      <c r="U628" s="4" t="s">
        <v>2927</v>
      </c>
      <c r="V628" s="4"/>
      <c r="W628" s="4" t="s">
        <v>763</v>
      </c>
      <c r="X628" s="4" t="s">
        <v>718</v>
      </c>
      <c r="Y628" s="4" t="s">
        <v>26</v>
      </c>
      <c r="Z628" s="4"/>
      <c r="AA628" s="4"/>
      <c r="AB628" s="4"/>
      <c r="AC628" s="4"/>
      <c r="AD628">
        <f t="shared" si="37"/>
        <v>7</v>
      </c>
      <c r="AE628" s="122">
        <f t="shared" si="38"/>
        <v>0.58333333333333337</v>
      </c>
      <c r="AF628">
        <f t="shared" si="39"/>
        <v>2015</v>
      </c>
    </row>
    <row r="629" spans="1:32" x14ac:dyDescent="0.2">
      <c r="A629" s="4">
        <v>47842</v>
      </c>
      <c r="B629" s="4">
        <v>166630</v>
      </c>
      <c r="C629" s="4" t="s">
        <v>2928</v>
      </c>
      <c r="D629" s="4" t="s">
        <v>2929</v>
      </c>
      <c r="E629" s="5">
        <v>39326</v>
      </c>
      <c r="F629" s="29">
        <v>2007</v>
      </c>
      <c r="G629" s="4" t="s">
        <v>20</v>
      </c>
      <c r="H629" s="4"/>
      <c r="I629" s="4"/>
      <c r="J629" s="4"/>
      <c r="K629" s="4" t="s">
        <v>1056</v>
      </c>
      <c r="L629" s="5">
        <v>40909</v>
      </c>
      <c r="M629" s="29">
        <f t="shared" si="36"/>
        <v>2012</v>
      </c>
      <c r="N629" s="4" t="s">
        <v>46</v>
      </c>
      <c r="O629" s="4"/>
      <c r="P629" s="4"/>
      <c r="Q629" s="4"/>
      <c r="R629" s="4"/>
      <c r="S629" s="4" t="s">
        <v>54</v>
      </c>
      <c r="T629" s="4" t="s">
        <v>681</v>
      </c>
      <c r="U629" s="4" t="s">
        <v>681</v>
      </c>
      <c r="V629" s="4"/>
      <c r="W629" s="4" t="s">
        <v>763</v>
      </c>
      <c r="X629" s="4" t="s">
        <v>718</v>
      </c>
      <c r="Y629" s="4" t="s">
        <v>33</v>
      </c>
      <c r="Z629" s="4"/>
      <c r="AA629" s="4"/>
      <c r="AB629" s="4"/>
      <c r="AC629" s="4"/>
      <c r="AD629">
        <f t="shared" si="37"/>
        <v>52</v>
      </c>
      <c r="AE629" s="122">
        <f t="shared" si="38"/>
        <v>4.333333333333333</v>
      </c>
      <c r="AF629">
        <f t="shared" si="39"/>
        <v>2012</v>
      </c>
    </row>
    <row r="630" spans="1:32" x14ac:dyDescent="0.2">
      <c r="A630" s="4">
        <v>28723</v>
      </c>
      <c r="B630" s="4">
        <v>86190</v>
      </c>
      <c r="C630" s="4" t="s">
        <v>2930</v>
      </c>
      <c r="D630" s="4" t="s">
        <v>2931</v>
      </c>
      <c r="E630" s="5">
        <v>39600</v>
      </c>
      <c r="F630" s="29">
        <v>2008</v>
      </c>
      <c r="G630" s="4" t="s">
        <v>20</v>
      </c>
      <c r="H630" s="4"/>
      <c r="I630" s="4"/>
      <c r="J630" s="4"/>
      <c r="K630" s="4" t="s">
        <v>214</v>
      </c>
      <c r="L630" s="5">
        <v>40258</v>
      </c>
      <c r="M630" s="29">
        <f t="shared" si="36"/>
        <v>2010</v>
      </c>
      <c r="N630" s="4" t="s">
        <v>23</v>
      </c>
      <c r="O630" s="4" t="s">
        <v>2932</v>
      </c>
      <c r="P630" s="4">
        <v>345.19</v>
      </c>
      <c r="Q630" s="4">
        <v>255.23</v>
      </c>
      <c r="R630" s="4"/>
      <c r="S630" s="4" t="s">
        <v>24</v>
      </c>
      <c r="T630" s="4" t="s">
        <v>92</v>
      </c>
      <c r="U630" s="4" t="s">
        <v>2933</v>
      </c>
      <c r="V630" s="4"/>
      <c r="W630" s="4" t="s">
        <v>763</v>
      </c>
      <c r="X630" s="4" t="s">
        <v>718</v>
      </c>
      <c r="Y630" s="4" t="s">
        <v>26</v>
      </c>
      <c r="Z630" s="4"/>
      <c r="AA630" s="4"/>
      <c r="AB630" s="4"/>
      <c r="AC630" s="4"/>
      <c r="AD630">
        <f t="shared" si="37"/>
        <v>21</v>
      </c>
      <c r="AE630" s="122">
        <f t="shared" si="38"/>
        <v>1.75</v>
      </c>
      <c r="AF630">
        <f t="shared" si="39"/>
        <v>2010</v>
      </c>
    </row>
    <row r="631" spans="1:32" x14ac:dyDescent="0.2">
      <c r="A631" s="4">
        <v>28723</v>
      </c>
      <c r="B631" s="4">
        <v>86190</v>
      </c>
      <c r="C631" s="4" t="s">
        <v>2930</v>
      </c>
      <c r="D631" s="4" t="s">
        <v>2931</v>
      </c>
      <c r="E631" s="5">
        <v>39600</v>
      </c>
      <c r="F631" s="29">
        <v>2008</v>
      </c>
      <c r="G631" s="4" t="s">
        <v>20</v>
      </c>
      <c r="H631" s="4"/>
      <c r="I631" s="4"/>
      <c r="J631" s="4"/>
      <c r="K631" s="4" t="s">
        <v>214</v>
      </c>
      <c r="L631" s="5">
        <v>40452</v>
      </c>
      <c r="M631" s="29">
        <f t="shared" si="36"/>
        <v>2010</v>
      </c>
      <c r="N631" s="4" t="s">
        <v>38</v>
      </c>
      <c r="O631" s="4" t="s">
        <v>2934</v>
      </c>
      <c r="P631" s="4">
        <v>51.64</v>
      </c>
      <c r="Q631" s="4">
        <v>37.090000000000003</v>
      </c>
      <c r="R631" s="4"/>
      <c r="S631" s="4" t="s">
        <v>24</v>
      </c>
      <c r="T631" s="4" t="s">
        <v>92</v>
      </c>
      <c r="U631" s="4" t="s">
        <v>2933</v>
      </c>
      <c r="V631" s="4"/>
      <c r="W631" s="4" t="s">
        <v>763</v>
      </c>
      <c r="X631" s="4" t="s">
        <v>718</v>
      </c>
      <c r="Y631" s="4" t="s">
        <v>26</v>
      </c>
      <c r="Z631" s="4"/>
      <c r="AA631" s="4"/>
      <c r="AB631" s="4"/>
      <c r="AC631" s="4"/>
      <c r="AD631">
        <f t="shared" si="37"/>
        <v>28</v>
      </c>
      <c r="AE631" s="122">
        <f t="shared" si="38"/>
        <v>2.3333333333333335</v>
      </c>
      <c r="AF631">
        <f t="shared" si="39"/>
        <v>2010</v>
      </c>
    </row>
    <row r="632" spans="1:32" x14ac:dyDescent="0.2">
      <c r="A632" s="4">
        <v>28723</v>
      </c>
      <c r="B632" s="4">
        <v>86190</v>
      </c>
      <c r="C632" s="4" t="s">
        <v>2930</v>
      </c>
      <c r="D632" s="4" t="s">
        <v>2931</v>
      </c>
      <c r="E632" s="5">
        <v>39600</v>
      </c>
      <c r="F632" s="29">
        <v>2008</v>
      </c>
      <c r="G632" s="4" t="s">
        <v>20</v>
      </c>
      <c r="H632" s="4"/>
      <c r="I632" s="4"/>
      <c r="J632" s="4"/>
      <c r="K632" s="4" t="s">
        <v>214</v>
      </c>
      <c r="L632" s="5">
        <v>40544</v>
      </c>
      <c r="M632" s="29">
        <f t="shared" si="36"/>
        <v>2011</v>
      </c>
      <c r="N632" s="4" t="s">
        <v>38</v>
      </c>
      <c r="O632" s="4" t="s">
        <v>1323</v>
      </c>
      <c r="P632" s="4">
        <v>170</v>
      </c>
      <c r="Q632" s="4">
        <v>130.58000000000001</v>
      </c>
      <c r="R632" s="4"/>
      <c r="S632" s="4" t="s">
        <v>24</v>
      </c>
      <c r="T632" s="4" t="s">
        <v>92</v>
      </c>
      <c r="U632" s="4" t="s">
        <v>2933</v>
      </c>
      <c r="V632" s="4"/>
      <c r="W632" s="4" t="s">
        <v>763</v>
      </c>
      <c r="X632" s="4" t="s">
        <v>718</v>
      </c>
      <c r="Y632" s="4" t="s">
        <v>26</v>
      </c>
      <c r="Z632" s="4"/>
      <c r="AA632" s="4"/>
      <c r="AB632" s="4"/>
      <c r="AC632" s="4"/>
      <c r="AD632">
        <f t="shared" si="37"/>
        <v>31</v>
      </c>
      <c r="AE632" s="122">
        <f t="shared" si="38"/>
        <v>2.5833333333333335</v>
      </c>
      <c r="AF632">
        <f t="shared" si="39"/>
        <v>2011</v>
      </c>
    </row>
    <row r="633" spans="1:32" x14ac:dyDescent="0.2">
      <c r="A633" s="4">
        <v>28723</v>
      </c>
      <c r="B633" s="4">
        <v>86190</v>
      </c>
      <c r="C633" s="4" t="s">
        <v>2930</v>
      </c>
      <c r="D633" s="4" t="s">
        <v>2931</v>
      </c>
      <c r="E633" s="5">
        <v>39600</v>
      </c>
      <c r="F633" s="29">
        <v>2008</v>
      </c>
      <c r="G633" s="4" t="s">
        <v>20</v>
      </c>
      <c r="H633" s="4"/>
      <c r="I633" s="4"/>
      <c r="J633" s="4"/>
      <c r="K633" s="4" t="s">
        <v>214</v>
      </c>
      <c r="L633" s="5">
        <v>41017</v>
      </c>
      <c r="M633" s="29">
        <f t="shared" si="36"/>
        <v>2012</v>
      </c>
      <c r="N633" s="4" t="s">
        <v>38</v>
      </c>
      <c r="O633" s="4" t="s">
        <v>1930</v>
      </c>
      <c r="P633" s="4">
        <v>128.79</v>
      </c>
      <c r="Q633" s="4">
        <v>97.97</v>
      </c>
      <c r="R633" s="4"/>
      <c r="S633" s="4" t="s">
        <v>24</v>
      </c>
      <c r="T633" s="4" t="s">
        <v>92</v>
      </c>
      <c r="U633" s="4" t="s">
        <v>2933</v>
      </c>
      <c r="V633" s="4"/>
      <c r="W633" s="4" t="s">
        <v>763</v>
      </c>
      <c r="X633" s="4" t="s">
        <v>718</v>
      </c>
      <c r="Y633" s="4" t="s">
        <v>26</v>
      </c>
      <c r="Z633" s="4"/>
      <c r="AA633" s="4"/>
      <c r="AB633" s="4"/>
      <c r="AC633" s="4"/>
      <c r="AD633">
        <f t="shared" si="37"/>
        <v>46</v>
      </c>
      <c r="AE633" s="122">
        <f t="shared" si="38"/>
        <v>3.8333333333333335</v>
      </c>
      <c r="AF633">
        <f t="shared" si="39"/>
        <v>2012</v>
      </c>
    </row>
    <row r="634" spans="1:32" x14ac:dyDescent="0.2">
      <c r="A634" s="4">
        <v>28723</v>
      </c>
      <c r="B634" s="4">
        <v>86190</v>
      </c>
      <c r="C634" s="4" t="s">
        <v>2930</v>
      </c>
      <c r="D634" s="4" t="s">
        <v>2931</v>
      </c>
      <c r="E634" s="5">
        <v>39600</v>
      </c>
      <c r="F634" s="29">
        <v>2008</v>
      </c>
      <c r="G634" s="4" t="s">
        <v>20</v>
      </c>
      <c r="H634" s="4"/>
      <c r="I634" s="4"/>
      <c r="J634" s="4"/>
      <c r="K634" s="4" t="s">
        <v>214</v>
      </c>
      <c r="L634" s="5">
        <v>41660</v>
      </c>
      <c r="M634" s="29">
        <f t="shared" si="36"/>
        <v>2014</v>
      </c>
      <c r="N634" s="4" t="s">
        <v>31</v>
      </c>
      <c r="O634" s="4" t="s">
        <v>2935</v>
      </c>
      <c r="P634" s="4">
        <v>731</v>
      </c>
      <c r="Q634" s="4">
        <v>534.79999999999995</v>
      </c>
      <c r="R634" s="4" t="s">
        <v>2936</v>
      </c>
      <c r="S634" s="4" t="s">
        <v>24</v>
      </c>
      <c r="T634" s="4" t="s">
        <v>92</v>
      </c>
      <c r="U634" s="4" t="s">
        <v>2933</v>
      </c>
      <c r="V634" s="4"/>
      <c r="W634" s="4" t="s">
        <v>763</v>
      </c>
      <c r="X634" s="4" t="s">
        <v>718</v>
      </c>
      <c r="Y634" s="4" t="s">
        <v>33</v>
      </c>
      <c r="Z634" s="4"/>
      <c r="AA634" s="4"/>
      <c r="AB634" s="4"/>
      <c r="AC634" s="4"/>
      <c r="AD634">
        <f t="shared" si="37"/>
        <v>67</v>
      </c>
      <c r="AE634" s="122">
        <f t="shared" si="38"/>
        <v>5.583333333333333</v>
      </c>
      <c r="AF634">
        <f t="shared" si="39"/>
        <v>2014</v>
      </c>
    </row>
    <row r="635" spans="1:32" x14ac:dyDescent="0.2">
      <c r="A635" s="4">
        <v>10443</v>
      </c>
      <c r="B635" s="4">
        <v>42146</v>
      </c>
      <c r="C635" s="4" t="s">
        <v>2937</v>
      </c>
      <c r="D635" s="4" t="s">
        <v>2938</v>
      </c>
      <c r="E635" s="5">
        <v>38848</v>
      </c>
      <c r="F635" s="29">
        <v>2006</v>
      </c>
      <c r="G635" s="4" t="s">
        <v>43</v>
      </c>
      <c r="H635" s="4" t="s">
        <v>2939</v>
      </c>
      <c r="I635" s="4">
        <v>35</v>
      </c>
      <c r="J635" s="4">
        <v>28.83</v>
      </c>
      <c r="K635" s="4" t="s">
        <v>2940</v>
      </c>
      <c r="L635" s="5">
        <v>40529</v>
      </c>
      <c r="M635" s="29">
        <f t="shared" si="36"/>
        <v>2010</v>
      </c>
      <c r="N635" s="4" t="s">
        <v>38</v>
      </c>
      <c r="O635" s="4" t="s">
        <v>2941</v>
      </c>
      <c r="P635" s="4">
        <v>1671.51</v>
      </c>
      <c r="Q635" s="4">
        <v>1260.49</v>
      </c>
      <c r="R635" s="4"/>
      <c r="S635" s="4" t="s">
        <v>24</v>
      </c>
      <c r="T635" s="4" t="s">
        <v>25</v>
      </c>
      <c r="U635" s="4" t="s">
        <v>1198</v>
      </c>
      <c r="V635" s="4"/>
      <c r="W635" s="4" t="s">
        <v>763</v>
      </c>
      <c r="X635" s="4" t="s">
        <v>718</v>
      </c>
      <c r="Y635" s="4" t="s">
        <v>26</v>
      </c>
      <c r="Z635" s="4"/>
      <c r="AA635" s="4"/>
      <c r="AB635" s="4"/>
      <c r="AC635" s="4"/>
      <c r="AD635">
        <f t="shared" si="37"/>
        <v>55</v>
      </c>
      <c r="AE635" s="122">
        <f t="shared" si="38"/>
        <v>4.583333333333333</v>
      </c>
      <c r="AF635">
        <f t="shared" si="39"/>
        <v>2010</v>
      </c>
    </row>
    <row r="636" spans="1:32" x14ac:dyDescent="0.2">
      <c r="A636" s="4">
        <v>10443</v>
      </c>
      <c r="B636" s="4">
        <v>42146</v>
      </c>
      <c r="C636" s="4" t="s">
        <v>2937</v>
      </c>
      <c r="D636" s="4" t="s">
        <v>2938</v>
      </c>
      <c r="E636" s="5">
        <v>38848</v>
      </c>
      <c r="F636" s="29">
        <v>2006</v>
      </c>
      <c r="G636" s="4" t="s">
        <v>43</v>
      </c>
      <c r="H636" s="4" t="s">
        <v>2939</v>
      </c>
      <c r="I636" s="4">
        <v>35</v>
      </c>
      <c r="J636" s="4">
        <v>28.83</v>
      </c>
      <c r="K636" s="4" t="s">
        <v>2940</v>
      </c>
      <c r="L636" s="5">
        <v>41983</v>
      </c>
      <c r="M636" s="29">
        <f t="shared" si="36"/>
        <v>2014</v>
      </c>
      <c r="N636" s="4" t="s">
        <v>38</v>
      </c>
      <c r="O636" s="4" t="s">
        <v>2942</v>
      </c>
      <c r="P636" s="4">
        <v>137.62</v>
      </c>
      <c r="Q636" s="4">
        <v>110.47</v>
      </c>
      <c r="R636" s="4"/>
      <c r="S636" s="4" t="s">
        <v>24</v>
      </c>
      <c r="T636" s="4" t="s">
        <v>25</v>
      </c>
      <c r="U636" s="4" t="s">
        <v>1198</v>
      </c>
      <c r="V636" s="4"/>
      <c r="W636" s="4" t="s">
        <v>763</v>
      </c>
      <c r="X636" s="4" t="s">
        <v>718</v>
      </c>
      <c r="Y636" s="4" t="s">
        <v>26</v>
      </c>
      <c r="Z636" s="4"/>
      <c r="AA636" s="4"/>
      <c r="AB636" s="4"/>
      <c r="AC636" s="4"/>
      <c r="AD636">
        <f t="shared" si="37"/>
        <v>103</v>
      </c>
      <c r="AE636" s="122">
        <f t="shared" si="38"/>
        <v>8.5833333333333339</v>
      </c>
      <c r="AF636">
        <f t="shared" si="39"/>
        <v>2014</v>
      </c>
    </row>
    <row r="637" spans="1:32" x14ac:dyDescent="0.2">
      <c r="A637" s="9">
        <v>57444</v>
      </c>
      <c r="B637" s="9">
        <v>211956</v>
      </c>
      <c r="C637" s="9" t="s">
        <v>2943</v>
      </c>
      <c r="D637" s="9" t="s">
        <v>2944</v>
      </c>
      <c r="E637" s="10">
        <v>41426</v>
      </c>
      <c r="F637" s="29">
        <v>2013</v>
      </c>
      <c r="G637" s="9" t="s">
        <v>20</v>
      </c>
      <c r="H637" s="9"/>
      <c r="I637" s="9"/>
      <c r="J637" s="9"/>
      <c r="K637" s="9" t="s">
        <v>2180</v>
      </c>
      <c r="L637" s="10">
        <v>42670</v>
      </c>
      <c r="M637" s="29">
        <f t="shared" si="36"/>
        <v>2016</v>
      </c>
      <c r="N637" s="9" t="s">
        <v>23</v>
      </c>
      <c r="O637" s="9"/>
      <c r="P637" s="9"/>
      <c r="Q637" s="9"/>
      <c r="R637" s="9"/>
      <c r="S637" s="9" t="s">
        <v>32</v>
      </c>
      <c r="T637" s="9" t="s">
        <v>32</v>
      </c>
      <c r="U637" s="9" t="s">
        <v>2945</v>
      </c>
      <c r="V637" s="9"/>
      <c r="W637" s="9" t="s">
        <v>763</v>
      </c>
      <c r="X637" s="9" t="s">
        <v>718</v>
      </c>
      <c r="Y637" s="9" t="s">
        <v>26</v>
      </c>
      <c r="Z637" s="9"/>
      <c r="AA637" s="9"/>
      <c r="AB637" s="9"/>
      <c r="AC637" s="9"/>
      <c r="AD637">
        <f t="shared" si="37"/>
        <v>40</v>
      </c>
      <c r="AE637" s="122">
        <f t="shared" si="38"/>
        <v>3.3333333333333335</v>
      </c>
      <c r="AF637">
        <f t="shared" si="39"/>
        <v>2016</v>
      </c>
    </row>
  </sheetData>
  <autoFilter ref="A2:AC637"/>
  <conditionalFormatting sqref="A3:AC637">
    <cfRule type="expression" dxfId="0" priority="1" stopIfTrue="1">
      <formula>MOD(ROW(),2)=1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opLeftCell="A21" workbookViewId="0">
      <selection activeCell="J84" sqref="J84"/>
    </sheetView>
  </sheetViews>
  <sheetFormatPr baseColWidth="10" defaultRowHeight="16" x14ac:dyDescent="0.2"/>
  <cols>
    <col min="2" max="2" width="19.5" customWidth="1"/>
    <col min="3" max="3" width="12.1640625" customWidth="1"/>
    <col min="4" max="4" width="13.83203125" customWidth="1"/>
    <col min="6" max="6" width="12.83203125" customWidth="1"/>
    <col min="7" max="7" width="13.83203125" customWidth="1"/>
    <col min="16" max="16" width="12.5" customWidth="1"/>
    <col min="17" max="17" width="13" customWidth="1"/>
  </cols>
  <sheetData>
    <row r="1" spans="1:19" x14ac:dyDescent="0.2">
      <c r="A1" s="55"/>
      <c r="B1" s="55"/>
      <c r="C1" s="55"/>
      <c r="D1" s="55"/>
      <c r="E1" s="55"/>
      <c r="F1" s="55"/>
      <c r="G1" s="55"/>
      <c r="H1" s="55"/>
      <c r="I1" s="55"/>
      <c r="K1" s="55"/>
      <c r="L1" s="55"/>
      <c r="M1" s="55"/>
      <c r="N1" s="55"/>
      <c r="O1" s="55"/>
      <c r="P1" s="55"/>
      <c r="Q1" s="55"/>
      <c r="R1" s="55"/>
      <c r="S1" s="55"/>
    </row>
    <row r="2" spans="1:19" x14ac:dyDescent="0.2">
      <c r="A2" s="55"/>
      <c r="C2" s="248" t="s">
        <v>727</v>
      </c>
      <c r="D2" s="249"/>
      <c r="E2" s="249"/>
      <c r="F2" s="248" t="s">
        <v>763</v>
      </c>
      <c r="G2" s="249"/>
      <c r="H2" s="250"/>
      <c r="I2" s="55"/>
      <c r="K2" s="55"/>
      <c r="M2" s="248" t="s">
        <v>727</v>
      </c>
      <c r="N2" s="249"/>
      <c r="O2" s="250"/>
      <c r="P2" s="248" t="s">
        <v>763</v>
      </c>
      <c r="Q2" s="249"/>
      <c r="R2" s="250"/>
      <c r="S2" s="55"/>
    </row>
    <row r="3" spans="1:19" ht="48" x14ac:dyDescent="0.2">
      <c r="A3" s="55"/>
      <c r="B3" s="61" t="s">
        <v>3034</v>
      </c>
      <c r="C3" s="61" t="s">
        <v>3030</v>
      </c>
      <c r="D3" s="61" t="s">
        <v>3031</v>
      </c>
      <c r="E3" s="61" t="s">
        <v>3032</v>
      </c>
      <c r="F3" s="210" t="s">
        <v>3030</v>
      </c>
      <c r="G3" s="210" t="s">
        <v>3031</v>
      </c>
      <c r="H3" s="62" t="s">
        <v>3032</v>
      </c>
      <c r="I3" s="55"/>
      <c r="K3" s="55"/>
      <c r="L3" s="61" t="s">
        <v>2990</v>
      </c>
      <c r="M3" s="61" t="s">
        <v>3030</v>
      </c>
      <c r="N3" s="61" t="s">
        <v>3031</v>
      </c>
      <c r="O3" s="61" t="s">
        <v>3032</v>
      </c>
      <c r="P3" s="210" t="s">
        <v>3030</v>
      </c>
      <c r="Q3" s="210" t="s">
        <v>3031</v>
      </c>
      <c r="R3" s="62" t="s">
        <v>3032</v>
      </c>
      <c r="S3" s="55"/>
    </row>
    <row r="4" spans="1:19" x14ac:dyDescent="0.2">
      <c r="A4" s="55"/>
      <c r="B4" s="217">
        <v>1999</v>
      </c>
      <c r="C4" s="170">
        <v>1.96</v>
      </c>
      <c r="D4" s="170">
        <v>5.63</v>
      </c>
      <c r="E4" s="171">
        <f>D4/C4</f>
        <v>2.8724489795918369</v>
      </c>
      <c r="F4" s="144"/>
      <c r="G4" s="170"/>
      <c r="H4" s="21"/>
      <c r="I4" s="55"/>
      <c r="K4" s="55"/>
      <c r="L4" s="217" t="s">
        <v>36</v>
      </c>
      <c r="M4">
        <v>232.18</v>
      </c>
      <c r="N4">
        <v>314.98</v>
      </c>
      <c r="O4" s="122">
        <f>N4/M4</f>
        <v>1.3566198638986993</v>
      </c>
      <c r="P4" s="144"/>
      <c r="Q4" s="170"/>
      <c r="R4" s="21"/>
      <c r="S4" s="55"/>
    </row>
    <row r="5" spans="1:19" x14ac:dyDescent="0.2">
      <c r="A5" s="55"/>
      <c r="B5" s="217">
        <v>2000</v>
      </c>
      <c r="C5" s="170">
        <v>90.47</v>
      </c>
      <c r="D5" s="170">
        <v>175.87</v>
      </c>
      <c r="E5" s="171">
        <f t="shared" ref="E5:E21" si="0">D5/C5</f>
        <v>1.9439593235326629</v>
      </c>
      <c r="F5" s="144"/>
      <c r="G5" s="170"/>
      <c r="H5" s="21"/>
      <c r="I5" s="55"/>
      <c r="K5" s="55"/>
      <c r="L5" s="217" t="s">
        <v>75</v>
      </c>
      <c r="M5">
        <v>130.47</v>
      </c>
      <c r="N5">
        <v>388.73</v>
      </c>
      <c r="O5" s="122">
        <f t="shared" ref="O5:O16" si="1">N5/M5</f>
        <v>2.9794588794358856</v>
      </c>
      <c r="P5" s="144"/>
      <c r="Q5" s="170"/>
      <c r="R5" s="21"/>
      <c r="S5" s="55"/>
    </row>
    <row r="6" spans="1:19" x14ac:dyDescent="0.2">
      <c r="A6" s="55"/>
      <c r="B6" s="217">
        <v>2001</v>
      </c>
      <c r="C6" s="170">
        <v>0.53</v>
      </c>
      <c r="D6" s="170">
        <v>31.23</v>
      </c>
      <c r="E6" s="171">
        <f t="shared" si="0"/>
        <v>58.924528301886788</v>
      </c>
      <c r="F6" s="144"/>
      <c r="G6" s="170"/>
      <c r="H6" s="21"/>
      <c r="I6" s="55"/>
      <c r="K6" s="55"/>
      <c r="L6" s="217" t="s">
        <v>41</v>
      </c>
      <c r="M6">
        <v>75.77</v>
      </c>
      <c r="N6">
        <v>163.83000000000001</v>
      </c>
      <c r="O6" s="122">
        <f t="shared" si="1"/>
        <v>2.1622013989705691</v>
      </c>
      <c r="P6" s="144">
        <v>519.35</v>
      </c>
      <c r="Q6" s="170">
        <v>5301.0400000000009</v>
      </c>
      <c r="R6" s="244">
        <f>Q6/P6</f>
        <v>10.207066525464525</v>
      </c>
      <c r="S6" s="55"/>
    </row>
    <row r="7" spans="1:19" x14ac:dyDescent="0.2">
      <c r="A7" s="55"/>
      <c r="B7" s="217">
        <v>2002</v>
      </c>
      <c r="C7" s="170">
        <v>320</v>
      </c>
      <c r="D7" s="170">
        <v>763.51</v>
      </c>
      <c r="E7" s="171">
        <f t="shared" si="0"/>
        <v>2.38596875</v>
      </c>
      <c r="F7" s="144">
        <v>26</v>
      </c>
      <c r="G7" s="31">
        <v>287.69</v>
      </c>
      <c r="H7" s="244">
        <f>G7/F7</f>
        <v>11.065</v>
      </c>
      <c r="I7" s="55"/>
      <c r="K7" s="55"/>
      <c r="L7" s="217" t="s">
        <v>78</v>
      </c>
      <c r="M7">
        <v>188.78</v>
      </c>
      <c r="N7">
        <v>166.62999999999997</v>
      </c>
      <c r="O7" s="122">
        <f t="shared" si="1"/>
        <v>0.88266765547197779</v>
      </c>
      <c r="P7" s="144">
        <v>150</v>
      </c>
      <c r="Q7" s="170">
        <v>234</v>
      </c>
      <c r="R7" s="244">
        <f t="shared" ref="R7:R17" si="2">Q7/P7</f>
        <v>1.56</v>
      </c>
      <c r="S7" s="55"/>
    </row>
    <row r="8" spans="1:19" x14ac:dyDescent="0.2">
      <c r="A8" s="55"/>
      <c r="B8" s="217">
        <v>2004</v>
      </c>
      <c r="C8" s="170">
        <v>9.4</v>
      </c>
      <c r="D8" s="170">
        <v>22.26</v>
      </c>
      <c r="E8" s="171">
        <f t="shared" si="0"/>
        <v>2.3680851063829786</v>
      </c>
      <c r="F8" s="144">
        <v>165.74</v>
      </c>
      <c r="G8" s="31">
        <v>196.71</v>
      </c>
      <c r="H8" s="244">
        <f t="shared" ref="H8:H18" si="3">G8/F8</f>
        <v>1.1868589356823942</v>
      </c>
      <c r="I8" s="55"/>
      <c r="K8" s="55"/>
      <c r="L8" s="217" t="s">
        <v>140</v>
      </c>
      <c r="M8">
        <v>73.42</v>
      </c>
      <c r="N8">
        <v>869.94</v>
      </c>
      <c r="O8" s="122">
        <f t="shared" si="1"/>
        <v>11.848815036774722</v>
      </c>
      <c r="P8" s="144">
        <v>4243.0599999999995</v>
      </c>
      <c r="Q8" s="170">
        <v>9843.7800000000007</v>
      </c>
      <c r="R8" s="244">
        <f t="shared" si="2"/>
        <v>2.3199719070670701</v>
      </c>
      <c r="S8" s="55"/>
    </row>
    <row r="9" spans="1:19" x14ac:dyDescent="0.2">
      <c r="A9" s="55"/>
      <c r="B9" s="217">
        <v>2005</v>
      </c>
      <c r="C9" s="170">
        <v>235.97</v>
      </c>
      <c r="D9" s="170">
        <v>563.52</v>
      </c>
      <c r="E9" s="171">
        <f t="shared" si="0"/>
        <v>2.388100182226554</v>
      </c>
      <c r="F9" s="144">
        <v>3331.1</v>
      </c>
      <c r="G9" s="31">
        <v>12754.740000000002</v>
      </c>
      <c r="H9" s="244">
        <f t="shared" si="3"/>
        <v>3.828987421572454</v>
      </c>
      <c r="I9" s="55"/>
      <c r="K9" s="55"/>
      <c r="L9" s="217" t="s">
        <v>22</v>
      </c>
      <c r="M9">
        <v>123.42</v>
      </c>
      <c r="N9">
        <v>604.48</v>
      </c>
      <c r="O9" s="122">
        <f t="shared" si="1"/>
        <v>4.8977475287635714</v>
      </c>
      <c r="P9" s="144">
        <v>4919.75</v>
      </c>
      <c r="Q9" s="170">
        <v>6187.83</v>
      </c>
      <c r="R9" s="244">
        <f t="shared" si="2"/>
        <v>1.2577529346003353</v>
      </c>
      <c r="S9" s="55"/>
    </row>
    <row r="10" spans="1:19" x14ac:dyDescent="0.2">
      <c r="A10" s="55"/>
      <c r="B10" s="217">
        <v>2006</v>
      </c>
      <c r="C10" s="170">
        <v>380.82000000000005</v>
      </c>
      <c r="D10" s="170">
        <v>1009.93</v>
      </c>
      <c r="E10" s="171">
        <f t="shared" si="0"/>
        <v>2.6519878157659784</v>
      </c>
      <c r="F10" s="144">
        <v>19608.859999999997</v>
      </c>
      <c r="G10" s="31">
        <v>16616.010000000002</v>
      </c>
      <c r="H10" s="244">
        <f t="shared" si="3"/>
        <v>0.84737256525876592</v>
      </c>
      <c r="I10" s="55"/>
      <c r="K10" s="55"/>
      <c r="L10" s="217" t="s">
        <v>127</v>
      </c>
      <c r="M10">
        <v>377.01</v>
      </c>
      <c r="N10">
        <v>971.4899999999999</v>
      </c>
      <c r="O10" s="122">
        <f t="shared" si="1"/>
        <v>2.5768282008434786</v>
      </c>
      <c r="P10" s="144">
        <v>4632.53</v>
      </c>
      <c r="Q10" s="170">
        <v>5553.17</v>
      </c>
      <c r="R10" s="244">
        <f t="shared" si="2"/>
        <v>1.1987337372882638</v>
      </c>
      <c r="S10" s="55"/>
    </row>
    <row r="11" spans="1:19" x14ac:dyDescent="0.2">
      <c r="A11" s="55"/>
      <c r="B11" s="217">
        <v>2007</v>
      </c>
      <c r="C11" s="170">
        <v>1269.7399999999998</v>
      </c>
      <c r="D11" s="170">
        <v>3319.21</v>
      </c>
      <c r="E11" s="171">
        <f t="shared" si="0"/>
        <v>2.6140863483862842</v>
      </c>
      <c r="F11" s="144">
        <v>2826.8299999999995</v>
      </c>
      <c r="G11" s="31">
        <v>3735.36</v>
      </c>
      <c r="H11" s="244">
        <f t="shared" si="3"/>
        <v>1.3213953439011192</v>
      </c>
      <c r="I11" s="55"/>
      <c r="K11" s="55"/>
      <c r="L11" s="217" t="s">
        <v>30</v>
      </c>
      <c r="M11">
        <v>472.84</v>
      </c>
      <c r="N11">
        <v>662.95</v>
      </c>
      <c r="O11" s="122">
        <f t="shared" si="1"/>
        <v>1.4020598934100332</v>
      </c>
      <c r="P11" s="144">
        <v>3574.7799999999997</v>
      </c>
      <c r="Q11" s="170">
        <v>3796.8599999999997</v>
      </c>
      <c r="R11" s="244">
        <f t="shared" si="2"/>
        <v>1.062124102741987</v>
      </c>
      <c r="S11" s="55"/>
    </row>
    <row r="12" spans="1:19" x14ac:dyDescent="0.2">
      <c r="A12" s="55"/>
      <c r="B12" s="217">
        <v>2008</v>
      </c>
      <c r="C12" s="170">
        <v>221.07</v>
      </c>
      <c r="D12" s="170">
        <v>1173.02</v>
      </c>
      <c r="E12" s="171">
        <f t="shared" si="0"/>
        <v>5.3061021395937935</v>
      </c>
      <c r="F12" s="144">
        <v>1687.88</v>
      </c>
      <c r="G12" s="31">
        <v>5840.73</v>
      </c>
      <c r="H12" s="244">
        <f t="shared" si="3"/>
        <v>3.4603941038462445</v>
      </c>
      <c r="I12" s="55"/>
      <c r="K12" s="55"/>
      <c r="L12" s="217" t="s">
        <v>94</v>
      </c>
      <c r="M12">
        <v>95.69</v>
      </c>
      <c r="N12">
        <v>225.52000000000004</v>
      </c>
      <c r="O12" s="122">
        <f t="shared" si="1"/>
        <v>2.3567770926951619</v>
      </c>
      <c r="P12" s="144">
        <v>6171.2199999999993</v>
      </c>
      <c r="Q12" s="170">
        <v>4365.58</v>
      </c>
      <c r="R12" s="244">
        <f t="shared" si="2"/>
        <v>0.70740955597110466</v>
      </c>
      <c r="S12" s="55"/>
    </row>
    <row r="13" spans="1:19" x14ac:dyDescent="0.2">
      <c r="A13" s="55"/>
      <c r="B13" s="217">
        <v>2009</v>
      </c>
      <c r="C13" s="170">
        <v>243</v>
      </c>
      <c r="D13" s="170">
        <v>203.5</v>
      </c>
      <c r="E13" s="171">
        <f t="shared" si="0"/>
        <v>0.83744855967078191</v>
      </c>
      <c r="F13" s="144">
        <v>380</v>
      </c>
      <c r="G13" s="31">
        <v>650</v>
      </c>
      <c r="H13" s="244">
        <f t="shared" si="3"/>
        <v>1.7105263157894737</v>
      </c>
      <c r="I13" s="55"/>
      <c r="K13" s="55"/>
      <c r="L13" s="217" t="s">
        <v>45</v>
      </c>
      <c r="M13">
        <v>626.15000000000009</v>
      </c>
      <c r="N13">
        <v>1572.2900000000002</v>
      </c>
      <c r="O13" s="122">
        <f t="shared" si="1"/>
        <v>2.5110436796294815</v>
      </c>
      <c r="P13" s="144">
        <v>1334.4699999999998</v>
      </c>
      <c r="Q13" s="170">
        <v>2285.81</v>
      </c>
      <c r="R13" s="244">
        <f t="shared" si="2"/>
        <v>1.7128972550900359</v>
      </c>
      <c r="S13" s="55"/>
    </row>
    <row r="14" spans="1:19" x14ac:dyDescent="0.2">
      <c r="A14" s="55"/>
      <c r="B14" s="217">
        <v>2010</v>
      </c>
      <c r="C14" s="170">
        <v>60.74</v>
      </c>
      <c r="D14" s="170">
        <v>220.98</v>
      </c>
      <c r="E14" s="171">
        <f t="shared" si="0"/>
        <v>3.6381297332894302</v>
      </c>
      <c r="F14" s="144">
        <v>3079.8799999999997</v>
      </c>
      <c r="G14" s="31">
        <v>2544.1799999999998</v>
      </c>
      <c r="H14" s="244">
        <f t="shared" si="3"/>
        <v>0.82606465186955336</v>
      </c>
      <c r="I14" s="55"/>
      <c r="K14" s="55"/>
      <c r="L14" s="217" t="s">
        <v>53</v>
      </c>
      <c r="M14">
        <v>440.54</v>
      </c>
      <c r="N14">
        <v>1741.2499999999998</v>
      </c>
      <c r="O14" s="122">
        <f t="shared" si="1"/>
        <v>3.9525355245834652</v>
      </c>
      <c r="P14" s="144">
        <v>4810.2700000000004</v>
      </c>
      <c r="Q14" s="170">
        <v>8629.2199999999993</v>
      </c>
      <c r="R14" s="244">
        <f t="shared" si="2"/>
        <v>1.7939159340328086</v>
      </c>
      <c r="S14" s="55"/>
    </row>
    <row r="15" spans="1:19" x14ac:dyDescent="0.2">
      <c r="A15" s="55"/>
      <c r="B15" s="217">
        <v>2011</v>
      </c>
      <c r="C15" s="170">
        <v>404.10999999999996</v>
      </c>
      <c r="D15" s="170">
        <v>429.85</v>
      </c>
      <c r="E15" s="171">
        <f t="shared" si="0"/>
        <v>1.0636955284452254</v>
      </c>
      <c r="F15" s="144">
        <v>820.45</v>
      </c>
      <c r="G15" s="31">
        <v>1636.68</v>
      </c>
      <c r="H15" s="244">
        <f t="shared" si="3"/>
        <v>1.9948564811993419</v>
      </c>
      <c r="I15" s="55"/>
      <c r="K15" s="55"/>
      <c r="L15" s="217" t="s">
        <v>59</v>
      </c>
      <c r="M15">
        <v>977.42000000000007</v>
      </c>
      <c r="N15">
        <v>1281.75</v>
      </c>
      <c r="O15" s="122">
        <f t="shared" si="1"/>
        <v>1.3113605205541117</v>
      </c>
      <c r="P15" s="144">
        <v>992.5</v>
      </c>
      <c r="Q15" s="170">
        <v>4351.8600000000006</v>
      </c>
      <c r="R15" s="244">
        <f t="shared" si="2"/>
        <v>4.3847455919395468</v>
      </c>
      <c r="S15" s="55"/>
    </row>
    <row r="16" spans="1:19" x14ac:dyDescent="0.2">
      <c r="A16" s="55"/>
      <c r="B16" s="217">
        <v>2012</v>
      </c>
      <c r="C16" s="170">
        <v>31.41</v>
      </c>
      <c r="D16" s="170">
        <v>55.84</v>
      </c>
      <c r="E16" s="171">
        <f t="shared" si="0"/>
        <v>1.7777777777777779</v>
      </c>
      <c r="F16" s="144">
        <v>600.29999999999995</v>
      </c>
      <c r="G16" s="31">
        <v>1452.6599999999999</v>
      </c>
      <c r="H16" s="244">
        <f t="shared" si="3"/>
        <v>2.4198900549725137</v>
      </c>
      <c r="I16" s="55"/>
      <c r="K16" s="55"/>
      <c r="L16" s="217" t="s">
        <v>197</v>
      </c>
      <c r="M16">
        <v>283.44</v>
      </c>
      <c r="N16">
        <v>405.84000000000003</v>
      </c>
      <c r="O16" s="122">
        <f t="shared" si="1"/>
        <v>1.4318374259102458</v>
      </c>
      <c r="P16" s="144">
        <v>80</v>
      </c>
      <c r="Q16" s="170">
        <v>107.61</v>
      </c>
      <c r="R16" s="244">
        <f t="shared" si="2"/>
        <v>1.3451249999999999</v>
      </c>
      <c r="S16" s="55"/>
    </row>
    <row r="17" spans="1:19" ht="16" customHeight="1" x14ac:dyDescent="0.2">
      <c r="A17" s="55"/>
      <c r="B17" s="217">
        <v>2013</v>
      </c>
      <c r="C17" s="170">
        <v>140.94</v>
      </c>
      <c r="D17" s="170">
        <v>156.26000000000002</v>
      </c>
      <c r="E17" s="171">
        <f t="shared" si="0"/>
        <v>1.1086987370512276</v>
      </c>
      <c r="F17" s="144">
        <v>2693.44</v>
      </c>
      <c r="G17" s="31">
        <v>2700</v>
      </c>
      <c r="H17" s="244">
        <f t="shared" si="3"/>
        <v>1.0024355471070452</v>
      </c>
      <c r="I17" s="55"/>
      <c r="K17" s="55"/>
      <c r="L17" s="217" t="s">
        <v>702</v>
      </c>
      <c r="M17" s="226">
        <v>4097.1299999999992</v>
      </c>
      <c r="N17" s="226">
        <v>9369.68</v>
      </c>
      <c r="O17" s="226">
        <f>N17/M17</f>
        <v>2.2868886269168911</v>
      </c>
      <c r="P17" s="226">
        <v>31427.929999999997</v>
      </c>
      <c r="Q17" s="226">
        <v>50656.76</v>
      </c>
      <c r="R17" s="226">
        <f t="shared" si="2"/>
        <v>1.6118388961665628</v>
      </c>
      <c r="S17" s="55"/>
    </row>
    <row r="18" spans="1:19" x14ac:dyDescent="0.2">
      <c r="A18" s="55"/>
      <c r="B18" s="217">
        <v>2014</v>
      </c>
      <c r="C18" s="170">
        <v>436.96999999999997</v>
      </c>
      <c r="D18" s="170">
        <v>789.41000000000008</v>
      </c>
      <c r="E18" s="171">
        <f t="shared" si="0"/>
        <v>1.8065542256905511</v>
      </c>
      <c r="F18" s="144">
        <v>5144.09</v>
      </c>
      <c r="G18" s="31">
        <v>2235.16</v>
      </c>
      <c r="H18" s="244">
        <f t="shared" si="3"/>
        <v>0.4345102826739034</v>
      </c>
      <c r="I18" s="55"/>
      <c r="K18" s="55"/>
      <c r="L18" s="55"/>
      <c r="M18" s="55"/>
      <c r="N18" s="55"/>
      <c r="O18" s="55"/>
      <c r="P18" s="55"/>
      <c r="Q18" s="55"/>
      <c r="R18" s="55"/>
      <c r="S18" s="55"/>
    </row>
    <row r="19" spans="1:19" x14ac:dyDescent="0.2">
      <c r="A19" s="55"/>
      <c r="B19" s="217">
        <v>2015</v>
      </c>
      <c r="C19" s="170">
        <v>250</v>
      </c>
      <c r="D19" s="170">
        <v>449.66</v>
      </c>
      <c r="E19" s="171">
        <f t="shared" si="0"/>
        <v>1.79864</v>
      </c>
      <c r="F19" s="144"/>
      <c r="G19" s="170"/>
      <c r="H19" s="244"/>
      <c r="I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1:19" x14ac:dyDescent="0.2">
      <c r="A20" s="55"/>
      <c r="B20" s="217">
        <v>2016</v>
      </c>
      <c r="C20" s="170"/>
      <c r="D20" s="170"/>
      <c r="E20" s="171"/>
      <c r="F20" s="144">
        <v>150</v>
      </c>
      <c r="G20" s="170">
        <v>6.84</v>
      </c>
      <c r="H20" s="244">
        <f>G20/F20</f>
        <v>4.5600000000000002E-2</v>
      </c>
      <c r="I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1:19" x14ac:dyDescent="0.2">
      <c r="A21" s="55"/>
      <c r="B21" s="243" t="s">
        <v>702</v>
      </c>
      <c r="C21" s="220">
        <v>4097.1299999999992</v>
      </c>
      <c r="D21" s="220">
        <v>9369.68</v>
      </c>
      <c r="E21" s="226">
        <f t="shared" si="0"/>
        <v>2.2868886269168911</v>
      </c>
      <c r="F21" s="220">
        <v>31427.93</v>
      </c>
      <c r="G21" s="220">
        <v>50656.760000000009</v>
      </c>
      <c r="H21" s="220">
        <f>G21/F21</f>
        <v>1.6118388961665631</v>
      </c>
      <c r="I21" s="55"/>
    </row>
    <row r="22" spans="1:19" x14ac:dyDescent="0.2">
      <c r="A22" s="55"/>
      <c r="B22" s="55"/>
      <c r="C22" s="55"/>
      <c r="D22" s="55"/>
      <c r="E22" s="55"/>
      <c r="F22" s="55"/>
      <c r="G22" s="55"/>
      <c r="H22" s="55"/>
      <c r="I22" s="55"/>
    </row>
    <row r="23" spans="1:19" x14ac:dyDescent="0.2">
      <c r="A23" s="55"/>
      <c r="B23" s="55"/>
      <c r="C23" s="55"/>
      <c r="D23" s="55"/>
      <c r="E23" s="55"/>
      <c r="F23" s="55"/>
      <c r="G23" s="55"/>
      <c r="H23" s="55"/>
      <c r="I23" s="55"/>
    </row>
    <row r="24" spans="1:19" x14ac:dyDescent="0.2">
      <c r="A24" s="55"/>
    </row>
    <row r="28" spans="1:19" x14ac:dyDescent="0.2">
      <c r="C28" s="248" t="s">
        <v>763</v>
      </c>
      <c r="D28" s="249"/>
      <c r="E28" s="248" t="s">
        <v>727</v>
      </c>
      <c r="F28" s="250"/>
    </row>
    <row r="29" spans="1:19" ht="32" x14ac:dyDescent="0.2">
      <c r="B29" s="243" t="s">
        <v>2955</v>
      </c>
      <c r="C29" s="210" t="s">
        <v>3036</v>
      </c>
      <c r="D29" s="210" t="s">
        <v>3035</v>
      </c>
      <c r="E29" s="61" t="s">
        <v>3037</v>
      </c>
      <c r="F29" s="129" t="s">
        <v>3035</v>
      </c>
    </row>
    <row r="30" spans="1:19" x14ac:dyDescent="0.2">
      <c r="B30" s="246">
        <v>1999</v>
      </c>
      <c r="E30" s="144">
        <v>1</v>
      </c>
      <c r="F30" s="21">
        <v>1.96</v>
      </c>
    </row>
    <row r="31" spans="1:19" x14ac:dyDescent="0.2">
      <c r="B31" s="246">
        <v>2000</v>
      </c>
      <c r="E31" s="144">
        <v>1</v>
      </c>
      <c r="F31" s="21">
        <v>90.47</v>
      </c>
    </row>
    <row r="32" spans="1:19" x14ac:dyDescent="0.2">
      <c r="B32" s="246">
        <v>2001</v>
      </c>
      <c r="E32" s="144">
        <v>1</v>
      </c>
      <c r="F32" s="21">
        <v>0.53</v>
      </c>
    </row>
    <row r="33" spans="2:6" x14ac:dyDescent="0.2">
      <c r="B33" s="246">
        <v>2002</v>
      </c>
      <c r="C33">
        <v>1</v>
      </c>
      <c r="D33" s="154">
        <v>26</v>
      </c>
      <c r="E33" s="144">
        <v>5</v>
      </c>
      <c r="F33" s="21">
        <v>320</v>
      </c>
    </row>
    <row r="34" spans="2:6" x14ac:dyDescent="0.2">
      <c r="B34" s="246">
        <v>2003</v>
      </c>
      <c r="C34">
        <v>1</v>
      </c>
      <c r="D34" s="154"/>
      <c r="E34" s="144"/>
      <c r="F34" s="21"/>
    </row>
    <row r="35" spans="2:6" x14ac:dyDescent="0.2">
      <c r="B35" s="246">
        <v>2004</v>
      </c>
      <c r="C35">
        <v>6</v>
      </c>
      <c r="D35" s="154">
        <v>165.74</v>
      </c>
      <c r="E35" s="144">
        <v>3</v>
      </c>
      <c r="F35" s="222">
        <v>9.4</v>
      </c>
    </row>
    <row r="36" spans="2:6" x14ac:dyDescent="0.2">
      <c r="B36" s="246">
        <v>2005</v>
      </c>
      <c r="C36">
        <v>15</v>
      </c>
      <c r="D36" s="154">
        <v>3331.1</v>
      </c>
      <c r="E36" s="144">
        <v>12</v>
      </c>
      <c r="F36" s="222">
        <v>235.97</v>
      </c>
    </row>
    <row r="37" spans="2:6" x14ac:dyDescent="0.2">
      <c r="B37" s="246">
        <v>2006</v>
      </c>
      <c r="C37">
        <v>35</v>
      </c>
      <c r="D37" s="154">
        <v>19608.859999999997</v>
      </c>
      <c r="E37" s="144">
        <v>11</v>
      </c>
      <c r="F37" s="222">
        <v>380.82</v>
      </c>
    </row>
    <row r="38" spans="2:6" x14ac:dyDescent="0.2">
      <c r="B38" s="246">
        <v>2007</v>
      </c>
      <c r="C38">
        <v>36</v>
      </c>
      <c r="D38" s="154">
        <v>2826.8299999999995</v>
      </c>
      <c r="E38" s="144">
        <v>21</v>
      </c>
      <c r="F38" s="222">
        <v>1269.7399999999998</v>
      </c>
    </row>
    <row r="39" spans="2:6" x14ac:dyDescent="0.2">
      <c r="B39" s="246">
        <v>2008</v>
      </c>
      <c r="C39">
        <v>16</v>
      </c>
      <c r="D39" s="154">
        <v>1687.88</v>
      </c>
      <c r="E39" s="144">
        <v>9</v>
      </c>
      <c r="F39" s="222">
        <v>221.07</v>
      </c>
    </row>
    <row r="40" spans="2:6" x14ac:dyDescent="0.2">
      <c r="B40" s="246">
        <v>2009</v>
      </c>
      <c r="C40">
        <v>6</v>
      </c>
      <c r="D40" s="225">
        <v>380</v>
      </c>
      <c r="E40" s="144">
        <v>2</v>
      </c>
      <c r="F40" s="245">
        <v>243</v>
      </c>
    </row>
    <row r="41" spans="2:6" x14ac:dyDescent="0.2">
      <c r="B41" s="246">
        <v>2010</v>
      </c>
      <c r="C41">
        <v>25</v>
      </c>
      <c r="D41" s="154">
        <v>3079.8799999999997</v>
      </c>
      <c r="E41" s="144">
        <v>5</v>
      </c>
      <c r="F41" s="222">
        <v>60.74</v>
      </c>
    </row>
    <row r="42" spans="2:6" x14ac:dyDescent="0.2">
      <c r="B42" s="246">
        <v>2011</v>
      </c>
      <c r="C42">
        <v>6</v>
      </c>
      <c r="D42" s="154">
        <v>820.45</v>
      </c>
      <c r="E42" s="144">
        <v>9</v>
      </c>
      <c r="F42" s="222">
        <v>404.10999999999996</v>
      </c>
    </row>
    <row r="43" spans="2:6" x14ac:dyDescent="0.2">
      <c r="B43" s="246">
        <v>2012</v>
      </c>
      <c r="C43">
        <v>6</v>
      </c>
      <c r="D43" s="154">
        <v>600.29999999999995</v>
      </c>
      <c r="E43" s="144">
        <v>3</v>
      </c>
      <c r="F43" s="222">
        <v>31.41</v>
      </c>
    </row>
    <row r="44" spans="2:6" x14ac:dyDescent="0.2">
      <c r="B44" s="246">
        <v>2013</v>
      </c>
      <c r="C44">
        <v>6</v>
      </c>
      <c r="D44" s="154">
        <v>2693.44</v>
      </c>
      <c r="E44" s="144">
        <v>5</v>
      </c>
      <c r="F44" s="222">
        <v>140.94</v>
      </c>
    </row>
    <row r="45" spans="2:6" x14ac:dyDescent="0.2">
      <c r="B45" s="246">
        <v>2014</v>
      </c>
      <c r="C45">
        <v>11</v>
      </c>
      <c r="D45" s="154">
        <v>5144.09</v>
      </c>
      <c r="E45" s="144">
        <v>6</v>
      </c>
      <c r="F45" s="222">
        <v>436.96999999999997</v>
      </c>
    </row>
    <row r="46" spans="2:6" x14ac:dyDescent="0.2">
      <c r="B46" s="246">
        <v>2015</v>
      </c>
      <c r="D46" s="154"/>
      <c r="E46" s="144">
        <v>1</v>
      </c>
      <c r="F46" s="245">
        <v>250</v>
      </c>
    </row>
    <row r="47" spans="2:6" x14ac:dyDescent="0.2">
      <c r="B47" s="246">
        <v>2016</v>
      </c>
      <c r="C47">
        <v>1</v>
      </c>
      <c r="D47">
        <v>150</v>
      </c>
      <c r="E47" s="144"/>
      <c r="F47" s="21"/>
    </row>
    <row r="48" spans="2:6" x14ac:dyDescent="0.2">
      <c r="B48" s="243" t="s">
        <v>702</v>
      </c>
      <c r="C48" s="220">
        <v>171</v>
      </c>
      <c r="D48" s="226">
        <v>40514.570000000007</v>
      </c>
      <c r="E48" s="220">
        <v>95</v>
      </c>
      <c r="F48" s="220">
        <v>4097.130000000001</v>
      </c>
    </row>
    <row r="50" spans="1:7" x14ac:dyDescent="0.2">
      <c r="A50" s="55"/>
      <c r="B50" s="55"/>
      <c r="C50" s="55"/>
      <c r="D50" s="55"/>
      <c r="E50" s="55"/>
      <c r="F50" s="55"/>
      <c r="G50" s="55"/>
    </row>
    <row r="51" spans="1:7" x14ac:dyDescent="0.2">
      <c r="A51" s="55"/>
      <c r="C51" s="248" t="s">
        <v>763</v>
      </c>
      <c r="D51" s="249"/>
      <c r="E51" s="248" t="s">
        <v>727</v>
      </c>
      <c r="F51" s="250"/>
      <c r="G51" s="55"/>
    </row>
    <row r="52" spans="1:7" ht="48" x14ac:dyDescent="0.2">
      <c r="A52" s="55"/>
      <c r="B52" s="246" t="s">
        <v>701</v>
      </c>
      <c r="C52" s="210" t="s">
        <v>3039</v>
      </c>
      <c r="D52" s="210" t="s">
        <v>3040</v>
      </c>
      <c r="E52" s="61" t="s">
        <v>3041</v>
      </c>
      <c r="F52" s="129" t="s">
        <v>3042</v>
      </c>
      <c r="G52" s="55"/>
    </row>
    <row r="53" spans="1:7" x14ac:dyDescent="0.2">
      <c r="A53" s="55"/>
      <c r="B53" s="246">
        <v>1999</v>
      </c>
      <c r="E53" s="144">
        <v>1.96</v>
      </c>
      <c r="F53" s="21">
        <v>1.96</v>
      </c>
      <c r="G53" s="55"/>
    </row>
    <row r="54" spans="1:7" x14ac:dyDescent="0.2">
      <c r="A54" s="55"/>
      <c r="B54" s="246">
        <v>2000</v>
      </c>
      <c r="E54" s="144">
        <v>90.47</v>
      </c>
      <c r="F54" s="21">
        <v>90.47</v>
      </c>
      <c r="G54" s="55"/>
    </row>
    <row r="55" spans="1:7" x14ac:dyDescent="0.2">
      <c r="A55" s="55"/>
      <c r="B55" s="246">
        <v>2001</v>
      </c>
      <c r="E55" s="144">
        <v>0.53</v>
      </c>
      <c r="F55" s="21">
        <v>0.53</v>
      </c>
      <c r="G55" s="55"/>
    </row>
    <row r="56" spans="1:7" x14ac:dyDescent="0.2">
      <c r="A56" s="55"/>
      <c r="B56" s="246">
        <v>2002</v>
      </c>
      <c r="C56">
        <v>26</v>
      </c>
      <c r="D56">
        <v>26</v>
      </c>
      <c r="E56" s="144">
        <v>320</v>
      </c>
      <c r="F56" s="21">
        <v>64</v>
      </c>
      <c r="G56" s="55"/>
    </row>
    <row r="57" spans="1:7" x14ac:dyDescent="0.2">
      <c r="A57" s="55"/>
      <c r="B57" s="246">
        <v>2004</v>
      </c>
      <c r="C57">
        <v>165.74</v>
      </c>
      <c r="D57" s="122">
        <v>55.24666666666667</v>
      </c>
      <c r="E57" s="144">
        <v>9.4</v>
      </c>
      <c r="F57" s="21">
        <v>9.4</v>
      </c>
      <c r="G57" s="55"/>
    </row>
    <row r="58" spans="1:7" x14ac:dyDescent="0.2">
      <c r="A58" s="55"/>
      <c r="B58" s="246">
        <v>2005</v>
      </c>
      <c r="C58">
        <v>3331.1</v>
      </c>
      <c r="D58" s="122">
        <v>302.82727272727271</v>
      </c>
      <c r="E58" s="144">
        <v>235.97</v>
      </c>
      <c r="F58" s="244">
        <v>29.49625</v>
      </c>
      <c r="G58" s="55"/>
    </row>
    <row r="59" spans="1:7" x14ac:dyDescent="0.2">
      <c r="A59" s="55"/>
      <c r="B59" s="246">
        <v>2006</v>
      </c>
      <c r="C59">
        <v>19608.859999999997</v>
      </c>
      <c r="D59" s="122">
        <v>817.03583333333324</v>
      </c>
      <c r="E59" s="144">
        <v>380.82</v>
      </c>
      <c r="F59" s="244">
        <v>42.313333333333333</v>
      </c>
      <c r="G59" s="55"/>
    </row>
    <row r="60" spans="1:7" x14ac:dyDescent="0.2">
      <c r="A60" s="55"/>
      <c r="B60" s="246">
        <v>2007</v>
      </c>
      <c r="C60">
        <v>2826.8299999999995</v>
      </c>
      <c r="D60" s="122">
        <v>122.90565217391303</v>
      </c>
      <c r="E60" s="144">
        <v>1269.7399999999998</v>
      </c>
      <c r="F60" s="244">
        <v>60.463809523809516</v>
      </c>
      <c r="G60" s="55"/>
    </row>
    <row r="61" spans="1:7" x14ac:dyDescent="0.2">
      <c r="A61" s="55"/>
      <c r="B61" s="246">
        <v>2008</v>
      </c>
      <c r="C61">
        <v>1687.88</v>
      </c>
      <c r="D61" s="122">
        <v>140.65666666666667</v>
      </c>
      <c r="E61" s="144">
        <v>221.07</v>
      </c>
      <c r="F61" s="244">
        <v>36.844999999999999</v>
      </c>
      <c r="G61" s="55"/>
    </row>
    <row r="62" spans="1:7" x14ac:dyDescent="0.2">
      <c r="A62" s="55"/>
      <c r="B62" s="246">
        <v>2009</v>
      </c>
      <c r="C62">
        <v>380</v>
      </c>
      <c r="D62" s="122">
        <v>190</v>
      </c>
      <c r="E62" s="144">
        <v>243</v>
      </c>
      <c r="F62" s="244">
        <v>121.5</v>
      </c>
      <c r="G62" s="55"/>
    </row>
    <row r="63" spans="1:7" x14ac:dyDescent="0.2">
      <c r="A63" s="55"/>
      <c r="B63" s="246">
        <v>2010</v>
      </c>
      <c r="C63">
        <v>3079.8799999999997</v>
      </c>
      <c r="D63" s="122">
        <v>181.16941176470587</v>
      </c>
      <c r="E63" s="144">
        <v>60.74</v>
      </c>
      <c r="F63" s="244">
        <v>15.185</v>
      </c>
      <c r="G63" s="55"/>
    </row>
    <row r="64" spans="1:7" x14ac:dyDescent="0.2">
      <c r="A64" s="55"/>
      <c r="B64" s="246">
        <v>2011</v>
      </c>
      <c r="C64">
        <v>820.45</v>
      </c>
      <c r="D64" s="122">
        <v>164.09</v>
      </c>
      <c r="E64" s="144">
        <v>404.10999999999996</v>
      </c>
      <c r="F64" s="244">
        <v>57.73</v>
      </c>
      <c r="G64" s="55"/>
    </row>
    <row r="65" spans="1:9" x14ac:dyDescent="0.2">
      <c r="A65" s="55"/>
      <c r="B65" s="246">
        <v>2012</v>
      </c>
      <c r="C65">
        <v>600.29999999999995</v>
      </c>
      <c r="D65" s="122">
        <v>150.07499999999999</v>
      </c>
      <c r="E65" s="144">
        <v>31.41</v>
      </c>
      <c r="F65" s="244">
        <v>31.41</v>
      </c>
      <c r="G65" s="55"/>
    </row>
    <row r="66" spans="1:9" x14ac:dyDescent="0.2">
      <c r="A66" s="55"/>
      <c r="B66" s="246">
        <v>2013</v>
      </c>
      <c r="C66">
        <v>2693.44</v>
      </c>
      <c r="D66" s="122">
        <v>897.81333333333339</v>
      </c>
      <c r="E66" s="144">
        <v>140.94</v>
      </c>
      <c r="F66" s="244">
        <v>35.234999999999999</v>
      </c>
      <c r="G66" s="55"/>
    </row>
    <row r="67" spans="1:9" x14ac:dyDescent="0.2">
      <c r="A67" s="55"/>
      <c r="B67" s="246">
        <v>2014</v>
      </c>
      <c r="C67">
        <v>5144.09</v>
      </c>
      <c r="D67" s="122">
        <v>571.56555555555553</v>
      </c>
      <c r="E67" s="144">
        <v>436.96999999999997</v>
      </c>
      <c r="F67" s="244">
        <v>72.828333333333333</v>
      </c>
      <c r="G67" s="55"/>
    </row>
    <row r="68" spans="1:9" x14ac:dyDescent="0.2">
      <c r="A68" s="55"/>
      <c r="B68" s="246">
        <v>2015</v>
      </c>
      <c r="D68" s="122"/>
      <c r="E68" s="144">
        <v>250</v>
      </c>
      <c r="F68" s="244">
        <v>250</v>
      </c>
      <c r="G68" s="55"/>
    </row>
    <row r="69" spans="1:9" x14ac:dyDescent="0.2">
      <c r="A69" s="55"/>
      <c r="B69" s="246">
        <v>2016</v>
      </c>
      <c r="C69">
        <v>150</v>
      </c>
      <c r="D69" s="122">
        <v>150</v>
      </c>
      <c r="E69" s="144"/>
      <c r="F69" s="21"/>
      <c r="G69" s="55"/>
    </row>
    <row r="70" spans="1:9" x14ac:dyDescent="0.2">
      <c r="A70" s="55"/>
      <c r="B70" s="243" t="s">
        <v>702</v>
      </c>
      <c r="C70" s="220">
        <v>40514.570000000007</v>
      </c>
      <c r="D70" s="226">
        <v>352.30060869565222</v>
      </c>
      <c r="E70" s="220">
        <v>4097.130000000001</v>
      </c>
      <c r="F70" s="220">
        <v>52.527307692307708</v>
      </c>
      <c r="G70" s="55"/>
    </row>
    <row r="71" spans="1:9" x14ac:dyDescent="0.2">
      <c r="A71" s="55"/>
      <c r="B71" s="55"/>
      <c r="C71" s="55"/>
      <c r="D71" s="55"/>
      <c r="E71" s="55"/>
      <c r="F71" s="55"/>
      <c r="G71" s="55"/>
    </row>
    <row r="72" spans="1:9" x14ac:dyDescent="0.2">
      <c r="A72" s="55"/>
      <c r="B72" s="55"/>
      <c r="C72" s="55"/>
      <c r="D72" s="55"/>
      <c r="E72" s="55"/>
      <c r="F72" s="55"/>
      <c r="G72" s="55"/>
    </row>
    <row r="74" spans="1:9" x14ac:dyDescent="0.2">
      <c r="A74" s="55"/>
      <c r="B74" s="55"/>
      <c r="C74" s="55"/>
      <c r="D74" s="55"/>
      <c r="E74" s="55"/>
      <c r="F74" s="55"/>
      <c r="G74" s="55"/>
      <c r="H74" s="55"/>
      <c r="I74" s="55"/>
    </row>
    <row r="75" spans="1:9" x14ac:dyDescent="0.2">
      <c r="A75" s="55"/>
      <c r="C75" s="248" t="s">
        <v>763</v>
      </c>
      <c r="D75" s="249"/>
      <c r="E75" s="249"/>
      <c r="F75" s="248" t="s">
        <v>727</v>
      </c>
      <c r="G75" s="249"/>
      <c r="H75" s="250"/>
      <c r="I75" s="55"/>
    </row>
    <row r="76" spans="1:9" ht="48" x14ac:dyDescent="0.2">
      <c r="A76" s="55"/>
      <c r="B76" s="246" t="s">
        <v>701</v>
      </c>
      <c r="C76" s="210" t="s">
        <v>3030</v>
      </c>
      <c r="D76" s="210" t="s">
        <v>3031</v>
      </c>
      <c r="E76" s="210" t="s">
        <v>3032</v>
      </c>
      <c r="F76" s="61" t="s">
        <v>3030</v>
      </c>
      <c r="G76" s="61" t="s">
        <v>3031</v>
      </c>
      <c r="H76" s="129" t="s">
        <v>3032</v>
      </c>
      <c r="I76" s="55"/>
    </row>
    <row r="77" spans="1:9" x14ac:dyDescent="0.2">
      <c r="A77" s="55"/>
      <c r="B77" s="246" t="s">
        <v>32</v>
      </c>
      <c r="C77">
        <v>19855.97</v>
      </c>
      <c r="D77">
        <v>24936.329999999998</v>
      </c>
      <c r="E77" s="122">
        <f>D77/C77</f>
        <v>1.2558605799666296</v>
      </c>
      <c r="F77" s="144">
        <v>1365.77</v>
      </c>
      <c r="G77" s="170">
        <v>3296.4</v>
      </c>
      <c r="H77" s="244">
        <f>G77/F77</f>
        <v>2.4135835462779238</v>
      </c>
      <c r="I77" s="55"/>
    </row>
    <row r="78" spans="1:9" x14ac:dyDescent="0.2">
      <c r="A78" s="55"/>
      <c r="B78" s="246" t="s">
        <v>281</v>
      </c>
      <c r="C78">
        <v>260</v>
      </c>
      <c r="D78">
        <v>3400</v>
      </c>
      <c r="E78" s="122">
        <f t="shared" ref="E78:E87" si="4">D78/C78</f>
        <v>13.076923076923077</v>
      </c>
      <c r="F78" s="144">
        <v>229.04</v>
      </c>
      <c r="G78" s="170">
        <v>229</v>
      </c>
      <c r="H78" s="244">
        <f t="shared" ref="H78:H87" si="5">G78/F78</f>
        <v>0.99982535801606709</v>
      </c>
      <c r="I78" s="55"/>
    </row>
    <row r="79" spans="1:9" x14ac:dyDescent="0.2">
      <c r="A79" s="55"/>
      <c r="B79" s="246" t="s">
        <v>54</v>
      </c>
      <c r="C79">
        <v>1619.9</v>
      </c>
      <c r="D79">
        <v>4014.1499999999996</v>
      </c>
      <c r="E79" s="122">
        <f t="shared" si="4"/>
        <v>2.4780233347737513</v>
      </c>
      <c r="F79" s="144">
        <v>180.88</v>
      </c>
      <c r="G79" s="170">
        <v>673.67</v>
      </c>
      <c r="H79" s="244">
        <f t="shared" si="5"/>
        <v>3.7244029190623618</v>
      </c>
      <c r="I79" s="55"/>
    </row>
    <row r="80" spans="1:9" x14ac:dyDescent="0.2">
      <c r="A80" s="55"/>
      <c r="B80" s="246" t="s">
        <v>65</v>
      </c>
      <c r="C80">
        <v>338.88</v>
      </c>
      <c r="D80">
        <v>1024.3</v>
      </c>
      <c r="E80" s="122">
        <f t="shared" si="4"/>
        <v>3.0226038715769592</v>
      </c>
      <c r="F80" s="144">
        <v>136.76999999999998</v>
      </c>
      <c r="G80" s="170">
        <v>113.14</v>
      </c>
      <c r="H80" s="244">
        <f t="shared" si="5"/>
        <v>0.82722819331724806</v>
      </c>
      <c r="I80" s="55"/>
    </row>
    <row r="81" spans="1:9" x14ac:dyDescent="0.2">
      <c r="A81" s="55"/>
      <c r="B81" s="246" t="s">
        <v>167</v>
      </c>
      <c r="C81">
        <v>3529.37</v>
      </c>
      <c r="D81">
        <v>2820.44</v>
      </c>
      <c r="E81" s="122">
        <f t="shared" si="4"/>
        <v>0.79913412308712328</v>
      </c>
      <c r="F81" s="144">
        <v>132.84</v>
      </c>
      <c r="G81" s="170">
        <v>272.23</v>
      </c>
      <c r="H81" s="244">
        <f t="shared" si="5"/>
        <v>2.0493074375188196</v>
      </c>
      <c r="I81" s="55"/>
    </row>
    <row r="82" spans="1:9" x14ac:dyDescent="0.2">
      <c r="A82" s="55"/>
      <c r="B82" s="246" t="s">
        <v>60</v>
      </c>
      <c r="C82">
        <v>408.46</v>
      </c>
      <c r="D82">
        <v>1611.82</v>
      </c>
      <c r="E82" s="122">
        <f t="shared" si="4"/>
        <v>3.9460901924301033</v>
      </c>
      <c r="F82" s="144">
        <v>193.15</v>
      </c>
      <c r="G82" s="170">
        <v>551.61</v>
      </c>
      <c r="H82" s="244">
        <f t="shared" si="5"/>
        <v>2.8558633186642504</v>
      </c>
      <c r="I82" s="55"/>
    </row>
    <row r="83" spans="1:9" x14ac:dyDescent="0.2">
      <c r="A83" s="55"/>
      <c r="B83" s="246" t="s">
        <v>24</v>
      </c>
      <c r="C83">
        <v>1535.67</v>
      </c>
      <c r="D83">
        <v>4129.45</v>
      </c>
      <c r="E83" s="122">
        <f t="shared" si="4"/>
        <v>2.6890217299289558</v>
      </c>
      <c r="F83" s="144">
        <v>1002.9200000000001</v>
      </c>
      <c r="G83" s="170">
        <v>986.40000000000009</v>
      </c>
      <c r="H83" s="244">
        <f t="shared" si="5"/>
        <v>0.98352809795397445</v>
      </c>
      <c r="I83" s="55"/>
    </row>
    <row r="84" spans="1:9" ht="32" x14ac:dyDescent="0.2">
      <c r="A84" s="55"/>
      <c r="B84" s="246" t="s">
        <v>103</v>
      </c>
      <c r="C84">
        <v>379.6</v>
      </c>
      <c r="D84">
        <v>3358.59</v>
      </c>
      <c r="E84" s="122">
        <f t="shared" si="4"/>
        <v>8.8477081138040035</v>
      </c>
      <c r="F84" s="144">
        <v>260</v>
      </c>
      <c r="G84" s="170">
        <v>450</v>
      </c>
      <c r="H84" s="244">
        <f t="shared" si="5"/>
        <v>1.7307692307692308</v>
      </c>
      <c r="I84" s="55"/>
    </row>
    <row r="85" spans="1:9" x14ac:dyDescent="0.2">
      <c r="A85" s="55"/>
      <c r="B85" s="246" t="s">
        <v>175</v>
      </c>
      <c r="C85">
        <v>860.88</v>
      </c>
      <c r="D85">
        <v>1081.6400000000001</v>
      </c>
      <c r="E85" s="122">
        <f t="shared" si="4"/>
        <v>1.2564352755320138</v>
      </c>
      <c r="F85" s="144"/>
      <c r="G85" s="170"/>
      <c r="H85" s="244"/>
      <c r="I85" s="55"/>
    </row>
    <row r="86" spans="1:9" x14ac:dyDescent="0.2">
      <c r="A86" s="55"/>
      <c r="B86" s="246" t="s">
        <v>98</v>
      </c>
      <c r="C86">
        <v>2639.2</v>
      </c>
      <c r="D86">
        <v>4280.04</v>
      </c>
      <c r="E86" s="122">
        <f t="shared" si="4"/>
        <v>1.6217187026371629</v>
      </c>
      <c r="F86" s="144">
        <v>595.76</v>
      </c>
      <c r="G86" s="170">
        <v>2797.2300000000005</v>
      </c>
      <c r="H86" s="244">
        <f t="shared" si="5"/>
        <v>4.6952296226668464</v>
      </c>
      <c r="I86" s="55"/>
    </row>
    <row r="87" spans="1:9" x14ac:dyDescent="0.2">
      <c r="A87" s="55"/>
      <c r="B87" s="246" t="s">
        <v>702</v>
      </c>
      <c r="C87" s="220">
        <v>31427.93</v>
      </c>
      <c r="D87" s="220">
        <v>50656.76</v>
      </c>
      <c r="E87" s="226">
        <f t="shared" si="4"/>
        <v>1.6118388961665626</v>
      </c>
      <c r="F87" s="220">
        <v>4097.13</v>
      </c>
      <c r="G87" s="220">
        <v>9369.68</v>
      </c>
      <c r="H87" s="220">
        <f t="shared" si="5"/>
        <v>2.2868886269168907</v>
      </c>
      <c r="I87" s="55"/>
    </row>
    <row r="88" spans="1:9" x14ac:dyDescent="0.2">
      <c r="A88" s="55"/>
      <c r="B88" s="55"/>
      <c r="C88" s="55"/>
      <c r="D88" s="55"/>
      <c r="E88" s="55"/>
      <c r="F88" s="55"/>
      <c r="G88" s="55"/>
      <c r="H88" s="55"/>
      <c r="I88" s="55"/>
    </row>
    <row r="89" spans="1:9" x14ac:dyDescent="0.2">
      <c r="A89" s="55"/>
      <c r="B89" s="55"/>
      <c r="C89" s="55"/>
      <c r="D89" s="55"/>
      <c r="E89" s="55"/>
      <c r="F89" s="55"/>
      <c r="G89" s="55"/>
      <c r="H89" s="55"/>
      <c r="I89" s="55"/>
    </row>
    <row r="90" spans="1:9" x14ac:dyDescent="0.2">
      <c r="I90" s="55"/>
    </row>
  </sheetData>
  <mergeCells count="10">
    <mergeCell ref="M2:O2"/>
    <mergeCell ref="P2:R2"/>
    <mergeCell ref="C75:E75"/>
    <mergeCell ref="F75:H75"/>
    <mergeCell ref="C2:E2"/>
    <mergeCell ref="F2:H2"/>
    <mergeCell ref="E28:F28"/>
    <mergeCell ref="C28:D28"/>
    <mergeCell ref="C51:D51"/>
    <mergeCell ref="E51:F5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23" sqref="B23"/>
    </sheetView>
  </sheetViews>
  <sheetFormatPr baseColWidth="10" defaultRowHeight="16" x14ac:dyDescent="0.2"/>
  <cols>
    <col min="1" max="1" width="34.6640625" customWidth="1"/>
  </cols>
  <sheetData>
    <row r="1" spans="1:9" x14ac:dyDescent="0.2">
      <c r="A1" t="s">
        <v>3006</v>
      </c>
    </row>
    <row r="2" spans="1:9" ht="17" thickBot="1" x14ac:dyDescent="0.25"/>
    <row r="3" spans="1:9" x14ac:dyDescent="0.2">
      <c r="A3" s="237" t="s">
        <v>3007</v>
      </c>
      <c r="B3" s="237"/>
    </row>
    <row r="4" spans="1:9" x14ac:dyDescent="0.2">
      <c r="A4" s="234" t="s">
        <v>3008</v>
      </c>
      <c r="B4" s="234">
        <v>2.7772280445862167E-2</v>
      </c>
    </row>
    <row r="5" spans="1:9" x14ac:dyDescent="0.2">
      <c r="A5" s="234" t="s">
        <v>3009</v>
      </c>
      <c r="B5" s="234">
        <v>7.712995611636181E-4</v>
      </c>
    </row>
    <row r="6" spans="1:9" x14ac:dyDescent="0.2">
      <c r="A6" s="234" t="s">
        <v>3009</v>
      </c>
      <c r="B6" s="234">
        <v>-1.7732935632148165E-2</v>
      </c>
    </row>
    <row r="7" spans="1:9" x14ac:dyDescent="0.2">
      <c r="A7" s="234" t="s">
        <v>3010</v>
      </c>
      <c r="B7" s="234">
        <v>0.66937794846797383</v>
      </c>
    </row>
    <row r="8" spans="1:9" ht="17" thickBot="1" x14ac:dyDescent="0.25">
      <c r="A8" s="235" t="s">
        <v>3011</v>
      </c>
      <c r="B8" s="235">
        <v>56</v>
      </c>
    </row>
    <row r="10" spans="1:9" ht="17" thickBot="1" x14ac:dyDescent="0.25">
      <c r="A10" t="s">
        <v>3012</v>
      </c>
    </row>
    <row r="11" spans="1:9" x14ac:dyDescent="0.2">
      <c r="A11" s="236"/>
      <c r="B11" s="236" t="s">
        <v>3017</v>
      </c>
      <c r="C11" s="236" t="s">
        <v>3018</v>
      </c>
      <c r="D11" s="236" t="s">
        <v>3019</v>
      </c>
      <c r="E11" s="236" t="s">
        <v>3020</v>
      </c>
      <c r="F11" s="236" t="s">
        <v>3021</v>
      </c>
    </row>
    <row r="12" spans="1:9" x14ac:dyDescent="0.2">
      <c r="A12" s="234" t="s">
        <v>3013</v>
      </c>
      <c r="B12" s="234">
        <v>1</v>
      </c>
      <c r="C12" s="234">
        <v>1.8676467945319075E-2</v>
      </c>
      <c r="D12" s="234">
        <v>1.8676467945319075E-2</v>
      </c>
      <c r="E12" s="234">
        <v>4.1682325862481391E-2</v>
      </c>
      <c r="F12" s="234">
        <v>0.83899403056908117</v>
      </c>
    </row>
    <row r="13" spans="1:9" x14ac:dyDescent="0.2">
      <c r="A13" s="234" t="s">
        <v>3014</v>
      </c>
      <c r="B13" s="234">
        <v>54</v>
      </c>
      <c r="C13" s="234">
        <v>24.195609246340442</v>
      </c>
      <c r="D13" s="234">
        <v>0.44806683789519336</v>
      </c>
      <c r="E13" s="234"/>
      <c r="F13" s="234"/>
    </row>
    <row r="14" spans="1:9" ht="17" thickBot="1" x14ac:dyDescent="0.25">
      <c r="A14" s="235" t="s">
        <v>3015</v>
      </c>
      <c r="B14" s="235">
        <v>55</v>
      </c>
      <c r="C14" s="235">
        <v>24.214285714285761</v>
      </c>
      <c r="D14" s="235"/>
      <c r="E14" s="235"/>
      <c r="F14" s="235"/>
    </row>
    <row r="15" spans="1:9" ht="17" thickBot="1" x14ac:dyDescent="0.25"/>
    <row r="16" spans="1:9" x14ac:dyDescent="0.2">
      <c r="A16" s="236"/>
      <c r="B16" s="236" t="s">
        <v>3022</v>
      </c>
      <c r="C16" s="236" t="s">
        <v>3010</v>
      </c>
      <c r="D16" s="236" t="s">
        <v>3023</v>
      </c>
      <c r="E16" s="236" t="s">
        <v>3024</v>
      </c>
      <c r="F16" s="236" t="s">
        <v>3025</v>
      </c>
      <c r="G16" s="236" t="s">
        <v>3026</v>
      </c>
      <c r="H16" s="236" t="s">
        <v>3027</v>
      </c>
      <c r="I16" s="236" t="s">
        <v>3028</v>
      </c>
    </row>
    <row r="17" spans="1:9" x14ac:dyDescent="0.2">
      <c r="A17" s="234" t="s">
        <v>3016</v>
      </c>
      <c r="B17" s="234">
        <v>1.3282178675467697</v>
      </c>
      <c r="C17" s="234">
        <v>9.5430848963964129E-2</v>
      </c>
      <c r="D17" s="234">
        <v>13.918118532596532</v>
      </c>
      <c r="E17" s="234">
        <v>1.6709224273578072E-19</v>
      </c>
      <c r="F17" s="234">
        <v>1.1368905350047154</v>
      </c>
      <c r="G17" s="234">
        <v>1.5195452000888241</v>
      </c>
      <c r="H17" s="234">
        <v>1.1368905350047154</v>
      </c>
      <c r="I17" s="234">
        <v>1.5195452000888241</v>
      </c>
    </row>
    <row r="18" spans="1:9" ht="17" thickBot="1" x14ac:dyDescent="0.25">
      <c r="A18" s="235" t="s">
        <v>3029</v>
      </c>
      <c r="B18" s="235">
        <v>-2.0871272691238784E-3</v>
      </c>
      <c r="C18" s="235">
        <v>1.0222872872060963E-2</v>
      </c>
      <c r="D18" s="235">
        <v>-0.20416249866786293</v>
      </c>
      <c r="E18" s="235">
        <v>0.8389940305694169</v>
      </c>
      <c r="F18" s="235">
        <v>-2.2582753356098464E-2</v>
      </c>
      <c r="G18" s="235">
        <v>1.840849881785071E-2</v>
      </c>
      <c r="H18" s="235">
        <v>-2.2582753356098464E-2</v>
      </c>
      <c r="I18" s="235">
        <v>1.840849881785071E-2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workbookViewId="0">
      <selection sqref="A1:S79"/>
    </sheetView>
  </sheetViews>
  <sheetFormatPr baseColWidth="10" defaultRowHeight="16" x14ac:dyDescent="0.2"/>
  <cols>
    <col min="1" max="1" width="11.5" customWidth="1"/>
    <col min="2" max="2" width="13.6640625" customWidth="1"/>
    <col min="4" max="4" width="17.5" customWidth="1"/>
    <col min="5" max="5" width="17.1640625" customWidth="1"/>
    <col min="6" max="6" width="17.6640625" customWidth="1"/>
    <col min="7" max="7" width="19.5" customWidth="1"/>
    <col min="8" max="8" width="17.33203125" customWidth="1"/>
    <col min="9" max="9" width="11.1640625" customWidth="1"/>
    <col min="10" max="10" width="11" customWidth="1"/>
    <col min="11" max="11" width="11.1640625" customWidth="1"/>
    <col min="12" max="12" width="20.33203125" customWidth="1"/>
    <col min="13" max="13" width="15.5" customWidth="1"/>
    <col min="14" max="14" width="28.33203125" customWidth="1"/>
    <col min="15" max="15" width="17.5" customWidth="1"/>
    <col min="16" max="16" width="15.6640625" customWidth="1"/>
    <col min="17" max="17" width="16" customWidth="1"/>
    <col min="18" max="18" width="23.1640625" customWidth="1"/>
    <col min="19" max="19" width="21.1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3187</v>
      </c>
      <c r="B2">
        <v>31801</v>
      </c>
      <c r="C2" t="s">
        <v>691</v>
      </c>
      <c r="D2" s="11">
        <v>37408</v>
      </c>
      <c r="E2">
        <v>2002</v>
      </c>
      <c r="F2" t="s">
        <v>28</v>
      </c>
      <c r="G2">
        <v>40</v>
      </c>
      <c r="H2" t="s">
        <v>88</v>
      </c>
      <c r="I2" s="11">
        <v>41316</v>
      </c>
      <c r="J2" t="s">
        <v>94</v>
      </c>
      <c r="K2" t="s">
        <v>38</v>
      </c>
      <c r="L2">
        <v>160.65</v>
      </c>
      <c r="M2">
        <v>120.65</v>
      </c>
      <c r="N2" t="s">
        <v>32</v>
      </c>
      <c r="O2" t="s">
        <v>158</v>
      </c>
      <c r="P2" t="s">
        <v>692</v>
      </c>
      <c r="Q2" t="s">
        <v>33</v>
      </c>
      <c r="R2">
        <v>128</v>
      </c>
      <c r="S2">
        <v>10.666666666666666</v>
      </c>
    </row>
    <row r="3" spans="1:19" x14ac:dyDescent="0.2">
      <c r="A3">
        <v>3187</v>
      </c>
      <c r="B3">
        <v>31801</v>
      </c>
      <c r="C3" t="s">
        <v>691</v>
      </c>
      <c r="D3" s="11">
        <v>37408</v>
      </c>
      <c r="E3">
        <v>2002</v>
      </c>
      <c r="F3" t="s">
        <v>28</v>
      </c>
      <c r="G3">
        <v>40</v>
      </c>
      <c r="H3" t="s">
        <v>88</v>
      </c>
      <c r="I3" s="11">
        <v>40969</v>
      </c>
      <c r="J3" t="s">
        <v>30</v>
      </c>
      <c r="K3" t="s">
        <v>38</v>
      </c>
      <c r="L3">
        <v>110</v>
      </c>
      <c r="M3">
        <v>70</v>
      </c>
      <c r="N3" t="s">
        <v>32</v>
      </c>
      <c r="O3" t="s">
        <v>158</v>
      </c>
      <c r="P3" t="s">
        <v>692</v>
      </c>
      <c r="Q3" t="s">
        <v>26</v>
      </c>
      <c r="R3">
        <v>117</v>
      </c>
      <c r="S3">
        <v>9.75</v>
      </c>
    </row>
    <row r="4" spans="1:19" x14ac:dyDescent="0.2">
      <c r="A4">
        <v>40905</v>
      </c>
      <c r="B4">
        <v>140576</v>
      </c>
      <c r="C4" t="s">
        <v>34</v>
      </c>
      <c r="D4" s="11">
        <v>38503</v>
      </c>
      <c r="E4">
        <v>2005</v>
      </c>
      <c r="F4" t="s">
        <v>28</v>
      </c>
      <c r="G4">
        <v>32.18</v>
      </c>
      <c r="H4" t="s">
        <v>35</v>
      </c>
      <c r="I4" s="11">
        <v>38684</v>
      </c>
      <c r="J4" t="s">
        <v>36</v>
      </c>
      <c r="K4" t="s">
        <v>23</v>
      </c>
      <c r="L4">
        <v>34.979999999999997</v>
      </c>
      <c r="M4">
        <v>2.7999999999999972</v>
      </c>
      <c r="N4" t="s">
        <v>24</v>
      </c>
      <c r="O4" t="s">
        <v>25</v>
      </c>
      <c r="P4" t="s">
        <v>37</v>
      </c>
      <c r="Q4" t="s">
        <v>26</v>
      </c>
      <c r="R4">
        <v>6</v>
      </c>
      <c r="S4">
        <v>0.5</v>
      </c>
    </row>
    <row r="5" spans="1:19" x14ac:dyDescent="0.2">
      <c r="A5">
        <v>40905</v>
      </c>
      <c r="B5">
        <v>140576</v>
      </c>
      <c r="C5" t="s">
        <v>34</v>
      </c>
      <c r="D5" s="11">
        <v>38503</v>
      </c>
      <c r="E5">
        <v>2005</v>
      </c>
      <c r="F5" t="s">
        <v>28</v>
      </c>
      <c r="G5">
        <v>32.18</v>
      </c>
      <c r="H5" t="s">
        <v>35</v>
      </c>
      <c r="I5" s="11">
        <v>40483</v>
      </c>
      <c r="J5" t="s">
        <v>22</v>
      </c>
      <c r="K5" t="s">
        <v>38</v>
      </c>
      <c r="L5">
        <v>28.35</v>
      </c>
      <c r="M5">
        <v>-3.8299999999999983</v>
      </c>
      <c r="N5" t="s">
        <v>24</v>
      </c>
      <c r="O5" t="s">
        <v>25</v>
      </c>
      <c r="P5" t="s">
        <v>37</v>
      </c>
      <c r="Q5" t="s">
        <v>33</v>
      </c>
      <c r="R5">
        <v>66</v>
      </c>
      <c r="S5">
        <v>5.5</v>
      </c>
    </row>
    <row r="6" spans="1:19" x14ac:dyDescent="0.2">
      <c r="A6">
        <v>22829</v>
      </c>
      <c r="B6">
        <v>59216</v>
      </c>
      <c r="C6" t="s">
        <v>39</v>
      </c>
      <c r="D6" s="11">
        <v>38546</v>
      </c>
      <c r="E6">
        <v>2005</v>
      </c>
      <c r="F6" t="s">
        <v>28</v>
      </c>
      <c r="G6">
        <v>59.07</v>
      </c>
      <c r="H6" t="s">
        <v>40</v>
      </c>
      <c r="I6" s="11">
        <v>39296</v>
      </c>
      <c r="J6" t="s">
        <v>41</v>
      </c>
      <c r="K6" t="s">
        <v>31</v>
      </c>
      <c r="L6">
        <v>135.53</v>
      </c>
      <c r="M6">
        <v>76.460000000000008</v>
      </c>
      <c r="N6" t="s">
        <v>24</v>
      </c>
      <c r="O6" t="s">
        <v>25</v>
      </c>
      <c r="P6" t="s">
        <v>25</v>
      </c>
      <c r="Q6" t="s">
        <v>33</v>
      </c>
      <c r="R6">
        <v>25</v>
      </c>
      <c r="S6">
        <v>2.0833333333333335</v>
      </c>
    </row>
    <row r="7" spans="1:19" x14ac:dyDescent="0.2">
      <c r="A7">
        <v>3187</v>
      </c>
      <c r="B7">
        <v>31801</v>
      </c>
      <c r="C7" t="s">
        <v>691</v>
      </c>
      <c r="D7" s="11">
        <v>37408</v>
      </c>
      <c r="E7">
        <v>2002</v>
      </c>
      <c r="F7" t="s">
        <v>28</v>
      </c>
      <c r="G7">
        <v>40</v>
      </c>
      <c r="H7" t="s">
        <v>88</v>
      </c>
      <c r="I7" s="11">
        <v>38924</v>
      </c>
      <c r="J7" t="s">
        <v>75</v>
      </c>
      <c r="K7" t="s">
        <v>23</v>
      </c>
      <c r="L7">
        <v>212.86</v>
      </c>
      <c r="M7">
        <v>172.86</v>
      </c>
      <c r="N7" t="s">
        <v>32</v>
      </c>
      <c r="O7" t="s">
        <v>158</v>
      </c>
      <c r="P7" t="s">
        <v>692</v>
      </c>
      <c r="Q7" t="s">
        <v>26</v>
      </c>
      <c r="R7">
        <v>49</v>
      </c>
      <c r="S7">
        <v>4.083333333333333</v>
      </c>
    </row>
    <row r="8" spans="1:19" x14ac:dyDescent="0.2">
      <c r="A8">
        <v>41110</v>
      </c>
      <c r="B8">
        <v>47918</v>
      </c>
      <c r="C8" t="s">
        <v>671</v>
      </c>
      <c r="D8" s="11">
        <v>39142</v>
      </c>
      <c r="E8">
        <v>2007</v>
      </c>
      <c r="F8" t="s">
        <v>28</v>
      </c>
      <c r="G8">
        <v>34.799999999999997</v>
      </c>
      <c r="H8" t="s">
        <v>672</v>
      </c>
      <c r="I8" s="11">
        <v>41974</v>
      </c>
      <c r="J8" t="s">
        <v>45</v>
      </c>
      <c r="K8" t="s">
        <v>31</v>
      </c>
      <c r="L8">
        <v>1000</v>
      </c>
      <c r="M8">
        <v>965.2</v>
      </c>
      <c r="N8" t="s">
        <v>98</v>
      </c>
      <c r="O8" t="s">
        <v>129</v>
      </c>
      <c r="P8" t="s">
        <v>673</v>
      </c>
      <c r="Q8" t="s">
        <v>26</v>
      </c>
      <c r="R8">
        <v>93</v>
      </c>
      <c r="S8">
        <v>7.75</v>
      </c>
    </row>
    <row r="9" spans="1:19" x14ac:dyDescent="0.2">
      <c r="A9">
        <v>41110</v>
      </c>
      <c r="B9">
        <v>47918</v>
      </c>
      <c r="C9" t="s">
        <v>671</v>
      </c>
      <c r="D9" s="11">
        <v>39142</v>
      </c>
      <c r="E9">
        <v>2007</v>
      </c>
      <c r="F9" t="s">
        <v>28</v>
      </c>
      <c r="G9">
        <v>34.799999999999997</v>
      </c>
      <c r="H9" t="s">
        <v>672</v>
      </c>
      <c r="I9" s="11">
        <v>39814</v>
      </c>
      <c r="J9" t="s">
        <v>140</v>
      </c>
      <c r="K9" t="s">
        <v>128</v>
      </c>
      <c r="L9">
        <v>762.87</v>
      </c>
      <c r="M9">
        <v>728.07</v>
      </c>
      <c r="N9" t="s">
        <v>98</v>
      </c>
      <c r="O9" t="s">
        <v>129</v>
      </c>
      <c r="P9" t="s">
        <v>673</v>
      </c>
      <c r="Q9" t="s">
        <v>26</v>
      </c>
      <c r="R9">
        <v>22</v>
      </c>
      <c r="S9">
        <v>1.8333333333333333</v>
      </c>
    </row>
    <row r="10" spans="1:19" x14ac:dyDescent="0.2">
      <c r="A10">
        <v>30282</v>
      </c>
      <c r="B10">
        <v>95465</v>
      </c>
      <c r="C10" t="s">
        <v>668</v>
      </c>
      <c r="D10" s="11">
        <v>39326</v>
      </c>
      <c r="E10">
        <v>2007</v>
      </c>
      <c r="F10" t="s">
        <v>28</v>
      </c>
      <c r="G10">
        <v>14</v>
      </c>
      <c r="H10" t="s">
        <v>40</v>
      </c>
      <c r="I10" s="11">
        <v>41481</v>
      </c>
      <c r="J10" t="s">
        <v>94</v>
      </c>
      <c r="K10" t="s">
        <v>70</v>
      </c>
      <c r="L10">
        <v>29.71</v>
      </c>
      <c r="M10">
        <v>15.71</v>
      </c>
      <c r="N10" t="s">
        <v>60</v>
      </c>
      <c r="O10" t="s">
        <v>60</v>
      </c>
      <c r="P10" t="s">
        <v>60</v>
      </c>
      <c r="Q10" t="s">
        <v>26</v>
      </c>
      <c r="R10">
        <v>70</v>
      </c>
      <c r="S10">
        <v>5.833333333333333</v>
      </c>
    </row>
    <row r="11" spans="1:19" x14ac:dyDescent="0.2">
      <c r="A11">
        <v>36589</v>
      </c>
      <c r="B11">
        <v>124884</v>
      </c>
      <c r="C11" t="s">
        <v>658</v>
      </c>
      <c r="D11" s="11">
        <v>39419</v>
      </c>
      <c r="E11">
        <v>2007</v>
      </c>
      <c r="F11" t="s">
        <v>28</v>
      </c>
      <c r="G11">
        <v>28</v>
      </c>
      <c r="H11" t="s">
        <v>376</v>
      </c>
      <c r="I11" s="11">
        <v>40648</v>
      </c>
      <c r="J11" t="s">
        <v>127</v>
      </c>
      <c r="K11" t="s">
        <v>31</v>
      </c>
      <c r="L11">
        <v>33.299999999999997</v>
      </c>
      <c r="M11">
        <v>5.2999999999999972</v>
      </c>
      <c r="N11" t="s">
        <v>60</v>
      </c>
      <c r="O11" t="s">
        <v>625</v>
      </c>
      <c r="P11" t="s">
        <v>659</v>
      </c>
      <c r="Q11" t="s">
        <v>33</v>
      </c>
      <c r="R11">
        <v>40</v>
      </c>
      <c r="S11">
        <v>3.3333333333333335</v>
      </c>
    </row>
    <row r="12" spans="1:19" x14ac:dyDescent="0.2">
      <c r="A12">
        <v>34936</v>
      </c>
      <c r="B12">
        <v>117730</v>
      </c>
      <c r="C12" t="s">
        <v>63</v>
      </c>
      <c r="D12" s="11">
        <v>41473</v>
      </c>
      <c r="E12">
        <v>2013</v>
      </c>
      <c r="F12" t="s">
        <v>28</v>
      </c>
      <c r="G12">
        <v>106.77</v>
      </c>
      <c r="H12" t="s">
        <v>64</v>
      </c>
      <c r="I12" s="11">
        <v>42027</v>
      </c>
      <c r="J12" t="s">
        <v>53</v>
      </c>
      <c r="K12" t="s">
        <v>31</v>
      </c>
      <c r="L12">
        <v>106.4</v>
      </c>
      <c r="M12">
        <v>-0.36999999999999034</v>
      </c>
      <c r="N12" t="s">
        <v>65</v>
      </c>
      <c r="O12" t="s">
        <v>66</v>
      </c>
      <c r="P12" t="s">
        <v>67</v>
      </c>
      <c r="Q12" t="s">
        <v>33</v>
      </c>
      <c r="R12">
        <v>18</v>
      </c>
      <c r="S12">
        <v>1.5</v>
      </c>
    </row>
    <row r="13" spans="1:19" x14ac:dyDescent="0.2">
      <c r="A13">
        <v>24811</v>
      </c>
      <c r="B13">
        <v>64476</v>
      </c>
      <c r="C13" t="s">
        <v>68</v>
      </c>
      <c r="D13" s="11">
        <v>40703</v>
      </c>
      <c r="E13">
        <v>2011</v>
      </c>
      <c r="F13" t="s">
        <v>28</v>
      </c>
      <c r="G13">
        <v>33.01</v>
      </c>
      <c r="H13" t="s">
        <v>69</v>
      </c>
      <c r="I13" s="11">
        <v>41142</v>
      </c>
      <c r="J13" t="s">
        <v>30</v>
      </c>
      <c r="K13" t="s">
        <v>70</v>
      </c>
      <c r="L13">
        <v>40</v>
      </c>
      <c r="M13">
        <v>6.990000000000002</v>
      </c>
      <c r="N13" t="s">
        <v>32</v>
      </c>
      <c r="O13" t="s">
        <v>71</v>
      </c>
      <c r="P13" t="s">
        <v>72</v>
      </c>
      <c r="Q13" t="s">
        <v>26</v>
      </c>
      <c r="R13">
        <v>14</v>
      </c>
      <c r="S13">
        <v>1.1666666666666667</v>
      </c>
    </row>
    <row r="14" spans="1:19" x14ac:dyDescent="0.2">
      <c r="A14">
        <v>59058</v>
      </c>
      <c r="B14">
        <v>96775</v>
      </c>
      <c r="C14" t="s">
        <v>655</v>
      </c>
      <c r="D14" s="11">
        <v>39234</v>
      </c>
      <c r="E14">
        <v>2007</v>
      </c>
      <c r="F14" t="s">
        <v>28</v>
      </c>
      <c r="G14">
        <v>14.7</v>
      </c>
      <c r="H14" t="s">
        <v>232</v>
      </c>
      <c r="I14" s="11">
        <v>42776</v>
      </c>
      <c r="J14" t="s">
        <v>197</v>
      </c>
      <c r="K14" t="s">
        <v>70</v>
      </c>
      <c r="L14">
        <v>69.099999999999994</v>
      </c>
      <c r="M14">
        <v>54.399999999999991</v>
      </c>
      <c r="N14" t="s">
        <v>167</v>
      </c>
      <c r="O14" t="s">
        <v>168</v>
      </c>
      <c r="P14" t="s">
        <v>657</v>
      </c>
      <c r="Q14" t="s">
        <v>33</v>
      </c>
      <c r="R14">
        <v>116</v>
      </c>
      <c r="S14">
        <v>9.6666666666666661</v>
      </c>
    </row>
    <row r="15" spans="1:19" x14ac:dyDescent="0.2">
      <c r="A15">
        <v>5041</v>
      </c>
      <c r="B15">
        <v>34534</v>
      </c>
      <c r="C15" t="s">
        <v>641</v>
      </c>
      <c r="D15" s="11">
        <v>39520</v>
      </c>
      <c r="E15">
        <v>2008</v>
      </c>
      <c r="F15" t="s">
        <v>28</v>
      </c>
      <c r="G15">
        <v>4</v>
      </c>
      <c r="H15" t="s">
        <v>64</v>
      </c>
      <c r="I15" s="11">
        <v>41010</v>
      </c>
      <c r="J15" t="s">
        <v>30</v>
      </c>
      <c r="K15" t="s">
        <v>38</v>
      </c>
      <c r="L15">
        <v>5.12</v>
      </c>
      <c r="M15">
        <v>1.1200000000000001</v>
      </c>
      <c r="N15" t="s">
        <v>24</v>
      </c>
      <c r="O15" t="s">
        <v>47</v>
      </c>
      <c r="P15" t="s">
        <v>642</v>
      </c>
      <c r="Q15" t="s">
        <v>26</v>
      </c>
      <c r="R15">
        <v>49</v>
      </c>
      <c r="S15">
        <v>4.083333333333333</v>
      </c>
    </row>
    <row r="16" spans="1:19" x14ac:dyDescent="0.2">
      <c r="A16">
        <v>43805</v>
      </c>
      <c r="B16">
        <v>101302</v>
      </c>
      <c r="C16" t="s">
        <v>624</v>
      </c>
      <c r="D16" s="11">
        <v>41901</v>
      </c>
      <c r="E16">
        <v>2014</v>
      </c>
      <c r="F16" t="s">
        <v>28</v>
      </c>
      <c r="G16">
        <v>62.41</v>
      </c>
      <c r="H16" t="s">
        <v>132</v>
      </c>
      <c r="I16" s="11">
        <v>42215</v>
      </c>
      <c r="J16" t="s">
        <v>53</v>
      </c>
      <c r="K16" t="s">
        <v>23</v>
      </c>
      <c r="L16">
        <v>85.84</v>
      </c>
      <c r="M16">
        <v>23.430000000000007</v>
      </c>
      <c r="N16" t="s">
        <v>60</v>
      </c>
      <c r="O16" t="s">
        <v>625</v>
      </c>
      <c r="P16" t="s">
        <v>626</v>
      </c>
      <c r="Q16" t="s">
        <v>26</v>
      </c>
      <c r="R16">
        <v>10</v>
      </c>
      <c r="S16">
        <v>0.83333333333333337</v>
      </c>
    </row>
    <row r="17" spans="1:19" x14ac:dyDescent="0.2">
      <c r="A17">
        <v>12380</v>
      </c>
      <c r="B17">
        <v>44697</v>
      </c>
      <c r="C17" t="s">
        <v>612</v>
      </c>
      <c r="D17" s="11">
        <v>39295</v>
      </c>
      <c r="E17">
        <v>2007</v>
      </c>
      <c r="F17" t="s">
        <v>28</v>
      </c>
      <c r="G17">
        <v>12.5</v>
      </c>
      <c r="H17" t="s">
        <v>188</v>
      </c>
      <c r="I17" s="11">
        <v>41781</v>
      </c>
      <c r="J17" t="s">
        <v>45</v>
      </c>
      <c r="K17" t="s">
        <v>70</v>
      </c>
      <c r="L17">
        <v>4.59</v>
      </c>
      <c r="M17">
        <v>-7.91</v>
      </c>
      <c r="N17" t="s">
        <v>24</v>
      </c>
      <c r="O17" t="s">
        <v>47</v>
      </c>
      <c r="P17" t="s">
        <v>613</v>
      </c>
      <c r="Q17" t="s">
        <v>33</v>
      </c>
      <c r="R17">
        <v>81</v>
      </c>
      <c r="S17">
        <v>6.75</v>
      </c>
    </row>
    <row r="18" spans="1:19" x14ac:dyDescent="0.2">
      <c r="A18">
        <v>28333</v>
      </c>
      <c r="B18">
        <v>84019</v>
      </c>
      <c r="C18" t="s">
        <v>83</v>
      </c>
      <c r="D18" s="11">
        <v>39069</v>
      </c>
      <c r="E18">
        <v>2006</v>
      </c>
      <c r="F18" t="s">
        <v>28</v>
      </c>
      <c r="G18">
        <v>26.52</v>
      </c>
      <c r="H18" t="s">
        <v>84</v>
      </c>
      <c r="I18" s="11">
        <v>41238</v>
      </c>
      <c r="J18" t="s">
        <v>30</v>
      </c>
      <c r="K18" t="s">
        <v>31</v>
      </c>
      <c r="L18">
        <v>34.22</v>
      </c>
      <c r="M18">
        <v>7.6999999999999993</v>
      </c>
      <c r="N18" t="s">
        <v>54</v>
      </c>
      <c r="O18" t="s">
        <v>85</v>
      </c>
      <c r="P18" t="s">
        <v>86</v>
      </c>
      <c r="Q18" t="s">
        <v>33</v>
      </c>
      <c r="R18">
        <v>71</v>
      </c>
      <c r="S18">
        <v>5.916666666666667</v>
      </c>
    </row>
    <row r="19" spans="1:19" x14ac:dyDescent="0.2">
      <c r="A19">
        <v>12420</v>
      </c>
      <c r="B19">
        <v>44752</v>
      </c>
      <c r="C19" t="s">
        <v>606</v>
      </c>
      <c r="D19" s="11">
        <v>39241</v>
      </c>
      <c r="E19">
        <v>2007</v>
      </c>
      <c r="F19" t="s">
        <v>28</v>
      </c>
      <c r="G19">
        <v>6.16</v>
      </c>
      <c r="H19" t="s">
        <v>512</v>
      </c>
      <c r="I19" s="11">
        <v>41871</v>
      </c>
      <c r="J19" t="s">
        <v>45</v>
      </c>
      <c r="K19" t="s">
        <v>31</v>
      </c>
      <c r="L19">
        <v>49.03</v>
      </c>
      <c r="M19">
        <v>42.870000000000005</v>
      </c>
      <c r="N19" t="s">
        <v>24</v>
      </c>
      <c r="O19" t="s">
        <v>47</v>
      </c>
      <c r="P19" t="s">
        <v>607</v>
      </c>
      <c r="Q19" t="s">
        <v>33</v>
      </c>
      <c r="R19">
        <v>86</v>
      </c>
      <c r="S19">
        <v>7.166666666666667</v>
      </c>
    </row>
    <row r="20" spans="1:19" x14ac:dyDescent="0.2">
      <c r="A20">
        <v>20645</v>
      </c>
      <c r="B20">
        <v>39053</v>
      </c>
      <c r="C20" t="s">
        <v>87</v>
      </c>
      <c r="D20" s="11">
        <v>36678</v>
      </c>
      <c r="E20">
        <v>2000</v>
      </c>
      <c r="F20" t="s">
        <v>28</v>
      </c>
      <c r="G20">
        <v>90.47</v>
      </c>
      <c r="H20" t="s">
        <v>90</v>
      </c>
      <c r="I20" s="11">
        <v>38762</v>
      </c>
      <c r="J20" t="s">
        <v>75</v>
      </c>
      <c r="K20" t="s">
        <v>46</v>
      </c>
      <c r="L20">
        <v>175.87</v>
      </c>
      <c r="M20">
        <v>85.4</v>
      </c>
      <c r="N20" t="s">
        <v>24</v>
      </c>
      <c r="O20" t="s">
        <v>25</v>
      </c>
      <c r="P20" t="s">
        <v>89</v>
      </c>
      <c r="Q20" t="s">
        <v>33</v>
      </c>
      <c r="R20">
        <v>0</v>
      </c>
      <c r="S20">
        <v>0</v>
      </c>
    </row>
    <row r="21" spans="1:19" x14ac:dyDescent="0.2">
      <c r="A21">
        <v>19162</v>
      </c>
      <c r="B21">
        <v>33838</v>
      </c>
      <c r="C21" t="s">
        <v>573</v>
      </c>
      <c r="D21" s="11">
        <v>39223</v>
      </c>
      <c r="E21">
        <v>2007</v>
      </c>
      <c r="F21" t="s">
        <v>28</v>
      </c>
      <c r="G21">
        <v>118.28</v>
      </c>
      <c r="H21" t="s">
        <v>574</v>
      </c>
      <c r="I21" s="11">
        <v>39525</v>
      </c>
      <c r="J21" t="s">
        <v>78</v>
      </c>
      <c r="K21" t="s">
        <v>70</v>
      </c>
      <c r="L21">
        <v>59.97</v>
      </c>
      <c r="M21">
        <v>-58.31</v>
      </c>
      <c r="N21" t="s">
        <v>32</v>
      </c>
      <c r="O21" t="s">
        <v>71</v>
      </c>
      <c r="P21" t="s">
        <v>575</v>
      </c>
      <c r="Q21" t="s">
        <v>26</v>
      </c>
      <c r="R21">
        <v>10</v>
      </c>
      <c r="S21">
        <v>0.83333333333333337</v>
      </c>
    </row>
    <row r="22" spans="1:19" x14ac:dyDescent="0.2">
      <c r="A22">
        <v>3990</v>
      </c>
      <c r="B22">
        <v>32954</v>
      </c>
      <c r="C22" t="s">
        <v>570</v>
      </c>
      <c r="D22" s="11">
        <v>39972</v>
      </c>
      <c r="E22">
        <v>2009</v>
      </c>
      <c r="F22" t="s">
        <v>28</v>
      </c>
      <c r="G22">
        <v>18</v>
      </c>
      <c r="H22" t="s">
        <v>571</v>
      </c>
      <c r="I22" s="11">
        <v>41066</v>
      </c>
      <c r="J22" t="s">
        <v>30</v>
      </c>
      <c r="K22" t="s">
        <v>70</v>
      </c>
      <c r="L22">
        <v>29</v>
      </c>
      <c r="M22">
        <v>11</v>
      </c>
      <c r="N22" t="s">
        <v>281</v>
      </c>
      <c r="O22" t="s">
        <v>313</v>
      </c>
      <c r="P22" t="s">
        <v>572</v>
      </c>
      <c r="Q22" t="s">
        <v>33</v>
      </c>
      <c r="R22">
        <v>36</v>
      </c>
      <c r="S22">
        <v>3</v>
      </c>
    </row>
    <row r="23" spans="1:19" x14ac:dyDescent="0.2">
      <c r="A23">
        <v>3368</v>
      </c>
      <c r="B23">
        <v>32054</v>
      </c>
      <c r="C23" t="s">
        <v>544</v>
      </c>
      <c r="D23" s="11">
        <v>39831</v>
      </c>
      <c r="E23">
        <v>2009</v>
      </c>
      <c r="F23" t="s">
        <v>28</v>
      </c>
      <c r="G23">
        <v>225</v>
      </c>
      <c r="H23" t="s">
        <v>545</v>
      </c>
      <c r="I23" s="11">
        <v>40947</v>
      </c>
      <c r="J23" t="s">
        <v>30</v>
      </c>
      <c r="K23" t="s">
        <v>31</v>
      </c>
      <c r="L23">
        <v>174.5</v>
      </c>
      <c r="M23">
        <v>-50.5</v>
      </c>
      <c r="N23" t="s">
        <v>98</v>
      </c>
      <c r="O23" t="s">
        <v>546</v>
      </c>
      <c r="P23" t="s">
        <v>546</v>
      </c>
      <c r="Q23" t="s">
        <v>26</v>
      </c>
      <c r="R23">
        <v>37</v>
      </c>
      <c r="S23">
        <v>3.0833333333333335</v>
      </c>
    </row>
    <row r="24" spans="1:19" x14ac:dyDescent="0.2">
      <c r="A24">
        <v>3791</v>
      </c>
      <c r="B24">
        <v>32681</v>
      </c>
      <c r="C24" t="s">
        <v>540</v>
      </c>
      <c r="D24" s="11">
        <v>38687</v>
      </c>
      <c r="E24">
        <v>2005</v>
      </c>
      <c r="F24" t="s">
        <v>28</v>
      </c>
      <c r="G24">
        <v>27.81</v>
      </c>
      <c r="H24" t="s">
        <v>40</v>
      </c>
      <c r="I24" s="11">
        <v>40603</v>
      </c>
      <c r="J24" t="s">
        <v>127</v>
      </c>
      <c r="K24" t="s">
        <v>31</v>
      </c>
      <c r="L24">
        <v>109.13</v>
      </c>
      <c r="M24">
        <v>81.319999999999993</v>
      </c>
      <c r="N24" t="s">
        <v>60</v>
      </c>
      <c r="O24" t="s">
        <v>60</v>
      </c>
      <c r="Q24" t="s">
        <v>33</v>
      </c>
      <c r="R24">
        <v>63</v>
      </c>
      <c r="S24">
        <v>5.25</v>
      </c>
    </row>
    <row r="25" spans="1:19" x14ac:dyDescent="0.2">
      <c r="A25">
        <v>3791</v>
      </c>
      <c r="B25">
        <v>32681</v>
      </c>
      <c r="C25" t="s">
        <v>540</v>
      </c>
      <c r="D25" s="11">
        <v>38687</v>
      </c>
      <c r="E25">
        <v>2005</v>
      </c>
      <c r="F25" t="s">
        <v>28</v>
      </c>
      <c r="G25">
        <v>27.81</v>
      </c>
      <c r="H25" t="s">
        <v>40</v>
      </c>
      <c r="I25" s="11">
        <v>39974</v>
      </c>
      <c r="J25" t="s">
        <v>140</v>
      </c>
      <c r="K25" t="s">
        <v>31</v>
      </c>
      <c r="L25">
        <v>77.319999999999993</v>
      </c>
      <c r="M25">
        <v>49.509999999999991</v>
      </c>
      <c r="N25" t="s">
        <v>60</v>
      </c>
      <c r="O25" t="s">
        <v>60</v>
      </c>
      <c r="Q25" t="s">
        <v>26</v>
      </c>
      <c r="R25">
        <v>42</v>
      </c>
      <c r="S25">
        <v>3.5</v>
      </c>
    </row>
    <row r="26" spans="1:19" x14ac:dyDescent="0.2">
      <c r="A26">
        <v>32677</v>
      </c>
      <c r="B26">
        <v>72695</v>
      </c>
      <c r="C26" t="s">
        <v>538</v>
      </c>
      <c r="D26" s="11">
        <v>41313</v>
      </c>
      <c r="E26">
        <v>2013</v>
      </c>
      <c r="F26" t="s">
        <v>28</v>
      </c>
      <c r="G26">
        <v>13.55</v>
      </c>
      <c r="H26" t="s">
        <v>539</v>
      </c>
      <c r="I26" s="11">
        <v>41943</v>
      </c>
      <c r="J26" t="s">
        <v>45</v>
      </c>
      <c r="K26" t="s">
        <v>38</v>
      </c>
      <c r="L26">
        <v>23.55</v>
      </c>
      <c r="M26">
        <v>10</v>
      </c>
      <c r="N26" t="s">
        <v>32</v>
      </c>
      <c r="O26" t="s">
        <v>71</v>
      </c>
      <c r="P26" t="s">
        <v>428</v>
      </c>
      <c r="Q26" t="s">
        <v>26</v>
      </c>
      <c r="R26">
        <v>20</v>
      </c>
      <c r="S26">
        <v>1.6666666666666667</v>
      </c>
    </row>
    <row r="27" spans="1:19" x14ac:dyDescent="0.2">
      <c r="A27">
        <v>26257</v>
      </c>
      <c r="B27">
        <v>71926</v>
      </c>
      <c r="C27" t="s">
        <v>536</v>
      </c>
      <c r="D27" s="11">
        <v>40812</v>
      </c>
      <c r="E27">
        <v>2011</v>
      </c>
      <c r="F27" t="s">
        <v>28</v>
      </c>
      <c r="G27">
        <v>211.04</v>
      </c>
      <c r="H27" t="s">
        <v>450</v>
      </c>
      <c r="I27" s="11">
        <v>42780</v>
      </c>
      <c r="J27" t="s">
        <v>197</v>
      </c>
      <c r="K27" t="s">
        <v>31</v>
      </c>
      <c r="L27">
        <v>200</v>
      </c>
      <c r="M27">
        <v>-11.039999999999992</v>
      </c>
      <c r="N27" t="s">
        <v>281</v>
      </c>
      <c r="O27" t="s">
        <v>313</v>
      </c>
      <c r="P27" t="s">
        <v>537</v>
      </c>
      <c r="Q27" t="s">
        <v>26</v>
      </c>
      <c r="R27">
        <v>65</v>
      </c>
      <c r="S27">
        <v>5.416666666666667</v>
      </c>
    </row>
    <row r="28" spans="1:19" x14ac:dyDescent="0.2">
      <c r="A28">
        <v>7063</v>
      </c>
      <c r="B28">
        <v>37674</v>
      </c>
      <c r="C28" t="s">
        <v>96</v>
      </c>
      <c r="D28" s="11">
        <v>39417</v>
      </c>
      <c r="E28">
        <v>2007</v>
      </c>
      <c r="F28" t="s">
        <v>28</v>
      </c>
      <c r="G28">
        <v>43.1</v>
      </c>
      <c r="H28" t="s">
        <v>97</v>
      </c>
      <c r="I28" s="11">
        <v>41106</v>
      </c>
      <c r="J28" t="s">
        <v>30</v>
      </c>
      <c r="K28" t="s">
        <v>31</v>
      </c>
      <c r="L28">
        <v>55.8</v>
      </c>
      <c r="M28">
        <v>12.699999999999996</v>
      </c>
      <c r="N28" t="s">
        <v>98</v>
      </c>
      <c r="O28" t="s">
        <v>99</v>
      </c>
      <c r="P28" t="s">
        <v>100</v>
      </c>
      <c r="Q28" t="s">
        <v>33</v>
      </c>
      <c r="R28">
        <v>55</v>
      </c>
      <c r="S28">
        <v>4.583333333333333</v>
      </c>
    </row>
    <row r="29" spans="1:19" x14ac:dyDescent="0.2">
      <c r="A29">
        <v>27937</v>
      </c>
      <c r="B29">
        <v>66034</v>
      </c>
      <c r="C29" t="s">
        <v>532</v>
      </c>
      <c r="D29" s="11">
        <v>39753</v>
      </c>
      <c r="E29">
        <v>2008</v>
      </c>
      <c r="F29" t="s">
        <v>28</v>
      </c>
      <c r="G29">
        <v>66.209999999999994</v>
      </c>
      <c r="H29" t="s">
        <v>534</v>
      </c>
      <c r="I29" s="11">
        <v>40952</v>
      </c>
      <c r="J29" t="s">
        <v>30</v>
      </c>
      <c r="K29" t="s">
        <v>46</v>
      </c>
      <c r="L29">
        <v>115</v>
      </c>
      <c r="M29">
        <v>48.790000000000006</v>
      </c>
      <c r="N29" t="s">
        <v>24</v>
      </c>
      <c r="O29" t="s">
        <v>323</v>
      </c>
      <c r="P29" t="s">
        <v>533</v>
      </c>
      <c r="Q29" t="s">
        <v>33</v>
      </c>
      <c r="R29">
        <v>39</v>
      </c>
      <c r="S29">
        <v>3.25</v>
      </c>
    </row>
    <row r="30" spans="1:19" x14ac:dyDescent="0.2">
      <c r="A30">
        <v>54685</v>
      </c>
      <c r="B30">
        <v>195359</v>
      </c>
      <c r="C30" t="s">
        <v>521</v>
      </c>
      <c r="D30" s="11">
        <v>41395</v>
      </c>
      <c r="E30">
        <v>2013</v>
      </c>
      <c r="F30" t="s">
        <v>28</v>
      </c>
      <c r="G30">
        <v>9.1199999999999992</v>
      </c>
      <c r="H30" t="s">
        <v>522</v>
      </c>
      <c r="I30" s="11">
        <v>42521</v>
      </c>
      <c r="J30" t="s">
        <v>59</v>
      </c>
      <c r="K30" t="s">
        <v>31</v>
      </c>
      <c r="L30">
        <v>16.309999999999999</v>
      </c>
      <c r="M30">
        <v>7.1899999999999995</v>
      </c>
      <c r="N30" t="s">
        <v>60</v>
      </c>
      <c r="O30" t="s">
        <v>60</v>
      </c>
      <c r="P30" t="s">
        <v>180</v>
      </c>
      <c r="Q30" t="s">
        <v>33</v>
      </c>
      <c r="R30">
        <v>36</v>
      </c>
      <c r="S30">
        <v>3</v>
      </c>
    </row>
    <row r="31" spans="1:19" x14ac:dyDescent="0.2">
      <c r="A31">
        <v>53223</v>
      </c>
      <c r="B31">
        <v>137142</v>
      </c>
      <c r="C31" t="s">
        <v>505</v>
      </c>
      <c r="D31" s="11">
        <v>42060</v>
      </c>
      <c r="E31">
        <v>2015</v>
      </c>
      <c r="F31" t="s">
        <v>28</v>
      </c>
      <c r="G31">
        <v>250</v>
      </c>
      <c r="H31" t="s">
        <v>199</v>
      </c>
      <c r="I31" s="11">
        <v>42681</v>
      </c>
      <c r="J31" t="s">
        <v>59</v>
      </c>
      <c r="K31" t="s">
        <v>23</v>
      </c>
      <c r="L31">
        <v>449.66</v>
      </c>
      <c r="M31">
        <v>199.66000000000003</v>
      </c>
      <c r="N31" t="s">
        <v>32</v>
      </c>
      <c r="O31" t="s">
        <v>71</v>
      </c>
      <c r="P31" t="s">
        <v>507</v>
      </c>
      <c r="Q31" t="s">
        <v>26</v>
      </c>
      <c r="R31">
        <v>21</v>
      </c>
      <c r="S31">
        <v>1.75</v>
      </c>
    </row>
    <row r="32" spans="1:19" x14ac:dyDescent="0.2">
      <c r="A32">
        <v>48925</v>
      </c>
      <c r="B32">
        <v>170736</v>
      </c>
      <c r="C32" t="s">
        <v>494</v>
      </c>
      <c r="D32" s="11">
        <v>37512</v>
      </c>
      <c r="E32">
        <v>2002</v>
      </c>
      <c r="F32" t="s">
        <v>28</v>
      </c>
      <c r="G32">
        <v>100</v>
      </c>
      <c r="H32" t="s">
        <v>214</v>
      </c>
      <c r="I32" s="11">
        <v>38694</v>
      </c>
      <c r="J32" t="s">
        <v>36</v>
      </c>
      <c r="K32" t="s">
        <v>23</v>
      </c>
      <c r="L32">
        <v>140</v>
      </c>
      <c r="M32">
        <v>40</v>
      </c>
      <c r="N32" t="s">
        <v>103</v>
      </c>
      <c r="O32" t="s">
        <v>327</v>
      </c>
      <c r="P32" t="s">
        <v>495</v>
      </c>
      <c r="Q32" t="s">
        <v>26</v>
      </c>
      <c r="R32">
        <v>39</v>
      </c>
      <c r="S32">
        <v>3.25</v>
      </c>
    </row>
    <row r="33" spans="1:19" x14ac:dyDescent="0.2">
      <c r="A33">
        <v>805</v>
      </c>
      <c r="B33">
        <v>26720</v>
      </c>
      <c r="C33" t="s">
        <v>489</v>
      </c>
      <c r="D33" s="11">
        <v>38967</v>
      </c>
      <c r="E33">
        <v>2006</v>
      </c>
      <c r="F33" t="s">
        <v>28</v>
      </c>
      <c r="G33">
        <v>56</v>
      </c>
      <c r="H33" t="s">
        <v>490</v>
      </c>
      <c r="I33" s="11">
        <v>40525</v>
      </c>
      <c r="J33" t="s">
        <v>22</v>
      </c>
      <c r="K33" t="s">
        <v>31</v>
      </c>
      <c r="L33">
        <v>457.4</v>
      </c>
      <c r="M33">
        <v>401.4</v>
      </c>
      <c r="N33" t="s">
        <v>54</v>
      </c>
      <c r="O33" t="s">
        <v>154</v>
      </c>
      <c r="P33" t="s">
        <v>491</v>
      </c>
      <c r="Q33" t="s">
        <v>33</v>
      </c>
      <c r="R33">
        <v>51</v>
      </c>
      <c r="S33">
        <v>4.25</v>
      </c>
    </row>
    <row r="34" spans="1:19" x14ac:dyDescent="0.2">
      <c r="A34">
        <v>43731</v>
      </c>
      <c r="B34">
        <v>151057</v>
      </c>
      <c r="C34" t="s">
        <v>485</v>
      </c>
      <c r="D34" s="11">
        <v>39479</v>
      </c>
      <c r="E34">
        <v>2008</v>
      </c>
      <c r="F34" t="s">
        <v>28</v>
      </c>
      <c r="G34">
        <v>15.27</v>
      </c>
      <c r="H34" t="s">
        <v>126</v>
      </c>
      <c r="I34" s="11">
        <v>42068</v>
      </c>
      <c r="J34" t="s">
        <v>53</v>
      </c>
      <c r="K34" t="s">
        <v>23</v>
      </c>
      <c r="L34">
        <v>34.57</v>
      </c>
      <c r="M34">
        <v>19.3</v>
      </c>
      <c r="N34" t="s">
        <v>98</v>
      </c>
      <c r="O34" t="s">
        <v>122</v>
      </c>
      <c r="P34" t="s">
        <v>486</v>
      </c>
      <c r="Q34" t="s">
        <v>26</v>
      </c>
      <c r="R34">
        <v>85</v>
      </c>
      <c r="S34">
        <v>7.083333333333333</v>
      </c>
    </row>
    <row r="35" spans="1:19" x14ac:dyDescent="0.2">
      <c r="A35">
        <v>43730</v>
      </c>
      <c r="B35">
        <v>151057</v>
      </c>
      <c r="C35" t="s">
        <v>485</v>
      </c>
      <c r="D35" s="11">
        <v>36312</v>
      </c>
      <c r="E35">
        <v>1999</v>
      </c>
      <c r="F35" t="s">
        <v>28</v>
      </c>
      <c r="G35">
        <v>1.96</v>
      </c>
      <c r="H35" t="s">
        <v>219</v>
      </c>
      <c r="I35" s="11">
        <v>39479</v>
      </c>
      <c r="J35" t="s">
        <v>78</v>
      </c>
      <c r="K35" t="s">
        <v>70</v>
      </c>
      <c r="L35">
        <v>5.63</v>
      </c>
      <c r="M35">
        <v>3.67</v>
      </c>
      <c r="N35" t="s">
        <v>98</v>
      </c>
      <c r="O35" t="s">
        <v>122</v>
      </c>
      <c r="P35" t="s">
        <v>486</v>
      </c>
      <c r="Q35" t="s">
        <v>26</v>
      </c>
      <c r="R35">
        <v>104</v>
      </c>
      <c r="S35">
        <v>8.6666666666666661</v>
      </c>
    </row>
    <row r="36" spans="1:19" x14ac:dyDescent="0.2">
      <c r="A36">
        <v>24824</v>
      </c>
      <c r="B36">
        <v>64594</v>
      </c>
      <c r="C36" t="s">
        <v>483</v>
      </c>
      <c r="D36" s="11">
        <v>40704</v>
      </c>
      <c r="E36">
        <v>2011</v>
      </c>
      <c r="F36" t="s">
        <v>28</v>
      </c>
      <c r="G36">
        <v>30</v>
      </c>
      <c r="H36" t="s">
        <v>484</v>
      </c>
      <c r="I36" s="11">
        <v>42758</v>
      </c>
      <c r="J36" t="s">
        <v>197</v>
      </c>
      <c r="K36" t="s">
        <v>31</v>
      </c>
      <c r="L36">
        <v>6.74</v>
      </c>
      <c r="M36">
        <v>-23.259999999999998</v>
      </c>
      <c r="N36" t="s">
        <v>65</v>
      </c>
      <c r="O36" t="s">
        <v>118</v>
      </c>
      <c r="P36" t="s">
        <v>119</v>
      </c>
      <c r="Q36" t="s">
        <v>33</v>
      </c>
      <c r="R36">
        <v>67</v>
      </c>
      <c r="S36">
        <v>5.583333333333333</v>
      </c>
    </row>
    <row r="37" spans="1:19" x14ac:dyDescent="0.2">
      <c r="A37">
        <v>32807</v>
      </c>
      <c r="B37">
        <v>107856</v>
      </c>
      <c r="C37" t="s">
        <v>481</v>
      </c>
      <c r="D37" s="11">
        <v>41324</v>
      </c>
      <c r="E37">
        <v>2013</v>
      </c>
      <c r="F37" t="s">
        <v>28</v>
      </c>
      <c r="G37">
        <v>11.5</v>
      </c>
      <c r="H37" t="s">
        <v>482</v>
      </c>
      <c r="I37" s="11">
        <v>42061</v>
      </c>
      <c r="J37" t="s">
        <v>53</v>
      </c>
      <c r="K37" t="s">
        <v>70</v>
      </c>
      <c r="L37">
        <v>10</v>
      </c>
      <c r="M37">
        <v>-1.5</v>
      </c>
      <c r="N37" t="s">
        <v>54</v>
      </c>
      <c r="O37" t="s">
        <v>154</v>
      </c>
      <c r="P37" t="s">
        <v>154</v>
      </c>
      <c r="Q37" t="s">
        <v>26</v>
      </c>
      <c r="R37">
        <v>24</v>
      </c>
      <c r="S37">
        <v>2</v>
      </c>
    </row>
    <row r="38" spans="1:19" x14ac:dyDescent="0.2">
      <c r="A38">
        <v>865</v>
      </c>
      <c r="B38">
        <v>26809</v>
      </c>
      <c r="C38" t="s">
        <v>477</v>
      </c>
      <c r="D38" s="11">
        <v>39006</v>
      </c>
      <c r="E38">
        <v>2006</v>
      </c>
      <c r="F38" t="s">
        <v>28</v>
      </c>
      <c r="G38">
        <v>65</v>
      </c>
      <c r="H38" t="s">
        <v>219</v>
      </c>
      <c r="I38" s="11">
        <v>41964</v>
      </c>
      <c r="J38" t="s">
        <v>45</v>
      </c>
      <c r="K38" t="s">
        <v>70</v>
      </c>
      <c r="L38">
        <v>48.72</v>
      </c>
      <c r="M38">
        <v>-16.28</v>
      </c>
      <c r="N38" t="s">
        <v>167</v>
      </c>
      <c r="O38" t="s">
        <v>168</v>
      </c>
      <c r="P38" t="s">
        <v>478</v>
      </c>
      <c r="Q38" t="s">
        <v>33</v>
      </c>
      <c r="R38">
        <v>97</v>
      </c>
      <c r="S38">
        <v>8.0833333333333339</v>
      </c>
    </row>
    <row r="39" spans="1:19" x14ac:dyDescent="0.2">
      <c r="A39">
        <v>32165</v>
      </c>
      <c r="B39">
        <v>49225</v>
      </c>
      <c r="C39" t="s">
        <v>120</v>
      </c>
      <c r="D39" s="11">
        <v>38504</v>
      </c>
      <c r="E39">
        <v>2005</v>
      </c>
      <c r="F39" t="s">
        <v>28</v>
      </c>
      <c r="G39">
        <v>1.52</v>
      </c>
      <c r="H39" t="s">
        <v>121</v>
      </c>
      <c r="I39" s="11">
        <v>40428</v>
      </c>
      <c r="J39" t="s">
        <v>22</v>
      </c>
      <c r="K39" t="s">
        <v>70</v>
      </c>
      <c r="L39">
        <v>36.26</v>
      </c>
      <c r="M39">
        <v>34.739999999999995</v>
      </c>
      <c r="N39" t="s">
        <v>98</v>
      </c>
      <c r="O39" t="s">
        <v>122</v>
      </c>
      <c r="P39" t="s">
        <v>123</v>
      </c>
      <c r="Q39" t="s">
        <v>33</v>
      </c>
      <c r="R39">
        <v>63</v>
      </c>
      <c r="S39">
        <v>5.25</v>
      </c>
    </row>
    <row r="40" spans="1:19" x14ac:dyDescent="0.2">
      <c r="A40">
        <v>36716</v>
      </c>
      <c r="B40">
        <v>49225</v>
      </c>
      <c r="C40" t="s">
        <v>120</v>
      </c>
      <c r="D40" s="11">
        <v>39118</v>
      </c>
      <c r="E40">
        <v>2007</v>
      </c>
      <c r="F40" t="s">
        <v>28</v>
      </c>
      <c r="G40">
        <v>68.010000000000005</v>
      </c>
      <c r="H40" t="s">
        <v>124</v>
      </c>
      <c r="I40" s="11">
        <v>39600</v>
      </c>
      <c r="J40" t="s">
        <v>78</v>
      </c>
      <c r="K40" t="s">
        <v>31</v>
      </c>
      <c r="L40">
        <v>69.8</v>
      </c>
      <c r="M40">
        <v>1.789999999999992</v>
      </c>
      <c r="N40" t="s">
        <v>98</v>
      </c>
      <c r="O40" t="s">
        <v>122</v>
      </c>
      <c r="P40" t="s">
        <v>123</v>
      </c>
      <c r="Q40" t="s">
        <v>26</v>
      </c>
      <c r="R40">
        <v>16</v>
      </c>
      <c r="S40">
        <v>1.3333333333333333</v>
      </c>
    </row>
    <row r="41" spans="1:19" x14ac:dyDescent="0.2">
      <c r="A41">
        <v>36716</v>
      </c>
      <c r="B41">
        <v>49225</v>
      </c>
      <c r="C41" t="s">
        <v>120</v>
      </c>
      <c r="D41" s="11">
        <v>39118</v>
      </c>
      <c r="E41">
        <v>2007</v>
      </c>
      <c r="F41" t="s">
        <v>28</v>
      </c>
      <c r="G41">
        <v>68.010000000000005</v>
      </c>
      <c r="H41" t="s">
        <v>124</v>
      </c>
      <c r="I41" s="11">
        <v>41712</v>
      </c>
      <c r="J41" t="s">
        <v>45</v>
      </c>
      <c r="K41" t="s">
        <v>31</v>
      </c>
      <c r="L41">
        <v>71.400000000000006</v>
      </c>
      <c r="M41">
        <v>3.3900000000000006</v>
      </c>
      <c r="N41" t="s">
        <v>98</v>
      </c>
      <c r="O41" t="s">
        <v>122</v>
      </c>
      <c r="P41" t="s">
        <v>123</v>
      </c>
      <c r="Q41" t="s">
        <v>33</v>
      </c>
      <c r="R41">
        <v>85</v>
      </c>
      <c r="S41">
        <v>7.083333333333333</v>
      </c>
    </row>
    <row r="42" spans="1:19" x14ac:dyDescent="0.2">
      <c r="A42">
        <v>36588</v>
      </c>
      <c r="B42">
        <v>124883</v>
      </c>
      <c r="C42" t="s">
        <v>125</v>
      </c>
      <c r="D42" s="11">
        <v>39335</v>
      </c>
      <c r="E42">
        <v>2007</v>
      </c>
      <c r="F42" t="s">
        <v>28</v>
      </c>
      <c r="G42">
        <v>56.7</v>
      </c>
      <c r="H42" t="s">
        <v>126</v>
      </c>
      <c r="I42" s="11">
        <v>40603</v>
      </c>
      <c r="J42" t="s">
        <v>127</v>
      </c>
      <c r="K42" t="s">
        <v>128</v>
      </c>
      <c r="L42">
        <v>86.4</v>
      </c>
      <c r="M42">
        <v>29.700000000000003</v>
      </c>
      <c r="N42" t="s">
        <v>98</v>
      </c>
      <c r="O42" t="s">
        <v>129</v>
      </c>
      <c r="P42" t="s">
        <v>130</v>
      </c>
      <c r="Q42" t="s">
        <v>26</v>
      </c>
      <c r="R42">
        <v>42</v>
      </c>
      <c r="S42">
        <v>3.5</v>
      </c>
    </row>
    <row r="43" spans="1:19" x14ac:dyDescent="0.2">
      <c r="A43">
        <v>12011</v>
      </c>
      <c r="B43">
        <v>44242</v>
      </c>
      <c r="C43" t="s">
        <v>131</v>
      </c>
      <c r="D43" s="11">
        <v>39600</v>
      </c>
      <c r="E43">
        <v>2008</v>
      </c>
      <c r="F43" t="s">
        <v>28</v>
      </c>
      <c r="G43">
        <v>46.59</v>
      </c>
      <c r="H43" t="s">
        <v>132</v>
      </c>
      <c r="I43" s="11">
        <v>42186</v>
      </c>
      <c r="J43" t="s">
        <v>53</v>
      </c>
      <c r="K43" t="s">
        <v>70</v>
      </c>
      <c r="L43">
        <v>500</v>
      </c>
      <c r="M43">
        <v>453.40999999999997</v>
      </c>
      <c r="N43" t="s">
        <v>98</v>
      </c>
      <c r="O43" t="s">
        <v>129</v>
      </c>
      <c r="P43" t="s">
        <v>133</v>
      </c>
      <c r="Q43" t="s">
        <v>33</v>
      </c>
      <c r="R43">
        <v>85</v>
      </c>
      <c r="S43">
        <v>7.083333333333333</v>
      </c>
    </row>
    <row r="44" spans="1:19" x14ac:dyDescent="0.2">
      <c r="A44">
        <v>25108</v>
      </c>
      <c r="B44">
        <v>56721</v>
      </c>
      <c r="C44" t="s">
        <v>475</v>
      </c>
      <c r="D44" s="11">
        <v>40728</v>
      </c>
      <c r="E44">
        <v>2011</v>
      </c>
      <c r="F44" t="s">
        <v>28</v>
      </c>
      <c r="G44">
        <v>10.02</v>
      </c>
      <c r="H44" t="s">
        <v>476</v>
      </c>
      <c r="I44" s="11">
        <v>41982</v>
      </c>
      <c r="J44" t="s">
        <v>45</v>
      </c>
      <c r="K44" t="s">
        <v>70</v>
      </c>
      <c r="L44">
        <v>32.799999999999997</v>
      </c>
      <c r="M44">
        <v>22.779999999999998</v>
      </c>
      <c r="N44" t="s">
        <v>54</v>
      </c>
      <c r="O44" t="s">
        <v>85</v>
      </c>
      <c r="P44" t="s">
        <v>85</v>
      </c>
      <c r="Q44" t="s">
        <v>33</v>
      </c>
      <c r="R44">
        <v>41</v>
      </c>
      <c r="S44">
        <v>3.4166666666666665</v>
      </c>
    </row>
    <row r="45" spans="1:19" x14ac:dyDescent="0.2">
      <c r="A45">
        <v>21190</v>
      </c>
      <c r="B45">
        <v>56721</v>
      </c>
      <c r="C45" t="s">
        <v>475</v>
      </c>
      <c r="D45" s="11">
        <v>38289</v>
      </c>
      <c r="E45">
        <v>2004</v>
      </c>
      <c r="F45" t="s">
        <v>28</v>
      </c>
      <c r="G45">
        <v>9.4</v>
      </c>
      <c r="H45" t="s">
        <v>199</v>
      </c>
      <c r="I45" s="11">
        <v>40728</v>
      </c>
      <c r="J45" t="s">
        <v>127</v>
      </c>
      <c r="K45" t="s">
        <v>70</v>
      </c>
      <c r="L45">
        <v>22.26</v>
      </c>
      <c r="M45">
        <v>12.860000000000001</v>
      </c>
      <c r="N45" t="s">
        <v>54</v>
      </c>
      <c r="O45" t="s">
        <v>85</v>
      </c>
      <c r="P45" t="s">
        <v>85</v>
      </c>
      <c r="Q45" t="s">
        <v>33</v>
      </c>
      <c r="R45">
        <v>81</v>
      </c>
      <c r="S45">
        <v>6.75</v>
      </c>
    </row>
    <row r="46" spans="1:19" x14ac:dyDescent="0.2">
      <c r="A46">
        <v>32908</v>
      </c>
      <c r="B46">
        <v>81009</v>
      </c>
      <c r="C46" t="s">
        <v>134</v>
      </c>
      <c r="D46" s="11">
        <v>40330</v>
      </c>
      <c r="E46">
        <v>2010</v>
      </c>
      <c r="F46" t="s">
        <v>28</v>
      </c>
      <c r="G46">
        <v>11.74</v>
      </c>
      <c r="H46" t="s">
        <v>137</v>
      </c>
      <c r="I46" s="11">
        <v>42552</v>
      </c>
      <c r="J46" t="s">
        <v>59</v>
      </c>
      <c r="K46" t="s">
        <v>38</v>
      </c>
      <c r="L46">
        <v>47.2</v>
      </c>
      <c r="M46">
        <v>35.46</v>
      </c>
      <c r="N46" t="s">
        <v>32</v>
      </c>
      <c r="O46" t="s">
        <v>71</v>
      </c>
      <c r="P46" t="s">
        <v>136</v>
      </c>
      <c r="Q46" t="s">
        <v>26</v>
      </c>
      <c r="R46">
        <v>73</v>
      </c>
      <c r="S46">
        <v>6.083333333333333</v>
      </c>
    </row>
    <row r="47" spans="1:19" x14ac:dyDescent="0.2">
      <c r="A47">
        <v>42381</v>
      </c>
      <c r="B47">
        <v>90406</v>
      </c>
      <c r="C47" t="s">
        <v>455</v>
      </c>
      <c r="D47" s="11">
        <v>41061</v>
      </c>
      <c r="E47">
        <v>2012</v>
      </c>
      <c r="F47" t="s">
        <v>28</v>
      </c>
      <c r="G47">
        <v>31.41</v>
      </c>
      <c r="H47" t="s">
        <v>117</v>
      </c>
      <c r="I47" s="11">
        <v>41995</v>
      </c>
      <c r="J47" t="s">
        <v>45</v>
      </c>
      <c r="K47" t="s">
        <v>23</v>
      </c>
      <c r="L47">
        <v>55.84</v>
      </c>
      <c r="M47">
        <v>24.430000000000003</v>
      </c>
      <c r="N47" t="s">
        <v>24</v>
      </c>
      <c r="O47" t="s">
        <v>47</v>
      </c>
      <c r="P47" t="s">
        <v>456</v>
      </c>
      <c r="Q47" t="s">
        <v>26</v>
      </c>
      <c r="R47">
        <v>30</v>
      </c>
      <c r="S47">
        <v>2.5</v>
      </c>
    </row>
    <row r="48" spans="1:19" x14ac:dyDescent="0.2">
      <c r="A48">
        <v>38896</v>
      </c>
      <c r="B48">
        <v>49997</v>
      </c>
      <c r="C48" t="s">
        <v>451</v>
      </c>
      <c r="D48" s="11">
        <v>41670</v>
      </c>
      <c r="E48">
        <v>2014</v>
      </c>
      <c r="F48" t="s">
        <v>28</v>
      </c>
      <c r="G48">
        <v>257.26</v>
      </c>
      <c r="H48" t="s">
        <v>454</v>
      </c>
      <c r="I48" s="11">
        <v>42562</v>
      </c>
      <c r="J48" t="s">
        <v>59</v>
      </c>
      <c r="K48" t="s">
        <v>31</v>
      </c>
      <c r="L48">
        <v>420</v>
      </c>
      <c r="M48">
        <v>162.74</v>
      </c>
      <c r="N48" t="s">
        <v>32</v>
      </c>
      <c r="O48" t="s">
        <v>158</v>
      </c>
      <c r="P48" t="s">
        <v>453</v>
      </c>
      <c r="Q48" t="s">
        <v>33</v>
      </c>
      <c r="R48">
        <v>30</v>
      </c>
      <c r="S48">
        <v>2.5</v>
      </c>
    </row>
    <row r="49" spans="1:19" x14ac:dyDescent="0.2">
      <c r="A49">
        <v>16311</v>
      </c>
      <c r="B49">
        <v>49997</v>
      </c>
      <c r="C49" t="s">
        <v>451</v>
      </c>
      <c r="D49" s="11">
        <v>38891</v>
      </c>
      <c r="E49">
        <v>2006</v>
      </c>
      <c r="F49" t="s">
        <v>28</v>
      </c>
      <c r="G49">
        <v>125</v>
      </c>
      <c r="H49" t="s">
        <v>452</v>
      </c>
      <c r="I49" s="11">
        <v>41660</v>
      </c>
      <c r="J49" t="s">
        <v>45</v>
      </c>
      <c r="K49" t="s">
        <v>70</v>
      </c>
      <c r="L49">
        <v>270</v>
      </c>
      <c r="M49">
        <v>145</v>
      </c>
      <c r="N49" t="s">
        <v>32</v>
      </c>
      <c r="O49" t="s">
        <v>158</v>
      </c>
      <c r="P49" t="s">
        <v>453</v>
      </c>
      <c r="Q49" t="s">
        <v>33</v>
      </c>
      <c r="R49">
        <v>91</v>
      </c>
      <c r="S49">
        <v>7.583333333333333</v>
      </c>
    </row>
    <row r="50" spans="1:19" x14ac:dyDescent="0.2">
      <c r="A50">
        <v>43270</v>
      </c>
      <c r="B50">
        <v>69234</v>
      </c>
      <c r="C50" t="s">
        <v>438</v>
      </c>
      <c r="D50" s="11">
        <v>41876</v>
      </c>
      <c r="E50">
        <v>2014</v>
      </c>
      <c r="F50" t="s">
        <v>28</v>
      </c>
      <c r="G50">
        <v>11.44</v>
      </c>
      <c r="H50" t="s">
        <v>441</v>
      </c>
      <c r="I50" s="11">
        <v>42559</v>
      </c>
      <c r="J50" t="s">
        <v>59</v>
      </c>
      <c r="K50" t="s">
        <v>38</v>
      </c>
      <c r="L50">
        <v>10</v>
      </c>
      <c r="M50">
        <v>-1.4399999999999995</v>
      </c>
      <c r="N50" t="s">
        <v>167</v>
      </c>
      <c r="O50" t="s">
        <v>439</v>
      </c>
      <c r="P50" t="s">
        <v>440</v>
      </c>
      <c r="Q50" t="s">
        <v>26</v>
      </c>
      <c r="R50">
        <v>23</v>
      </c>
      <c r="S50">
        <v>1.9166666666666667</v>
      </c>
    </row>
    <row r="51" spans="1:19" x14ac:dyDescent="0.2">
      <c r="A51">
        <v>25756</v>
      </c>
      <c r="B51">
        <v>69234</v>
      </c>
      <c r="C51" t="s">
        <v>438</v>
      </c>
      <c r="D51" s="11">
        <v>40774</v>
      </c>
      <c r="E51">
        <v>2011</v>
      </c>
      <c r="F51" t="s">
        <v>28</v>
      </c>
      <c r="G51">
        <v>10</v>
      </c>
      <c r="H51" t="s">
        <v>325</v>
      </c>
      <c r="I51" s="11">
        <v>42194</v>
      </c>
      <c r="J51" t="s">
        <v>53</v>
      </c>
      <c r="K51" t="s">
        <v>23</v>
      </c>
      <c r="L51">
        <v>47.29</v>
      </c>
      <c r="M51">
        <v>37.29</v>
      </c>
      <c r="N51" t="s">
        <v>167</v>
      </c>
      <c r="O51" t="s">
        <v>439</v>
      </c>
      <c r="P51" t="s">
        <v>440</v>
      </c>
      <c r="Q51" t="s">
        <v>26</v>
      </c>
      <c r="R51">
        <v>47</v>
      </c>
      <c r="S51">
        <v>3.9166666666666665</v>
      </c>
    </row>
    <row r="52" spans="1:19" x14ac:dyDescent="0.2">
      <c r="A52">
        <v>36250</v>
      </c>
      <c r="B52">
        <v>123651</v>
      </c>
      <c r="C52" t="s">
        <v>437</v>
      </c>
      <c r="D52" s="11">
        <v>39202</v>
      </c>
      <c r="E52">
        <v>2007</v>
      </c>
      <c r="F52" t="s">
        <v>28</v>
      </c>
      <c r="G52">
        <v>24</v>
      </c>
      <c r="H52" t="s">
        <v>95</v>
      </c>
      <c r="I52" s="11">
        <v>42152</v>
      </c>
      <c r="J52" t="s">
        <v>53</v>
      </c>
      <c r="K52" t="s">
        <v>70</v>
      </c>
      <c r="L52">
        <v>200</v>
      </c>
      <c r="M52">
        <v>176</v>
      </c>
      <c r="N52" t="s">
        <v>60</v>
      </c>
      <c r="O52" t="s">
        <v>141</v>
      </c>
      <c r="P52" t="s">
        <v>303</v>
      </c>
      <c r="Q52" t="s">
        <v>33</v>
      </c>
      <c r="R52">
        <v>97</v>
      </c>
      <c r="S52">
        <v>8.0833333333333339</v>
      </c>
    </row>
    <row r="53" spans="1:19" x14ac:dyDescent="0.2">
      <c r="A53">
        <v>7032</v>
      </c>
      <c r="B53">
        <v>37637</v>
      </c>
      <c r="C53" t="s">
        <v>370</v>
      </c>
      <c r="D53" s="11">
        <v>39251</v>
      </c>
      <c r="E53">
        <v>2007</v>
      </c>
      <c r="F53" t="s">
        <v>28</v>
      </c>
      <c r="G53">
        <v>200</v>
      </c>
      <c r="H53" t="s">
        <v>64</v>
      </c>
      <c r="I53" s="11">
        <v>40694</v>
      </c>
      <c r="J53" t="s">
        <v>127</v>
      </c>
      <c r="K53" t="s">
        <v>31</v>
      </c>
      <c r="L53">
        <v>631.04</v>
      </c>
      <c r="M53">
        <v>431.03999999999996</v>
      </c>
      <c r="N53" t="s">
        <v>32</v>
      </c>
      <c r="O53" t="s">
        <v>32</v>
      </c>
      <c r="P53" t="s">
        <v>371</v>
      </c>
      <c r="Q53" t="s">
        <v>33</v>
      </c>
      <c r="R53">
        <v>47</v>
      </c>
      <c r="S53">
        <v>3.9166666666666665</v>
      </c>
    </row>
    <row r="54" spans="1:19" x14ac:dyDescent="0.2">
      <c r="A54">
        <v>45608</v>
      </c>
      <c r="B54">
        <v>157822</v>
      </c>
      <c r="C54" t="s">
        <v>163</v>
      </c>
      <c r="D54" s="11">
        <v>41989</v>
      </c>
      <c r="E54">
        <v>2014</v>
      </c>
      <c r="F54" t="s">
        <v>28</v>
      </c>
      <c r="G54">
        <v>47.86</v>
      </c>
      <c r="H54" t="s">
        <v>164</v>
      </c>
      <c r="I54" s="11">
        <v>42626</v>
      </c>
      <c r="J54" t="s">
        <v>59</v>
      </c>
      <c r="K54" t="s">
        <v>31</v>
      </c>
      <c r="L54">
        <v>198.57</v>
      </c>
      <c r="M54">
        <v>150.70999999999998</v>
      </c>
      <c r="N54" t="s">
        <v>24</v>
      </c>
      <c r="O54" t="s">
        <v>47</v>
      </c>
      <c r="P54" t="s">
        <v>165</v>
      </c>
      <c r="Q54" t="s">
        <v>33</v>
      </c>
      <c r="R54">
        <v>21</v>
      </c>
      <c r="S54">
        <v>1.75</v>
      </c>
    </row>
    <row r="55" spans="1:19" x14ac:dyDescent="0.2">
      <c r="A55">
        <v>22660</v>
      </c>
      <c r="B55">
        <v>58958</v>
      </c>
      <c r="C55" t="s">
        <v>366</v>
      </c>
      <c r="D55" s="11">
        <v>40597</v>
      </c>
      <c r="E55">
        <v>2011</v>
      </c>
      <c r="F55" t="s">
        <v>28</v>
      </c>
      <c r="G55">
        <v>10.039999999999999</v>
      </c>
      <c r="H55" t="s">
        <v>139</v>
      </c>
      <c r="I55" s="11">
        <v>40662</v>
      </c>
      <c r="J55" t="s">
        <v>127</v>
      </c>
      <c r="K55" t="s">
        <v>23</v>
      </c>
      <c r="L55">
        <v>48.8</v>
      </c>
      <c r="M55">
        <v>38.76</v>
      </c>
      <c r="N55" t="s">
        <v>24</v>
      </c>
      <c r="O55" t="s">
        <v>47</v>
      </c>
      <c r="P55" t="s">
        <v>367</v>
      </c>
      <c r="Q55" t="s">
        <v>26</v>
      </c>
      <c r="R55">
        <v>2</v>
      </c>
      <c r="S55">
        <v>0.16666666666666666</v>
      </c>
    </row>
    <row r="56" spans="1:19" x14ac:dyDescent="0.2">
      <c r="A56">
        <v>10223</v>
      </c>
      <c r="B56">
        <v>41875</v>
      </c>
      <c r="C56" t="s">
        <v>350</v>
      </c>
      <c r="D56" s="11">
        <v>37512</v>
      </c>
      <c r="E56">
        <v>2002</v>
      </c>
      <c r="F56" t="s">
        <v>28</v>
      </c>
      <c r="G56">
        <v>100</v>
      </c>
      <c r="H56" t="s">
        <v>214</v>
      </c>
      <c r="I56" s="11">
        <v>38694</v>
      </c>
      <c r="J56" t="s">
        <v>36</v>
      </c>
      <c r="K56" t="s">
        <v>23</v>
      </c>
      <c r="L56">
        <v>140</v>
      </c>
      <c r="M56">
        <v>40</v>
      </c>
      <c r="N56" t="s">
        <v>103</v>
      </c>
      <c r="O56" t="s">
        <v>327</v>
      </c>
      <c r="P56" t="s">
        <v>351</v>
      </c>
      <c r="Q56" t="s">
        <v>26</v>
      </c>
      <c r="R56">
        <v>39</v>
      </c>
      <c r="S56">
        <v>3.25</v>
      </c>
    </row>
    <row r="57" spans="1:19" x14ac:dyDescent="0.2">
      <c r="A57">
        <v>40058</v>
      </c>
      <c r="B57">
        <v>137230</v>
      </c>
      <c r="C57" t="s">
        <v>347</v>
      </c>
      <c r="D57" s="11">
        <v>41729</v>
      </c>
      <c r="E57">
        <v>2014</v>
      </c>
      <c r="F57" t="s">
        <v>28</v>
      </c>
      <c r="G57">
        <v>29</v>
      </c>
      <c r="H57" t="s">
        <v>348</v>
      </c>
      <c r="I57" s="11">
        <v>42724</v>
      </c>
      <c r="J57" t="s">
        <v>59</v>
      </c>
      <c r="K57" t="s">
        <v>70</v>
      </c>
      <c r="L57">
        <v>50</v>
      </c>
      <c r="M57">
        <v>21</v>
      </c>
      <c r="N57" t="s">
        <v>32</v>
      </c>
      <c r="O57" t="s">
        <v>71</v>
      </c>
      <c r="P57" t="s">
        <v>349</v>
      </c>
      <c r="Q57" t="s">
        <v>26</v>
      </c>
      <c r="R57">
        <v>33</v>
      </c>
      <c r="S57">
        <v>2.75</v>
      </c>
    </row>
    <row r="58" spans="1:19" x14ac:dyDescent="0.2">
      <c r="A58">
        <v>40058</v>
      </c>
      <c r="B58">
        <v>137230</v>
      </c>
      <c r="C58" t="s">
        <v>347</v>
      </c>
      <c r="D58" s="11">
        <v>41729</v>
      </c>
      <c r="E58">
        <v>2014</v>
      </c>
      <c r="F58" t="s">
        <v>28</v>
      </c>
      <c r="G58">
        <v>29</v>
      </c>
      <c r="H58" t="s">
        <v>348</v>
      </c>
      <c r="I58" s="11">
        <v>42685</v>
      </c>
      <c r="J58" t="s">
        <v>59</v>
      </c>
      <c r="K58" t="s">
        <v>70</v>
      </c>
      <c r="L58">
        <v>25</v>
      </c>
      <c r="M58">
        <v>-4</v>
      </c>
      <c r="N58" t="s">
        <v>32</v>
      </c>
      <c r="O58" t="s">
        <v>71</v>
      </c>
      <c r="P58" t="s">
        <v>349</v>
      </c>
      <c r="Q58" t="s">
        <v>26</v>
      </c>
      <c r="R58">
        <v>32</v>
      </c>
      <c r="S58">
        <v>2.6666666666666665</v>
      </c>
    </row>
    <row r="59" spans="1:19" x14ac:dyDescent="0.2">
      <c r="A59">
        <v>44843</v>
      </c>
      <c r="B59">
        <v>120679</v>
      </c>
      <c r="C59" t="s">
        <v>181</v>
      </c>
      <c r="D59" s="11">
        <v>40421</v>
      </c>
      <c r="E59">
        <v>2010</v>
      </c>
      <c r="F59" t="s">
        <v>28</v>
      </c>
      <c r="G59">
        <v>17</v>
      </c>
      <c r="H59" t="s">
        <v>182</v>
      </c>
      <c r="I59" s="11">
        <v>41269</v>
      </c>
      <c r="J59" t="s">
        <v>30</v>
      </c>
      <c r="K59" t="s">
        <v>23</v>
      </c>
      <c r="L59">
        <v>99.31</v>
      </c>
      <c r="M59">
        <v>82.31</v>
      </c>
      <c r="N59" t="s">
        <v>32</v>
      </c>
      <c r="O59" t="s">
        <v>71</v>
      </c>
      <c r="P59" t="s">
        <v>183</v>
      </c>
      <c r="Q59" t="s">
        <v>33</v>
      </c>
      <c r="R59">
        <v>28</v>
      </c>
      <c r="S59">
        <v>2.3333333333333335</v>
      </c>
    </row>
    <row r="60" spans="1:19" x14ac:dyDescent="0.2">
      <c r="A60">
        <v>44843</v>
      </c>
      <c r="B60">
        <v>120679</v>
      </c>
      <c r="C60" t="s">
        <v>181</v>
      </c>
      <c r="D60" s="11">
        <v>40421</v>
      </c>
      <c r="E60">
        <v>2010</v>
      </c>
      <c r="F60" t="s">
        <v>28</v>
      </c>
      <c r="G60">
        <v>17</v>
      </c>
      <c r="H60" t="s">
        <v>182</v>
      </c>
      <c r="I60" s="11">
        <v>41285</v>
      </c>
      <c r="J60" t="s">
        <v>94</v>
      </c>
      <c r="K60" t="s">
        <v>38</v>
      </c>
      <c r="L60">
        <v>5.65</v>
      </c>
      <c r="M60">
        <v>-11.35</v>
      </c>
      <c r="N60" t="s">
        <v>32</v>
      </c>
      <c r="O60" t="s">
        <v>71</v>
      </c>
      <c r="P60" t="s">
        <v>183</v>
      </c>
      <c r="Q60" t="s">
        <v>26</v>
      </c>
      <c r="R60">
        <v>29</v>
      </c>
      <c r="S60">
        <v>2.4166666666666665</v>
      </c>
    </row>
    <row r="61" spans="1:19" x14ac:dyDescent="0.2">
      <c r="A61">
        <v>11034</v>
      </c>
      <c r="B61">
        <v>42942</v>
      </c>
      <c r="C61" t="s">
        <v>338</v>
      </c>
      <c r="D61" s="11">
        <v>39288</v>
      </c>
      <c r="E61">
        <v>2007</v>
      </c>
      <c r="F61" t="s">
        <v>28</v>
      </c>
      <c r="G61">
        <v>60</v>
      </c>
      <c r="H61" t="s">
        <v>214</v>
      </c>
      <c r="I61" s="11">
        <v>42354</v>
      </c>
      <c r="J61" t="s">
        <v>53</v>
      </c>
      <c r="K61" t="s">
        <v>70</v>
      </c>
      <c r="L61">
        <v>170</v>
      </c>
      <c r="M61">
        <v>110</v>
      </c>
      <c r="N61" t="s">
        <v>103</v>
      </c>
      <c r="O61" t="s">
        <v>339</v>
      </c>
      <c r="P61" t="s">
        <v>340</v>
      </c>
      <c r="Q61" t="s">
        <v>33</v>
      </c>
      <c r="R61">
        <v>101</v>
      </c>
      <c r="S61">
        <v>8.4166666666666661</v>
      </c>
    </row>
    <row r="62" spans="1:19" x14ac:dyDescent="0.2">
      <c r="A62">
        <v>6801</v>
      </c>
      <c r="B62">
        <v>37309</v>
      </c>
      <c r="C62" t="s">
        <v>310</v>
      </c>
      <c r="D62" s="11">
        <v>39314</v>
      </c>
      <c r="E62">
        <v>2007</v>
      </c>
      <c r="F62" t="s">
        <v>28</v>
      </c>
      <c r="G62">
        <v>116</v>
      </c>
      <c r="H62" t="s">
        <v>64</v>
      </c>
      <c r="I62" s="11">
        <v>42571</v>
      </c>
      <c r="J62" t="s">
        <v>59</v>
      </c>
      <c r="K62" t="s">
        <v>38</v>
      </c>
      <c r="L62">
        <v>4.34</v>
      </c>
      <c r="M62">
        <v>-111.66</v>
      </c>
      <c r="N62" t="s">
        <v>24</v>
      </c>
      <c r="O62" t="s">
        <v>47</v>
      </c>
      <c r="P62" t="s">
        <v>311</v>
      </c>
      <c r="Q62" t="s">
        <v>26</v>
      </c>
      <c r="R62">
        <v>107</v>
      </c>
      <c r="S62">
        <v>8.9166666666666661</v>
      </c>
    </row>
    <row r="63" spans="1:19" x14ac:dyDescent="0.2">
      <c r="A63">
        <v>6801</v>
      </c>
      <c r="B63">
        <v>37309</v>
      </c>
      <c r="C63" t="s">
        <v>310</v>
      </c>
      <c r="D63" s="11">
        <v>39314</v>
      </c>
      <c r="E63">
        <v>2007</v>
      </c>
      <c r="F63" t="s">
        <v>28</v>
      </c>
      <c r="G63">
        <v>116</v>
      </c>
      <c r="H63" t="s">
        <v>64</v>
      </c>
      <c r="I63" s="11">
        <v>42522</v>
      </c>
      <c r="J63" t="s">
        <v>59</v>
      </c>
      <c r="K63" t="s">
        <v>38</v>
      </c>
      <c r="L63">
        <v>6.45</v>
      </c>
      <c r="M63">
        <v>-109.55</v>
      </c>
      <c r="N63" t="s">
        <v>24</v>
      </c>
      <c r="O63" t="s">
        <v>47</v>
      </c>
      <c r="P63" t="s">
        <v>311</v>
      </c>
      <c r="Q63" t="s">
        <v>26</v>
      </c>
      <c r="R63">
        <v>106</v>
      </c>
      <c r="S63">
        <v>8.8333333333333339</v>
      </c>
    </row>
    <row r="64" spans="1:19" x14ac:dyDescent="0.2">
      <c r="A64">
        <v>6801</v>
      </c>
      <c r="B64">
        <v>37309</v>
      </c>
      <c r="C64" t="s">
        <v>310</v>
      </c>
      <c r="D64" s="11">
        <v>39314</v>
      </c>
      <c r="E64">
        <v>2007</v>
      </c>
      <c r="F64" t="s">
        <v>28</v>
      </c>
      <c r="G64">
        <v>116</v>
      </c>
      <c r="H64" t="s">
        <v>64</v>
      </c>
      <c r="I64" s="11">
        <v>41975</v>
      </c>
      <c r="J64" t="s">
        <v>45</v>
      </c>
      <c r="K64" t="s">
        <v>38</v>
      </c>
      <c r="L64">
        <v>1.68</v>
      </c>
      <c r="M64">
        <v>-114.32</v>
      </c>
      <c r="N64" t="s">
        <v>24</v>
      </c>
      <c r="O64" t="s">
        <v>47</v>
      </c>
      <c r="P64" t="s">
        <v>311</v>
      </c>
      <c r="Q64" t="s">
        <v>26</v>
      </c>
      <c r="R64">
        <v>88</v>
      </c>
      <c r="S64">
        <v>7.333333333333333</v>
      </c>
    </row>
    <row r="65" spans="1:19" x14ac:dyDescent="0.2">
      <c r="A65">
        <v>6801</v>
      </c>
      <c r="B65">
        <v>37309</v>
      </c>
      <c r="C65" t="s">
        <v>310</v>
      </c>
      <c r="D65" s="11">
        <v>39314</v>
      </c>
      <c r="E65">
        <v>2007</v>
      </c>
      <c r="F65" t="s">
        <v>28</v>
      </c>
      <c r="G65">
        <v>116</v>
      </c>
      <c r="H65" t="s">
        <v>64</v>
      </c>
      <c r="I65" s="11">
        <v>41791</v>
      </c>
      <c r="J65" t="s">
        <v>45</v>
      </c>
      <c r="K65" t="s">
        <v>38</v>
      </c>
      <c r="L65">
        <v>2.73</v>
      </c>
      <c r="M65">
        <v>-113.27</v>
      </c>
      <c r="N65" t="s">
        <v>24</v>
      </c>
      <c r="O65" t="s">
        <v>47</v>
      </c>
      <c r="P65" t="s">
        <v>311</v>
      </c>
      <c r="Q65" t="s">
        <v>26</v>
      </c>
      <c r="R65">
        <v>82</v>
      </c>
      <c r="S65">
        <v>6.833333333333333</v>
      </c>
    </row>
    <row r="66" spans="1:19" x14ac:dyDescent="0.2">
      <c r="A66">
        <v>36737</v>
      </c>
      <c r="B66">
        <v>125456</v>
      </c>
      <c r="C66" t="s">
        <v>308</v>
      </c>
      <c r="D66" s="11">
        <v>38869</v>
      </c>
      <c r="E66">
        <v>2006</v>
      </c>
      <c r="F66" t="s">
        <v>28</v>
      </c>
      <c r="G66">
        <v>16.7</v>
      </c>
      <c r="H66" t="s">
        <v>210</v>
      </c>
      <c r="I66" s="11">
        <v>39203</v>
      </c>
      <c r="J66" t="s">
        <v>41</v>
      </c>
      <c r="K66" t="s">
        <v>31</v>
      </c>
      <c r="L66">
        <v>28.3</v>
      </c>
      <c r="M66">
        <v>11.600000000000001</v>
      </c>
      <c r="N66" t="s">
        <v>167</v>
      </c>
      <c r="O66" t="s">
        <v>168</v>
      </c>
      <c r="P66" t="s">
        <v>309</v>
      </c>
      <c r="Q66" t="s">
        <v>33</v>
      </c>
      <c r="R66">
        <v>11</v>
      </c>
      <c r="S66">
        <v>0.91666666666666663</v>
      </c>
    </row>
    <row r="67" spans="1:19" x14ac:dyDescent="0.2">
      <c r="A67">
        <v>33204</v>
      </c>
      <c r="B67">
        <v>109726</v>
      </c>
      <c r="C67" t="s">
        <v>292</v>
      </c>
      <c r="D67" s="11">
        <v>39234</v>
      </c>
      <c r="E67">
        <v>2007</v>
      </c>
      <c r="F67" t="s">
        <v>28</v>
      </c>
      <c r="G67">
        <v>11.34</v>
      </c>
      <c r="H67" t="s">
        <v>50</v>
      </c>
      <c r="I67" s="11">
        <v>41351</v>
      </c>
      <c r="J67" t="s">
        <v>94</v>
      </c>
      <c r="K67" t="s">
        <v>70</v>
      </c>
      <c r="L67">
        <v>4.96</v>
      </c>
      <c r="M67">
        <v>-6.38</v>
      </c>
      <c r="N67" t="s">
        <v>24</v>
      </c>
      <c r="O67" t="s">
        <v>47</v>
      </c>
      <c r="P67" t="s">
        <v>47</v>
      </c>
      <c r="Q67" t="s">
        <v>26</v>
      </c>
      <c r="R67">
        <v>69</v>
      </c>
      <c r="S67">
        <v>5.75</v>
      </c>
    </row>
    <row r="68" spans="1:19" x14ac:dyDescent="0.2">
      <c r="A68">
        <v>33204</v>
      </c>
      <c r="B68">
        <v>109726</v>
      </c>
      <c r="C68" t="s">
        <v>292</v>
      </c>
      <c r="D68" s="11">
        <v>39234</v>
      </c>
      <c r="E68">
        <v>2007</v>
      </c>
      <c r="F68" t="s">
        <v>28</v>
      </c>
      <c r="G68">
        <v>11.34</v>
      </c>
      <c r="H68" t="s">
        <v>50</v>
      </c>
      <c r="I68" s="11">
        <v>40817</v>
      </c>
      <c r="J68" t="s">
        <v>127</v>
      </c>
      <c r="K68" t="s">
        <v>23</v>
      </c>
      <c r="L68">
        <v>6.04</v>
      </c>
      <c r="M68">
        <v>-5.3</v>
      </c>
      <c r="N68" t="s">
        <v>24</v>
      </c>
      <c r="O68" t="s">
        <v>47</v>
      </c>
      <c r="P68" t="s">
        <v>47</v>
      </c>
      <c r="Q68" t="s">
        <v>26</v>
      </c>
      <c r="R68">
        <v>52</v>
      </c>
      <c r="S68">
        <v>4.333333333333333</v>
      </c>
    </row>
    <row r="69" spans="1:19" x14ac:dyDescent="0.2">
      <c r="A69">
        <v>7000</v>
      </c>
      <c r="B69">
        <v>37610</v>
      </c>
      <c r="C69" t="s">
        <v>278</v>
      </c>
      <c r="D69" s="11">
        <v>37043</v>
      </c>
      <c r="E69">
        <v>2001</v>
      </c>
      <c r="F69" t="s">
        <v>28</v>
      </c>
      <c r="G69">
        <v>0.53</v>
      </c>
      <c r="H69" t="s">
        <v>279</v>
      </c>
      <c r="I69" s="11">
        <v>39574</v>
      </c>
      <c r="J69" t="s">
        <v>78</v>
      </c>
      <c r="K69" t="s">
        <v>31</v>
      </c>
      <c r="L69">
        <v>31.23</v>
      </c>
      <c r="M69">
        <v>30.7</v>
      </c>
      <c r="N69" t="s">
        <v>32</v>
      </c>
      <c r="O69" t="s">
        <v>32</v>
      </c>
      <c r="Q69" t="s">
        <v>33</v>
      </c>
      <c r="R69">
        <v>83</v>
      </c>
      <c r="S69">
        <v>6.916666666666667</v>
      </c>
    </row>
    <row r="70" spans="1:19" x14ac:dyDescent="0.2">
      <c r="A70">
        <v>17282</v>
      </c>
      <c r="B70">
        <v>51371</v>
      </c>
      <c r="C70" t="s">
        <v>262</v>
      </c>
      <c r="D70" s="11">
        <v>38688</v>
      </c>
      <c r="E70">
        <v>2005</v>
      </c>
      <c r="F70" t="s">
        <v>28</v>
      </c>
      <c r="G70">
        <v>27.7</v>
      </c>
      <c r="H70" t="s">
        <v>263</v>
      </c>
      <c r="I70" s="11">
        <v>42807</v>
      </c>
      <c r="J70" t="s">
        <v>197</v>
      </c>
      <c r="K70" t="s">
        <v>38</v>
      </c>
      <c r="L70">
        <v>130</v>
      </c>
      <c r="M70">
        <v>102.3</v>
      </c>
      <c r="N70" t="s">
        <v>32</v>
      </c>
      <c r="O70" t="s">
        <v>71</v>
      </c>
      <c r="P70" t="s">
        <v>264</v>
      </c>
      <c r="Q70" t="s">
        <v>33</v>
      </c>
      <c r="R70">
        <v>135</v>
      </c>
      <c r="S70">
        <v>11.25</v>
      </c>
    </row>
    <row r="71" spans="1:19" x14ac:dyDescent="0.2">
      <c r="A71">
        <v>17282</v>
      </c>
      <c r="B71">
        <v>51371</v>
      </c>
      <c r="C71" t="s">
        <v>262</v>
      </c>
      <c r="D71" s="11">
        <v>38688</v>
      </c>
      <c r="E71">
        <v>2005</v>
      </c>
      <c r="F71" t="s">
        <v>28</v>
      </c>
      <c r="G71">
        <v>27.7</v>
      </c>
      <c r="H71" t="s">
        <v>263</v>
      </c>
      <c r="I71" s="11">
        <v>41799</v>
      </c>
      <c r="J71" t="s">
        <v>45</v>
      </c>
      <c r="K71" t="s">
        <v>38</v>
      </c>
      <c r="L71">
        <v>11.95</v>
      </c>
      <c r="M71">
        <v>-15.75</v>
      </c>
      <c r="N71" t="s">
        <v>32</v>
      </c>
      <c r="O71" t="s">
        <v>71</v>
      </c>
      <c r="P71" t="s">
        <v>264</v>
      </c>
      <c r="Q71" t="s">
        <v>26</v>
      </c>
      <c r="R71">
        <v>102</v>
      </c>
      <c r="S71">
        <v>8.5</v>
      </c>
    </row>
    <row r="72" spans="1:19" x14ac:dyDescent="0.2">
      <c r="A72">
        <v>32119</v>
      </c>
      <c r="B72">
        <v>105215</v>
      </c>
      <c r="C72" t="s">
        <v>254</v>
      </c>
      <c r="D72" s="11">
        <v>38762</v>
      </c>
      <c r="E72">
        <v>2006</v>
      </c>
      <c r="F72" t="s">
        <v>28</v>
      </c>
      <c r="G72">
        <v>13.35</v>
      </c>
      <c r="H72" t="s">
        <v>255</v>
      </c>
      <c r="I72" s="11">
        <v>41464</v>
      </c>
      <c r="J72" t="s">
        <v>94</v>
      </c>
      <c r="K72" t="s">
        <v>31</v>
      </c>
      <c r="L72">
        <v>24.55</v>
      </c>
      <c r="M72">
        <v>11.200000000000001</v>
      </c>
      <c r="N72" t="s">
        <v>24</v>
      </c>
      <c r="O72" t="s">
        <v>76</v>
      </c>
      <c r="P72" t="s">
        <v>76</v>
      </c>
      <c r="Q72" t="s">
        <v>33</v>
      </c>
      <c r="R72">
        <v>89</v>
      </c>
      <c r="S72">
        <v>7.416666666666667</v>
      </c>
    </row>
    <row r="73" spans="1:19" x14ac:dyDescent="0.2">
      <c r="A73">
        <v>39313</v>
      </c>
      <c r="B73">
        <v>133899</v>
      </c>
      <c r="C73" t="s">
        <v>230</v>
      </c>
      <c r="D73" s="11">
        <v>39661</v>
      </c>
      <c r="E73">
        <v>2008</v>
      </c>
      <c r="F73" t="s">
        <v>28</v>
      </c>
      <c r="G73">
        <v>24</v>
      </c>
      <c r="H73" t="s">
        <v>126</v>
      </c>
      <c r="I73" s="11">
        <v>42045</v>
      </c>
      <c r="J73" t="s">
        <v>53</v>
      </c>
      <c r="K73" t="s">
        <v>70</v>
      </c>
      <c r="L73">
        <v>200</v>
      </c>
      <c r="M73">
        <v>176</v>
      </c>
      <c r="N73" t="s">
        <v>32</v>
      </c>
      <c r="O73" t="s">
        <v>71</v>
      </c>
      <c r="P73" t="s">
        <v>151</v>
      </c>
      <c r="Q73" t="s">
        <v>33</v>
      </c>
      <c r="R73">
        <v>78</v>
      </c>
      <c r="S73">
        <v>6.5</v>
      </c>
    </row>
    <row r="74" spans="1:19" x14ac:dyDescent="0.2">
      <c r="A74">
        <v>50453</v>
      </c>
      <c r="B74">
        <v>176808</v>
      </c>
      <c r="C74" t="s">
        <v>226</v>
      </c>
      <c r="D74" s="11">
        <v>38718</v>
      </c>
      <c r="E74">
        <v>2006</v>
      </c>
      <c r="F74" t="s">
        <v>28</v>
      </c>
      <c r="G74">
        <v>10.81</v>
      </c>
      <c r="H74" t="s">
        <v>227</v>
      </c>
      <c r="I74" s="11">
        <v>39934</v>
      </c>
      <c r="J74" t="s">
        <v>140</v>
      </c>
      <c r="K74" t="s">
        <v>31</v>
      </c>
      <c r="L74">
        <v>29.75</v>
      </c>
      <c r="M74">
        <v>18.939999999999998</v>
      </c>
      <c r="N74" t="s">
        <v>24</v>
      </c>
      <c r="O74" t="s">
        <v>228</v>
      </c>
      <c r="P74" t="s">
        <v>229</v>
      </c>
      <c r="Q74" t="s">
        <v>33</v>
      </c>
      <c r="R74">
        <v>40</v>
      </c>
      <c r="S74">
        <v>3.3333333333333335</v>
      </c>
    </row>
    <row r="75" spans="1:19" x14ac:dyDescent="0.2">
      <c r="A75">
        <v>7416</v>
      </c>
      <c r="B75">
        <v>38160</v>
      </c>
      <c r="C75" t="s">
        <v>222</v>
      </c>
      <c r="D75" s="11">
        <v>38810</v>
      </c>
      <c r="E75">
        <v>2006</v>
      </c>
      <c r="F75" t="s">
        <v>28</v>
      </c>
      <c r="G75">
        <v>33.72</v>
      </c>
      <c r="H75" t="s">
        <v>88</v>
      </c>
      <c r="I75" s="11">
        <v>40767</v>
      </c>
      <c r="J75" t="s">
        <v>127</v>
      </c>
      <c r="K75" t="s">
        <v>38</v>
      </c>
      <c r="L75">
        <v>34.520000000000003</v>
      </c>
      <c r="M75">
        <v>0.80000000000000426</v>
      </c>
      <c r="N75" t="s">
        <v>54</v>
      </c>
      <c r="O75" t="s">
        <v>85</v>
      </c>
      <c r="P75" t="s">
        <v>86</v>
      </c>
      <c r="Q75" t="s">
        <v>33</v>
      </c>
      <c r="R75">
        <v>64</v>
      </c>
      <c r="S75">
        <v>5.333333333333333</v>
      </c>
    </row>
    <row r="76" spans="1:19" x14ac:dyDescent="0.2">
      <c r="A76">
        <v>7416</v>
      </c>
      <c r="B76">
        <v>38160</v>
      </c>
      <c r="C76" t="s">
        <v>222</v>
      </c>
      <c r="D76" s="11">
        <v>38810</v>
      </c>
      <c r="E76">
        <v>2006</v>
      </c>
      <c r="F76" t="s">
        <v>28</v>
      </c>
      <c r="G76">
        <v>33.72</v>
      </c>
      <c r="H76" t="s">
        <v>88</v>
      </c>
      <c r="I76" s="11">
        <v>40184</v>
      </c>
      <c r="J76" t="s">
        <v>22</v>
      </c>
      <c r="K76" t="s">
        <v>23</v>
      </c>
      <c r="L76">
        <v>82.47</v>
      </c>
      <c r="M76">
        <v>48.75</v>
      </c>
      <c r="N76" t="s">
        <v>54</v>
      </c>
      <c r="O76" t="s">
        <v>85</v>
      </c>
      <c r="P76" t="s">
        <v>86</v>
      </c>
      <c r="Q76" t="s">
        <v>26</v>
      </c>
      <c r="R76">
        <v>45</v>
      </c>
      <c r="S76">
        <v>3.75</v>
      </c>
    </row>
    <row r="77" spans="1:19" x14ac:dyDescent="0.2">
      <c r="A77">
        <v>25002</v>
      </c>
      <c r="B77">
        <v>65502</v>
      </c>
      <c r="C77" t="s">
        <v>203</v>
      </c>
      <c r="D77" s="11">
        <v>40721</v>
      </c>
      <c r="E77">
        <v>2011</v>
      </c>
      <c r="F77" t="s">
        <v>28</v>
      </c>
      <c r="G77">
        <v>100</v>
      </c>
      <c r="H77" t="s">
        <v>97</v>
      </c>
      <c r="I77" s="11">
        <v>42482</v>
      </c>
      <c r="J77" t="s">
        <v>59</v>
      </c>
      <c r="K77" t="s">
        <v>145</v>
      </c>
      <c r="L77">
        <v>54.22</v>
      </c>
      <c r="M77">
        <v>-45.78</v>
      </c>
      <c r="N77" t="s">
        <v>24</v>
      </c>
      <c r="O77" t="s">
        <v>47</v>
      </c>
      <c r="P77" t="s">
        <v>204</v>
      </c>
      <c r="Q77" t="s">
        <v>33</v>
      </c>
      <c r="R77">
        <v>58</v>
      </c>
      <c r="S77">
        <v>4.833333333333333</v>
      </c>
    </row>
    <row r="78" spans="1:19" x14ac:dyDescent="0.2">
      <c r="A78">
        <v>2194</v>
      </c>
      <c r="B78">
        <v>30231</v>
      </c>
      <c r="C78" t="s">
        <v>205</v>
      </c>
      <c r="D78" s="11">
        <v>39779</v>
      </c>
      <c r="E78">
        <v>2008</v>
      </c>
      <c r="F78" t="s">
        <v>28</v>
      </c>
      <c r="G78">
        <v>65</v>
      </c>
      <c r="H78" t="s">
        <v>64</v>
      </c>
      <c r="I78" s="11">
        <v>42065</v>
      </c>
      <c r="J78" t="s">
        <v>53</v>
      </c>
      <c r="K78" t="s">
        <v>70</v>
      </c>
      <c r="L78">
        <v>318.33</v>
      </c>
      <c r="M78">
        <v>253.32999999999998</v>
      </c>
      <c r="N78" t="s">
        <v>32</v>
      </c>
      <c r="O78" t="s">
        <v>71</v>
      </c>
      <c r="P78" t="s">
        <v>206</v>
      </c>
      <c r="Q78" t="s">
        <v>33</v>
      </c>
      <c r="R78">
        <v>76</v>
      </c>
      <c r="S78">
        <v>6.333333333333333</v>
      </c>
    </row>
    <row r="79" spans="1:19" x14ac:dyDescent="0.2">
      <c r="A79">
        <v>16606</v>
      </c>
      <c r="B79">
        <v>50483</v>
      </c>
      <c r="C79" t="s">
        <v>212</v>
      </c>
      <c r="D79" s="11">
        <v>40449</v>
      </c>
      <c r="E79">
        <v>2010</v>
      </c>
      <c r="F79" t="s">
        <v>28</v>
      </c>
      <c r="G79">
        <v>15</v>
      </c>
      <c r="H79" t="s">
        <v>135</v>
      </c>
      <c r="I79" s="11">
        <v>42237</v>
      </c>
      <c r="J79" t="s">
        <v>53</v>
      </c>
      <c r="K79" t="s">
        <v>70</v>
      </c>
      <c r="L79">
        <v>68.819999999999993</v>
      </c>
      <c r="M79">
        <v>53.819999999999993</v>
      </c>
      <c r="N79" t="s">
        <v>167</v>
      </c>
      <c r="O79" t="s">
        <v>168</v>
      </c>
      <c r="P79" t="s">
        <v>168</v>
      </c>
      <c r="Q79" t="s">
        <v>33</v>
      </c>
      <c r="R79">
        <v>59</v>
      </c>
      <c r="S79">
        <v>4.916666666666667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selection activeCell="C2" sqref="C2"/>
    </sheetView>
  </sheetViews>
  <sheetFormatPr baseColWidth="10" defaultRowHeight="16" x14ac:dyDescent="0.2"/>
  <cols>
    <col min="1" max="1" width="11.5" customWidth="1"/>
    <col min="2" max="2" width="13.6640625" customWidth="1"/>
    <col min="4" max="4" width="17.5" customWidth="1"/>
    <col min="5" max="5" width="17.1640625" customWidth="1"/>
    <col min="6" max="6" width="17.6640625" customWidth="1"/>
    <col min="7" max="7" width="19.5" customWidth="1"/>
    <col min="8" max="8" width="17.33203125" customWidth="1"/>
    <col min="9" max="9" width="11.1640625" customWidth="1"/>
    <col min="10" max="10" width="11" customWidth="1"/>
    <col min="11" max="11" width="11.1640625" customWidth="1"/>
    <col min="12" max="12" width="20.33203125" customWidth="1"/>
    <col min="13" max="13" width="15.5" customWidth="1"/>
    <col min="14" max="14" width="28.33203125" customWidth="1"/>
    <col min="15" max="15" width="17.5" customWidth="1"/>
    <col min="16" max="16" width="15.6640625" customWidth="1"/>
    <col min="17" max="17" width="16" customWidth="1"/>
    <col min="18" max="18" width="23.1640625" customWidth="1"/>
    <col min="19" max="19" width="21.1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7000</v>
      </c>
      <c r="B2">
        <v>37610</v>
      </c>
      <c r="C2" t="s">
        <v>278</v>
      </c>
      <c r="D2" s="11">
        <v>37043</v>
      </c>
      <c r="E2">
        <v>2001</v>
      </c>
      <c r="F2" t="s">
        <v>28</v>
      </c>
      <c r="G2">
        <v>0.53</v>
      </c>
      <c r="H2" t="s">
        <v>279</v>
      </c>
      <c r="I2" s="11">
        <v>39574</v>
      </c>
      <c r="J2" t="s">
        <v>78</v>
      </c>
      <c r="K2" t="s">
        <v>31</v>
      </c>
      <c r="L2">
        <v>31.23</v>
      </c>
      <c r="M2">
        <v>30.7</v>
      </c>
      <c r="N2" t="s">
        <v>32</v>
      </c>
      <c r="O2" t="s">
        <v>32</v>
      </c>
      <c r="Q2" t="s">
        <v>33</v>
      </c>
      <c r="R2">
        <v>83</v>
      </c>
      <c r="S2">
        <v>6.916666666666667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sqref="A1:S4"/>
    </sheetView>
  </sheetViews>
  <sheetFormatPr baseColWidth="10" defaultRowHeight="16" x14ac:dyDescent="0.2"/>
  <cols>
    <col min="1" max="1" width="11.5" customWidth="1"/>
    <col min="2" max="2" width="13.6640625" customWidth="1"/>
    <col min="4" max="4" width="17.5" customWidth="1"/>
    <col min="5" max="5" width="17.1640625" customWidth="1"/>
    <col min="6" max="6" width="17.6640625" customWidth="1"/>
    <col min="7" max="7" width="19.5" customWidth="1"/>
    <col min="8" max="8" width="17.33203125" customWidth="1"/>
    <col min="9" max="9" width="11.1640625" customWidth="1"/>
    <col min="10" max="10" width="11" customWidth="1"/>
    <col min="11" max="11" width="11.1640625" customWidth="1"/>
    <col min="12" max="12" width="20.33203125" customWidth="1"/>
    <col min="13" max="13" width="15.5" customWidth="1"/>
    <col min="14" max="14" width="28.33203125" customWidth="1"/>
    <col min="15" max="15" width="17.5" customWidth="1"/>
    <col min="16" max="16" width="15.6640625" customWidth="1"/>
    <col min="17" max="17" width="16" customWidth="1"/>
    <col min="18" max="18" width="23.1640625" customWidth="1"/>
    <col min="19" max="19" width="21.1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48925</v>
      </c>
      <c r="B2">
        <v>170736</v>
      </c>
      <c r="C2" t="s">
        <v>494</v>
      </c>
      <c r="D2" s="11">
        <v>37512</v>
      </c>
      <c r="E2">
        <v>2002</v>
      </c>
      <c r="F2" t="s">
        <v>28</v>
      </c>
      <c r="G2">
        <v>100</v>
      </c>
      <c r="H2" t="s">
        <v>214</v>
      </c>
      <c r="I2" s="11">
        <v>38694</v>
      </c>
      <c r="J2" t="s">
        <v>36</v>
      </c>
      <c r="K2" t="s">
        <v>23</v>
      </c>
      <c r="L2">
        <v>140</v>
      </c>
      <c r="M2">
        <v>40</v>
      </c>
      <c r="N2" t="s">
        <v>103</v>
      </c>
      <c r="O2" t="s">
        <v>327</v>
      </c>
      <c r="P2" t="s">
        <v>495</v>
      </c>
      <c r="Q2" t="s">
        <v>26</v>
      </c>
      <c r="R2">
        <v>39</v>
      </c>
      <c r="S2">
        <v>3.25</v>
      </c>
    </row>
    <row r="3" spans="1:19" x14ac:dyDescent="0.2">
      <c r="A3">
        <v>10223</v>
      </c>
      <c r="B3">
        <v>41875</v>
      </c>
      <c r="C3" t="s">
        <v>350</v>
      </c>
      <c r="D3" s="11">
        <v>37512</v>
      </c>
      <c r="E3">
        <v>2002</v>
      </c>
      <c r="F3" t="s">
        <v>28</v>
      </c>
      <c r="G3">
        <v>100</v>
      </c>
      <c r="H3" t="s">
        <v>214</v>
      </c>
      <c r="I3" s="11">
        <v>38694</v>
      </c>
      <c r="J3" t="s">
        <v>36</v>
      </c>
      <c r="K3" t="s">
        <v>23</v>
      </c>
      <c r="L3">
        <v>140</v>
      </c>
      <c r="M3">
        <v>40</v>
      </c>
      <c r="N3" t="s">
        <v>103</v>
      </c>
      <c r="O3" t="s">
        <v>327</v>
      </c>
      <c r="P3" t="s">
        <v>351</v>
      </c>
      <c r="Q3" t="s">
        <v>26</v>
      </c>
      <c r="R3">
        <v>39</v>
      </c>
      <c r="S3">
        <v>3.25</v>
      </c>
    </row>
    <row r="4" spans="1:19" x14ac:dyDescent="0.2">
      <c r="A4">
        <v>40905</v>
      </c>
      <c r="B4">
        <v>140576</v>
      </c>
      <c r="C4" t="s">
        <v>34</v>
      </c>
      <c r="D4" s="11">
        <v>38503</v>
      </c>
      <c r="E4">
        <v>2005</v>
      </c>
      <c r="F4" t="s">
        <v>28</v>
      </c>
      <c r="G4">
        <v>32.18</v>
      </c>
      <c r="H4" t="s">
        <v>35</v>
      </c>
      <c r="I4" s="11">
        <v>38684</v>
      </c>
      <c r="J4" t="s">
        <v>36</v>
      </c>
      <c r="K4" t="s">
        <v>23</v>
      </c>
      <c r="L4">
        <v>34.979999999999997</v>
      </c>
      <c r="M4">
        <v>2.7999999999999972</v>
      </c>
      <c r="N4" t="s">
        <v>24</v>
      </c>
      <c r="O4" t="s">
        <v>25</v>
      </c>
      <c r="P4" t="s">
        <v>37</v>
      </c>
      <c r="Q4" t="s">
        <v>26</v>
      </c>
      <c r="R4">
        <v>6</v>
      </c>
      <c r="S4">
        <v>0.5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H2" sqref="H2"/>
    </sheetView>
  </sheetViews>
  <sheetFormatPr baseColWidth="10" defaultRowHeight="16" x14ac:dyDescent="0.2"/>
  <cols>
    <col min="1" max="1" width="11.5" customWidth="1"/>
    <col min="2" max="2" width="13.6640625" customWidth="1"/>
    <col min="4" max="4" width="17.5" customWidth="1"/>
    <col min="5" max="5" width="17.1640625" customWidth="1"/>
    <col min="6" max="6" width="17.6640625" customWidth="1"/>
    <col min="7" max="7" width="19.5" customWidth="1"/>
    <col min="8" max="8" width="17.33203125" customWidth="1"/>
    <col min="9" max="9" width="11.1640625" customWidth="1"/>
    <col min="10" max="10" width="11" customWidth="1"/>
    <col min="11" max="11" width="11.1640625" customWidth="1"/>
    <col min="12" max="12" width="20.33203125" customWidth="1"/>
    <col min="13" max="13" width="15.5" customWidth="1"/>
    <col min="14" max="14" width="28.33203125" customWidth="1"/>
    <col min="15" max="15" width="17.5" customWidth="1"/>
    <col min="16" max="16" width="15.6640625" customWidth="1"/>
    <col min="17" max="17" width="16" customWidth="1"/>
    <col min="18" max="18" width="23.1640625" customWidth="1"/>
    <col min="19" max="19" width="21.1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19162</v>
      </c>
      <c r="B2">
        <v>33838</v>
      </c>
      <c r="C2" t="s">
        <v>573</v>
      </c>
      <c r="D2" s="11">
        <v>39223</v>
      </c>
      <c r="E2">
        <v>2007</v>
      </c>
      <c r="F2" t="s">
        <v>28</v>
      </c>
      <c r="G2">
        <v>118.28</v>
      </c>
      <c r="H2" t="s">
        <v>574</v>
      </c>
      <c r="I2" s="11">
        <v>39525</v>
      </c>
      <c r="J2" t="s">
        <v>78</v>
      </c>
      <c r="K2" t="s">
        <v>70</v>
      </c>
      <c r="L2">
        <v>59.97</v>
      </c>
      <c r="M2">
        <v>-58.31</v>
      </c>
      <c r="N2" t="s">
        <v>32</v>
      </c>
      <c r="O2" t="s">
        <v>71</v>
      </c>
      <c r="P2" t="s">
        <v>575</v>
      </c>
      <c r="Q2" t="s">
        <v>26</v>
      </c>
      <c r="R2">
        <v>10</v>
      </c>
      <c r="S2">
        <v>0.83333333333333337</v>
      </c>
    </row>
    <row r="3" spans="1:19" x14ac:dyDescent="0.2">
      <c r="A3">
        <v>43730</v>
      </c>
      <c r="B3">
        <v>151057</v>
      </c>
      <c r="C3" t="s">
        <v>485</v>
      </c>
      <c r="D3" s="11">
        <v>36312</v>
      </c>
      <c r="E3">
        <v>1999</v>
      </c>
      <c r="F3" t="s">
        <v>28</v>
      </c>
      <c r="G3">
        <v>1.96</v>
      </c>
      <c r="H3" t="s">
        <v>219</v>
      </c>
      <c r="I3" s="11">
        <v>39479</v>
      </c>
      <c r="J3" t="s">
        <v>78</v>
      </c>
      <c r="K3" t="s">
        <v>70</v>
      </c>
      <c r="L3">
        <v>5.63</v>
      </c>
      <c r="M3">
        <v>3.67</v>
      </c>
      <c r="N3" t="s">
        <v>98</v>
      </c>
      <c r="O3" t="s">
        <v>122</v>
      </c>
      <c r="P3" t="s">
        <v>486</v>
      </c>
      <c r="Q3" t="s">
        <v>26</v>
      </c>
      <c r="R3">
        <v>104</v>
      </c>
      <c r="S3">
        <v>8.6666666666666661</v>
      </c>
    </row>
    <row r="4" spans="1:19" x14ac:dyDescent="0.2">
      <c r="A4">
        <v>7000</v>
      </c>
      <c r="B4">
        <v>37610</v>
      </c>
      <c r="C4" t="s">
        <v>278</v>
      </c>
      <c r="D4" s="11">
        <v>37043</v>
      </c>
      <c r="E4">
        <v>2001</v>
      </c>
      <c r="F4" t="s">
        <v>28</v>
      </c>
      <c r="G4">
        <v>0.53</v>
      </c>
      <c r="H4" t="s">
        <v>279</v>
      </c>
      <c r="I4" s="11">
        <v>39574</v>
      </c>
      <c r="J4" t="s">
        <v>78</v>
      </c>
      <c r="K4" t="s">
        <v>31</v>
      </c>
      <c r="L4">
        <v>31.23</v>
      </c>
      <c r="M4">
        <v>30.7</v>
      </c>
      <c r="N4" t="s">
        <v>32</v>
      </c>
      <c r="O4" t="s">
        <v>32</v>
      </c>
      <c r="Q4" t="s">
        <v>33</v>
      </c>
      <c r="R4">
        <v>83</v>
      </c>
      <c r="S4">
        <v>6.916666666666667</v>
      </c>
    </row>
    <row r="5" spans="1:19" x14ac:dyDescent="0.2">
      <c r="A5">
        <v>36716</v>
      </c>
      <c r="B5">
        <v>49225</v>
      </c>
      <c r="C5" t="s">
        <v>120</v>
      </c>
      <c r="D5" s="11">
        <v>39118</v>
      </c>
      <c r="E5">
        <v>2007</v>
      </c>
      <c r="F5" t="s">
        <v>28</v>
      </c>
      <c r="G5">
        <v>68.010000000000005</v>
      </c>
      <c r="H5" t="s">
        <v>124</v>
      </c>
      <c r="I5" s="11">
        <v>39600</v>
      </c>
      <c r="J5" t="s">
        <v>78</v>
      </c>
      <c r="K5" t="s">
        <v>31</v>
      </c>
      <c r="L5">
        <v>69.8</v>
      </c>
      <c r="M5">
        <v>1.789999999999992</v>
      </c>
      <c r="N5" t="s">
        <v>98</v>
      </c>
      <c r="O5" t="s">
        <v>122</v>
      </c>
      <c r="P5" t="s">
        <v>123</v>
      </c>
      <c r="Q5" t="s">
        <v>26</v>
      </c>
      <c r="R5">
        <v>16</v>
      </c>
      <c r="S5">
        <v>1.3333333333333333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sqref="A1:S4"/>
    </sheetView>
  </sheetViews>
  <sheetFormatPr baseColWidth="10" defaultRowHeight="16" x14ac:dyDescent="0.2"/>
  <cols>
    <col min="1" max="1" width="11.5" customWidth="1"/>
    <col min="2" max="2" width="13.6640625" customWidth="1"/>
    <col min="4" max="4" width="17.5" customWidth="1"/>
    <col min="5" max="5" width="17.1640625" customWidth="1"/>
    <col min="6" max="6" width="17.6640625" customWidth="1"/>
    <col min="7" max="7" width="19.5" customWidth="1"/>
    <col min="8" max="8" width="17.33203125" customWidth="1"/>
    <col min="9" max="9" width="11.1640625" customWidth="1"/>
    <col min="10" max="10" width="11" customWidth="1"/>
    <col min="11" max="11" width="11.1640625" customWidth="1"/>
    <col min="12" max="12" width="20.33203125" customWidth="1"/>
    <col min="13" max="13" width="15.5" customWidth="1"/>
    <col min="14" max="14" width="28.33203125" customWidth="1"/>
    <col min="15" max="15" width="17.5" customWidth="1"/>
    <col min="16" max="16" width="15.6640625" customWidth="1"/>
    <col min="17" max="17" width="16" customWidth="1"/>
    <col min="18" max="18" width="23.1640625" customWidth="1"/>
    <col min="19" max="19" width="21.1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41110</v>
      </c>
      <c r="B2">
        <v>47918</v>
      </c>
      <c r="C2" t="s">
        <v>671</v>
      </c>
      <c r="D2" s="11">
        <v>39142</v>
      </c>
      <c r="E2">
        <v>2007</v>
      </c>
      <c r="F2" t="s">
        <v>28</v>
      </c>
      <c r="G2">
        <v>34.799999999999997</v>
      </c>
      <c r="H2" t="s">
        <v>672</v>
      </c>
      <c r="I2" s="11">
        <v>39814</v>
      </c>
      <c r="J2" t="s">
        <v>140</v>
      </c>
      <c r="K2" t="s">
        <v>128</v>
      </c>
      <c r="L2">
        <v>762.87</v>
      </c>
      <c r="M2">
        <v>728.07</v>
      </c>
      <c r="N2" t="s">
        <v>98</v>
      </c>
      <c r="O2" t="s">
        <v>129</v>
      </c>
      <c r="P2" t="s">
        <v>673</v>
      </c>
      <c r="Q2" t="s">
        <v>26</v>
      </c>
      <c r="R2">
        <v>22</v>
      </c>
      <c r="S2">
        <v>1.8333333333333333</v>
      </c>
    </row>
    <row r="3" spans="1:19" x14ac:dyDescent="0.2">
      <c r="A3">
        <v>3791</v>
      </c>
      <c r="B3">
        <v>32681</v>
      </c>
      <c r="C3" t="s">
        <v>540</v>
      </c>
      <c r="D3" s="11">
        <v>38687</v>
      </c>
      <c r="E3">
        <v>2005</v>
      </c>
      <c r="F3" t="s">
        <v>28</v>
      </c>
      <c r="G3">
        <v>27.81</v>
      </c>
      <c r="H3" t="s">
        <v>40</v>
      </c>
      <c r="I3" s="11">
        <v>39974</v>
      </c>
      <c r="J3" t="s">
        <v>140</v>
      </c>
      <c r="K3" t="s">
        <v>31</v>
      </c>
      <c r="L3">
        <v>77.319999999999993</v>
      </c>
      <c r="M3">
        <v>49.509999999999991</v>
      </c>
      <c r="N3" t="s">
        <v>60</v>
      </c>
      <c r="O3" t="s">
        <v>60</v>
      </c>
      <c r="Q3" t="s">
        <v>26</v>
      </c>
      <c r="R3">
        <v>42</v>
      </c>
      <c r="S3">
        <v>3.5</v>
      </c>
    </row>
    <row r="4" spans="1:19" x14ac:dyDescent="0.2">
      <c r="A4">
        <v>50453</v>
      </c>
      <c r="B4">
        <v>176808</v>
      </c>
      <c r="C4" t="s">
        <v>226</v>
      </c>
      <c r="D4" s="11">
        <v>38718</v>
      </c>
      <c r="E4">
        <v>2006</v>
      </c>
      <c r="F4" t="s">
        <v>28</v>
      </c>
      <c r="G4">
        <v>10.81</v>
      </c>
      <c r="H4" t="s">
        <v>227</v>
      </c>
      <c r="I4" s="11">
        <v>39934</v>
      </c>
      <c r="J4" t="s">
        <v>140</v>
      </c>
      <c r="K4" t="s">
        <v>31</v>
      </c>
      <c r="L4">
        <v>29.75</v>
      </c>
      <c r="M4">
        <v>18.939999999999998</v>
      </c>
      <c r="N4" t="s">
        <v>24</v>
      </c>
      <c r="O4" t="s">
        <v>228</v>
      </c>
      <c r="P4" t="s">
        <v>229</v>
      </c>
      <c r="Q4" t="s">
        <v>33</v>
      </c>
      <c r="R4">
        <v>40</v>
      </c>
      <c r="S4">
        <v>3.3333333333333335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27</vt:i4>
      </vt:variant>
    </vt:vector>
  </HeadingPairs>
  <TitlesOfParts>
    <vt:vector size="27" baseType="lpstr">
      <vt:lpstr>India</vt:lpstr>
      <vt:lpstr>Synthèse</vt:lpstr>
      <vt:lpstr>synthèse 2</vt:lpstr>
      <vt:lpstr>Feuil3</vt:lpstr>
      <vt:lpstr>Feuil2</vt:lpstr>
      <vt:lpstr>Feuil5</vt:lpstr>
      <vt:lpstr>Feuil7</vt:lpstr>
      <vt:lpstr>Feuil11</vt:lpstr>
      <vt:lpstr>Feuil12</vt:lpstr>
      <vt:lpstr>Feuil15</vt:lpstr>
      <vt:lpstr>Pivot India</vt:lpstr>
      <vt:lpstr>Buyouts India</vt:lpstr>
      <vt:lpstr>Data</vt:lpstr>
      <vt:lpstr>China</vt:lpstr>
      <vt:lpstr>Macro</vt:lpstr>
      <vt:lpstr>Feuil1</vt:lpstr>
      <vt:lpstr>Feuil6</vt:lpstr>
      <vt:lpstr>Feuil8</vt:lpstr>
      <vt:lpstr>Feuil9</vt:lpstr>
      <vt:lpstr>Feuil10</vt:lpstr>
      <vt:lpstr>Feuil4</vt:lpstr>
      <vt:lpstr>Feuil13</vt:lpstr>
      <vt:lpstr>Feuil14</vt:lpstr>
      <vt:lpstr>Feuil16</vt:lpstr>
      <vt:lpstr>Pivot Chine</vt:lpstr>
      <vt:lpstr>Feuil17</vt:lpstr>
      <vt:lpstr>Data China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2017-06-12T17:45:07Z</dcterms:created>
  <dcterms:modified xsi:type="dcterms:W3CDTF">2017-08-09T11:37:41Z</dcterms:modified>
</cp:coreProperties>
</file>