
<file path=[Content_Types].xml><?xml version="1.0" encoding="utf-8"?>
<Types xmlns="http://schemas.openxmlformats.org/package/2006/content-types">
  <Override PartName="/xl/charts/chart6.xml" ContentType="application/vnd.openxmlformats-officedocument.drawingml.chart+xml"/>
  <Override PartName="/xl/charts/chart20.xml" ContentType="application/vnd.openxmlformats-officedocument.drawingml.chart+xml"/>
  <Override PartName="/xl/charts/style8.xml" ContentType="application/vnd.ms-office.chartstyle+xml"/>
  <Override PartName="/xl/charts/colors19.xml" ContentType="application/vnd.ms-office.chartcolorstyle+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style6.xml" ContentType="application/vnd.ms-office.chartstyle+xml"/>
  <Override PartName="/xl/charts/colors17.xml" ContentType="application/vnd.ms-office.chartcolorstyle+xml"/>
  <Override PartName="/xl/charts/style18.xml" ContentType="application/vnd.ms-office.chartstyle+xml"/>
  <Override PartName="/xl/charts/chart2.xml" ContentType="application/vnd.openxmlformats-officedocument.drawingml.chart+xml"/>
  <Override PartName="/xl/charts/style4.xml" ContentType="application/vnd.ms-office.chartstyle+xml"/>
  <Override PartName="/xl/charts/colors15.xml" ContentType="application/vnd.ms-office.chartcolorstyle+xml"/>
  <Override PartName="/xl/charts/style16.xml" ContentType="application/vnd.ms-office.chartstyle+xml"/>
  <Default Extension="rels" ContentType="application/vnd.openxmlformats-package.relationships+xml"/>
  <Default Extension="xml" ContentType="application/xml"/>
  <Override PartName="/xl/drawings/drawing2.xml" ContentType="application/vnd.openxmlformats-officedocument.drawing+xml"/>
  <Override PartName="/xl/charts/colors9.xml" ContentType="application/vnd.ms-office.chartcolorstyle+xml"/>
  <Override PartName="/xl/charts/style2.xml" ContentType="application/vnd.ms-office.chartstyle+xml"/>
  <Override PartName="/xl/charts/style14.xml" ContentType="application/vnd.ms-office.chartstyle+xml"/>
  <Override PartName="/xl/charts/colors13.xml" ContentType="application/vnd.ms-office.chartcolorstyle+xml"/>
  <Override PartName="/xl/charts/colors22.xml" ContentType="application/vnd.ms-office.chartcolorstyle+xml"/>
  <Override PartName="/xl/charts/style23.xml" ContentType="application/vnd.ms-office.chartstyle+xml"/>
  <Override PartName="/xl/charts/chart18.xml" ContentType="application/vnd.openxmlformats-officedocument.drawingml.chart+xml"/>
  <Override PartName="/xl/charts/colors7.xml" ContentType="application/vnd.ms-office.chartcolorstyle+xml"/>
  <Override PartName="/xl/charts/style12.xml" ContentType="application/vnd.ms-office.chartstyle+xml"/>
  <Override PartName="/xl/charts/colors11.xml" ContentType="application/vnd.ms-office.chartcolorstyle+xml"/>
  <Override PartName="/xl/charts/colors20.xml" ContentType="application/vnd.ms-office.chartcolorstyle+xml"/>
  <Override PartName="/xl/charts/style21.xml" ContentType="application/vnd.ms-office.chartstyle+xml"/>
  <Override PartName="/xl/worksheets/sheet1.xml" ContentType="application/vnd.openxmlformats-officedocument.spreadsheetml.worksheet+xml"/>
  <Override PartName="/xl/charts/chart16.xml" ContentType="application/vnd.openxmlformats-officedocument.drawingml.chart+xml"/>
  <Override PartName="/xl/charts/colors5.xml" ContentType="application/vnd.ms-office.chartcolorstyle+xml"/>
  <Override PartName="/xl/charts/style10.xml" ContentType="application/vnd.ms-office.chartstyle+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23.xml" ContentType="application/vnd.openxmlformats-officedocument.drawingml.chart+xml"/>
  <Override PartName="/xl/charts/colors2.xml" ContentType="application/vnd.ms-office.chartcolorstyle+xml"/>
  <Override PartName="/xl/charts/colors3.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olors1.xml" ContentType="application/vnd.ms-office.chartcolorstyle+xml"/>
  <Override PartName="/docProps/core.xml" ContentType="application/vnd.openxmlformats-package.core-properties+xml"/>
  <Override PartName="/xl/charts/chart7.xml" ContentType="application/vnd.openxmlformats-officedocument.drawingml.chart+xml"/>
  <Override PartName="/xl/charts/chart10.xml" ContentType="application/vnd.openxmlformats-officedocument.drawingml.chart+xml"/>
  <Override PartName="/xl/charts/style9.xml" ContentType="application/vnd.ms-office.chartstyle+xml"/>
  <Override PartName="/xl/charts/chart5.xml" ContentType="application/vnd.openxmlformats-officedocument.drawingml.chart+xml"/>
  <Override PartName="/xl/charts/style7.xml" ContentType="application/vnd.ms-office.chartstyle+xml"/>
  <Override PartName="/xl/charts/style19.xml" ContentType="application/vnd.ms-office.chartstyle+xml"/>
  <Override PartName="/xl/charts/colors18.xml" ContentType="application/vnd.ms-office.chartcolorstyle+xml"/>
  <Override PartName="/xl/charts/chart3.xml" ContentType="application/vnd.openxmlformats-officedocument.drawingml.chart+xml"/>
  <Override PartName="/xl/charts/style5.xml" ContentType="application/vnd.ms-office.chartstyle+xml"/>
  <Override PartName="/xl/charts/style17.xml" ContentType="application/vnd.ms-office.chartstyle+xml"/>
  <Override PartName="/xl/charts/colors16.xml" ContentType="application/vnd.ms-office.chartcolorstyle+xml"/>
  <Override PartName="/xl/workbook.xml" ContentType="application/vnd.openxmlformats-officedocument.spreadsheetml.sheet.main+xml"/>
  <Override PartName="/xl/charts/chart1.xml" ContentType="application/vnd.openxmlformats-officedocument.drawingml.chart+xml"/>
  <Override PartName="/xl/charts/colors8.xml" ContentType="application/vnd.ms-office.chartcolorstyle+xml"/>
  <Override PartName="/xl/charts/style3.xml" ContentType="application/vnd.ms-office.chartstyle+xml"/>
  <Override PartName="/xl/charts/style1.xml" ContentType="application/vnd.ms-office.chartstyle+xml"/>
  <Override PartName="/xl/charts/colors14.xml" ContentType="application/vnd.ms-office.chartcolorstyle+xml"/>
  <Override PartName="/xl/charts/style15.xml" ContentType="application/vnd.ms-office.chartstyle+xml"/>
  <Override PartName="/xl/charts/colors23.xml" ContentType="application/vnd.ms-office.chartcolorstyle+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harts/chart19.xml" ContentType="application/vnd.openxmlformats-officedocument.drawingml.chart+xml"/>
  <Override PartName="/xl/charts/colors6.xml" ContentType="application/vnd.ms-office.chartcolorstyle+xml"/>
  <Override PartName="/xl/charts/colors12.xml" ContentType="application/vnd.ms-office.chartcolorstyle+xml"/>
  <Override PartName="/xl/charts/style13.xml" ContentType="application/vnd.ms-office.chartstyle+xml"/>
  <Override PartName="/xl/charts/style22.xml" ContentType="application/vnd.ms-office.chartstyle+xml"/>
  <Override PartName="/xl/charts/colors21.xml" ContentType="application/vnd.ms-office.chartcolorstyle+xml"/>
  <Override PartName="/xl/charts/chart17.xml" ContentType="application/vnd.openxmlformats-officedocument.drawingml.chart+xml"/>
  <Override PartName="/xl/calcChain.xml" ContentType="application/vnd.openxmlformats-officedocument.spreadsheetml.calcChain+xml"/>
  <Override PartName="/xl/charts/colors4.xml" ContentType="application/vnd.ms-office.chartcolorstyle+xml"/>
  <Override PartName="/xl/charts/colors10.xml" ContentType="application/vnd.ms-office.chartcolorstyle+xml"/>
  <Override PartName="/xl/charts/style11.xml" ContentType="application/vnd.ms-office.chartstyle+xml"/>
  <Override PartName="/xl/charts/style20.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240" yWindow="540" windowWidth="20730" windowHeight="11760" tabRatio="500" activeTab="1"/>
  </bookViews>
  <sheets>
    <sheet name="Préférence +attitude" sheetId="1" r:id="rId1"/>
    <sheet name="Infos sociodémo+catégorie" sheetId="2" r:id="rId2"/>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R223" i="1"/>
  <c r="R222"/>
  <c r="R221"/>
  <c r="R220"/>
  <c r="R219"/>
  <c r="Q223"/>
  <c r="Q222"/>
  <c r="Q221"/>
  <c r="Q220"/>
  <c r="Q219"/>
  <c r="P223"/>
  <c r="P222"/>
  <c r="P221"/>
  <c r="P220"/>
  <c r="P219"/>
  <c r="O223"/>
  <c r="O222"/>
  <c r="O221"/>
  <c r="O220"/>
  <c r="O219"/>
  <c r="N223"/>
  <c r="N222"/>
  <c r="N221"/>
  <c r="N220"/>
  <c r="N219"/>
  <c r="M223"/>
  <c r="M222"/>
  <c r="M221"/>
  <c r="M220"/>
  <c r="M219"/>
  <c r="L223"/>
  <c r="L222"/>
  <c r="L221"/>
  <c r="L220"/>
  <c r="L219"/>
  <c r="K223"/>
  <c r="K222"/>
  <c r="K221"/>
  <c r="K220"/>
  <c r="K219"/>
  <c r="J223"/>
  <c r="J222"/>
  <c r="J221"/>
  <c r="J220"/>
  <c r="J219"/>
  <c r="I223"/>
  <c r="I222"/>
  <c r="I221"/>
  <c r="I220"/>
  <c r="I219"/>
  <c r="H223"/>
  <c r="H222"/>
  <c r="H221"/>
  <c r="H220"/>
  <c r="H219"/>
  <c r="G223"/>
  <c r="G222"/>
  <c r="G221"/>
  <c r="G220"/>
  <c r="G219"/>
  <c r="F223"/>
  <c r="F222"/>
  <c r="F221"/>
  <c r="F220"/>
  <c r="F219"/>
  <c r="E223"/>
  <c r="E222"/>
  <c r="E221"/>
  <c r="E220"/>
  <c r="E219"/>
  <c r="D223"/>
  <c r="D222"/>
  <c r="D221"/>
  <c r="D220"/>
  <c r="D219"/>
  <c r="C223"/>
  <c r="C222"/>
  <c r="C221"/>
  <c r="C220"/>
  <c r="C219"/>
  <c r="B223"/>
  <c r="B222"/>
  <c r="B221"/>
  <c r="B220"/>
  <c r="B219"/>
  <c r="Q28" i="2"/>
  <c r="Q27"/>
  <c r="Q26"/>
  <c r="Q25"/>
  <c r="Q24"/>
  <c r="Q23"/>
  <c r="Q22"/>
  <c r="Q21"/>
  <c r="Q20"/>
  <c r="Q19"/>
  <c r="M13"/>
  <c r="M12"/>
  <c r="M11"/>
  <c r="M10"/>
  <c r="M9"/>
  <c r="M8"/>
  <c r="I26"/>
  <c r="I25"/>
  <c r="I24"/>
  <c r="I23"/>
  <c r="I22"/>
  <c r="F203"/>
  <c r="F202"/>
  <c r="I21"/>
  <c r="B205"/>
  <c r="B204"/>
  <c r="B203"/>
  <c r="B202"/>
  <c r="D208" i="1"/>
  <c r="D207"/>
  <c r="D206"/>
  <c r="D205"/>
  <c r="D204"/>
  <c r="C208"/>
  <c r="C207"/>
  <c r="C206"/>
  <c r="C205"/>
  <c r="C204"/>
  <c r="R198"/>
  <c r="Q198"/>
  <c r="P198"/>
  <c r="O198"/>
  <c r="N198"/>
  <c r="M198"/>
  <c r="L198"/>
  <c r="K198"/>
  <c r="J198"/>
  <c r="I198"/>
  <c r="H198"/>
  <c r="G198"/>
  <c r="F198"/>
  <c r="E198"/>
  <c r="D198"/>
  <c r="C198"/>
  <c r="B198"/>
</calcChain>
</file>

<file path=xl/sharedStrings.xml><?xml version="1.0" encoding="utf-8"?>
<sst xmlns="http://schemas.openxmlformats.org/spreadsheetml/2006/main" count="3140" uniqueCount="208">
  <si>
    <t>Horodateur</t>
  </si>
  <si>
    <t>Êtes-vous d’accord avec le fait que la lecture sur écran est de 25 à 30% plus lente que sur format papier à cause du nombre de mouvements oculaires supplémentaires que ce support induit ? (Veuillez cocher la case de votre choix)</t>
  </si>
  <si>
    <t>Êtes-vous d’accord avec le fait que la lecture devant un écran est perçue comme plus fatigante, entrainant davantage de tension oculaire que la lecture sur papier ? (Veuillez cocher la case de votre choix)</t>
  </si>
  <si>
    <t>Êtes-vous d’accord avec le fait que la lecture sur papier est plus facile que la lecture devant un écran ? (Veuillez cocher la case de votre choix)</t>
  </si>
  <si>
    <t>Êtes-vous d’accord avec le fait que le support papier a une résolution d’impression de 3 à 6 fois plus élevée que les écrans ? (Veuillez cocher la case de votre choix)</t>
  </si>
  <si>
    <t>Êtes-vous d’accord avec le fait que les problèmes de reflets, d’éblouissement, de scintillation et d’instabilité sur écran peuvent rendre la lecture plus désagréable que sur support papier ?  (Veuillez cocher la case de votre choix)</t>
  </si>
  <si>
    <t>Êtes-vous d’accord avec le fait que le document papier indique par sa forme et son encombrement l’étendue de son contenu, ce qui permet un repérage plus rapide des parties suivant et précédant la partie consultée qu’avec un format électronique ? (veuillez cocher la case de votre choix)</t>
  </si>
  <si>
    <t>Êtes-vous d'accord avec le fait que la matérialité du support papier indique mieux le volume du document et vous permet de vous repérer plus facilement que le support électronique ? (veuillez cocher la case de votre choix)</t>
  </si>
  <si>
    <t>Êtes-vous d’accord avec le fait que la recherche et l’accès à l’information sont plus rapides avec les documents numériques qu’avec les documents papier ? (Veuillez cocher la case de votre choix)</t>
  </si>
  <si>
    <t>Êtes-vous d’accord avec le fait que les documents numériques sont plus flexibles que les documents papier ? De par : (Veuillez cocher la case de votre choix, en sachant que 1 = pas du tout d'accord et 5 = tout à fait d'accord)  [les différents modes d’accès à l’information]</t>
  </si>
  <si>
    <t>Êtes-vous d’accord avec le fait que les documents numériques sont plus flexibles que les documents papier ? De par : (Veuillez cocher la case de votre choix, en sachant que 1 = pas du tout d'accord et 5 = tout à fait d'accord)  [les possibilités de consultation]</t>
  </si>
  <si>
    <t>Êtes-vous d’accord avec le fait que les documents numériques sont plus flexibles que les documents papier ? De par : (Veuillez cocher la case de votre choix, en sachant que 1 = pas du tout d'accord et 5 = tout à fait d'accord)  [les possibilités d'affichage (taille des caractères pour les malvoyants, lecture du texte en synthèse vocale, réglage de contraste, luminosité, choix des polices de caractères)]</t>
  </si>
  <si>
    <t>Êtes-vous d’accord avec le fait que les documents numériques sont plus flexibles que les documents papier ? De par : (Veuillez cocher la case de votre choix, en sachant que 1 = pas du tout d'accord et 5 = tout à fait d'accord)  [les possibilités de mises à jour]</t>
  </si>
  <si>
    <t xml:space="preserve">Êtes-vous d'accord avec le fait que le document papier soit plus adapté à la lecture de textes plus longs et denses que le document électronique ? (Veuillez cocher la case de votre choix) </t>
  </si>
  <si>
    <t>Êtes-vous d'accord avec le fait que l'approche universelle du support papier demeure un vecteur familier ? (Veuillez cocher la case de votre choix)</t>
  </si>
  <si>
    <t>Êtes-vous d’accord avec le fait que la position de lecture devant un écran offre moins de liberté que la position de lecture devant un support papier ? (Veuillez cocher la case de votre choix)</t>
  </si>
  <si>
    <t>Êtes-vous d’accord avec le fait que la lecture sur papier est plus efficace en terme de compréhension que la lecture devant un écran ? (Veuillez cocher la case de votre choix)</t>
  </si>
  <si>
    <t>Êtes-vous d’accord avec le fait que le document numérique offre plus de possibilités d’interaction avec le support grâce au multimédia que le format papier ? (Veuillez cocher la case de votre choix)</t>
  </si>
  <si>
    <t xml:space="preserve">Est-ce que d'autres éléments entrent en compte en ce qui concerne votre choix de support ? </t>
  </si>
  <si>
    <t>Dans quelle catégorie de lecteur vous classeriez-vous ? (veuillez cocher la case de votre choix)</t>
  </si>
  <si>
    <t>Êtes-vous : (veuillez cocher la case de votre choix)</t>
  </si>
  <si>
    <t>A quelle tranche d'âge appartenez-vous ? (veuillez cocher la case de votre choix)</t>
  </si>
  <si>
    <t>Quel est votre niveau d'étude ? (veuillez cocher la case de votre choix)</t>
  </si>
  <si>
    <t>Quel est votre statut professionnel ? (veuillez cocher la case de votre choix)</t>
  </si>
  <si>
    <t>Au travail, vous possédez : (veuillez cocher la/les cases de votre choix)</t>
  </si>
  <si>
    <t>Êtes-vous sur un réseau social ? (Facebook, Linkedin, Twitter, ...) (veuillez cocher la case de votre choix)</t>
  </si>
  <si>
    <t xml:space="preserve">Consultez-vous les informations en ligne ? (veuillez cocher la case de votre choix) </t>
  </si>
  <si>
    <t>Êtes-vous abonné à des hebdomadaires ou quotidiens numériques ? (veuillez cocher la case de votre choix)</t>
  </si>
  <si>
    <t>Êtes-vous abonné à des hebdomadaires, magazines ou quotidiens en format papier ? (veuillez cocher la case de votre choix)</t>
  </si>
  <si>
    <t>l'odeur du papier et sa texture</t>
  </si>
  <si>
    <t>Le conservateur (vous avez un bon équipement informatique, vous êtes très attaché au papier : peu expérimenté, vous pensez qu'un apprentissage de l'outil informatique serait une perte de temps et vous préférez conserver l'objet revue)</t>
  </si>
  <si>
    <t>Un homme</t>
  </si>
  <si>
    <t>55 - 64 ans</t>
  </si>
  <si>
    <t>bachelier (professionnalisant ou académique)</t>
  </si>
  <si>
    <t>employé</t>
  </si>
  <si>
    <t>un PC</t>
  </si>
  <si>
    <t>Oui</t>
  </si>
  <si>
    <t>Non</t>
  </si>
  <si>
    <t>Le surfeur (vous avez un environnement favorable à l'usage des revues électroniques : vous avez un bon équipement informatique, peu de bibliothèques de proximité et aimez Internet)</t>
  </si>
  <si>
    <t>35 - 44 ans</t>
  </si>
  <si>
    <t>master, post-graduat ou enseignement non universitaire de type long</t>
  </si>
  <si>
    <t>cadre</t>
  </si>
  <si>
    <t>Une femme</t>
  </si>
  <si>
    <t>25 - 34 ans</t>
  </si>
  <si>
    <t>Le rameur (vous êtes à l'aise avec l'informatique et votre matériel informatique est moins bon. Vous avez des bibliothèques proches dans votre environnement : votre environnement favorise moins l'accès aux revues en ligne)</t>
  </si>
  <si>
    <t>non</t>
  </si>
  <si>
    <t>45 - 54 ans</t>
  </si>
  <si>
    <t>l'accessibilité à un ordinateur n'ai pas aisé dans tous les secteurs d'Isosl</t>
  </si>
  <si>
    <t>Le rat de bibliothèque (vous habitez près d'une bibliothèque et avez un matériel informatique insuffisant : tout concourt pour que vous préfériez vous tourner vers le papier)</t>
  </si>
  <si>
    <t>secondaire supérieur général</t>
  </si>
  <si>
    <t>master avec diplôme complémentaire</t>
  </si>
  <si>
    <t>ecologie</t>
  </si>
  <si>
    <t>Le numérique permet une meilleure gestion, portabilité et diminue la charge papier.</t>
  </si>
  <si>
    <t>secondaire supérieur technique ou artistique</t>
  </si>
  <si>
    <t>L'accès au format numérique n'est pas disponible pour tous les agents ISoSL</t>
  </si>
  <si>
    <t>environnement</t>
  </si>
  <si>
    <t>L'impact environnemental</t>
  </si>
  <si>
    <t>Interpellée par la distribution nominative du support papier alors qu'un seul serait suffisant pour l'ensemble de l'équipe.
Ce qui permettrait une diminution du coût de revient de ce support.
Une partie contributive pour l'écologie avec une consommation moindre d'encre et de papier.</t>
  </si>
  <si>
    <t>l'écologie</t>
  </si>
  <si>
    <t>pollution/ gaspillage/déchets</t>
  </si>
  <si>
    <t>doctorat avec thèse</t>
  </si>
  <si>
    <t>indépendant</t>
  </si>
  <si>
    <t>La déforestation engendrée par le support papier</t>
  </si>
  <si>
    <t>pas pour les documents au boulot, mais le contact avec un livre papier reste plus dans mes valeurs.</t>
  </si>
  <si>
    <t>support papier = loisir versus support numérique = professionnel</t>
  </si>
  <si>
    <t>on lit ce qui présente un intérêt pour nous. Un seul journal d'entreprise  ou 2 par service ou un format numérique serait plus adéquat.</t>
  </si>
  <si>
    <t>NON</t>
  </si>
  <si>
    <t>une tablette</t>
  </si>
  <si>
    <t xml:space="preserve">Le papier : je peux l'emmener partout, je peux surligner, découper, conserver, ... L'odeur et le toucher jouent un rôle important. 
Le digital : je peux l'exporter, le partager, en copier le contenu.  La qualité de la lecture dépend de la qualité du support aussi. </t>
  </si>
  <si>
    <t xml:space="preserve">la conviviabilité autour du  support papier </t>
  </si>
  <si>
    <t>encombrement - coût - canaux de distribution</t>
  </si>
  <si>
    <t>le côté tactile du format papier</t>
  </si>
  <si>
    <t>La qualité du support est aussi importante que le choix du support (autant concernant le papier - qualité d'impression / que pour l'informatique - qualité de l'écran)</t>
  </si>
  <si>
    <t>Le touché en ce qui concerne les supports papier. La possibilité plus aisée de mettre un poijnt de repère là où on s'est arrêté de lire en vue l'une lecture suivante.</t>
  </si>
  <si>
    <t>18 - 24 ans</t>
  </si>
  <si>
    <t xml:space="preserve">Laissez les arbres tranquille ! </t>
  </si>
  <si>
    <t>secondaire inférieur technique, artistique ou professionnel</t>
  </si>
  <si>
    <t>secondaire supérieur professionnel</t>
  </si>
  <si>
    <t>trop de papiers utilisés</t>
  </si>
  <si>
    <t xml:space="preserve">le support numérique est bien plus adapté , photos couleurs, choix de la police car pas de limitation de page, écologique car plus d'utilisation de papier pour un document lu par à peine la moitié des agents, gain économique, </t>
  </si>
  <si>
    <t>portabilité du numerique</t>
  </si>
  <si>
    <t xml:space="preserve">Le coût du papier de l'encre, et surtout arrêtons de couper les arbres, une tablette c'est tellement facile et pratique, maintenant tout le monde ne sais pas s'offrir un support informatique et au sein de l'institution tout le personnel n'a pas accès au ordinateur...  </t>
  </si>
  <si>
    <t>Préfère avoir le support en mains</t>
  </si>
  <si>
    <t>/</t>
  </si>
  <si>
    <t>Le support papier offre un sentiment de récompense ("je reçois qqchose de palpable du patron")</t>
  </si>
  <si>
    <t>un avantage du numérique est la facilité d'archivage si la possibilité est donnée. Retrouver un article a posteriori est plus aisé que de fconcervers et fouiller après les docs papiers...</t>
  </si>
  <si>
    <t>L'écologie</t>
  </si>
  <si>
    <t>Reduction de cout pour le numerique - ecologie !!!!</t>
  </si>
  <si>
    <t>Ma fonction avant quand je travaillais dans les soins, je ne le lisais pas peu importe le support.</t>
  </si>
  <si>
    <t xml:space="preserve">personnellement si je dois lire un livre je m'oriente vers le papier or si je dois lire une nouvelle ou article, là mon choix est clairement numérique. </t>
  </si>
  <si>
    <t>Annotations plus facile sur papier</t>
  </si>
  <si>
    <t>La possibilité de partager le journal avec la famille, ce qui n'est pas toujours évident en fonction des accès donnés sur le lieu de travail uniquement ou extranet ou Internet.
Certains agents n'ont pas accès aux ordinateurs sur leur lieu de travail et pas non plus nécessairement PC et connections à domicile.
Le journal, l'agent l'a en main, avec tout l'attrait que cela peut comporter, on a envie de l'ouvrir au moins pour lire les titres et regarder les photos... Le journal numérique, vous l'ouvrez... ou pas. Une fois" classé", vous n'y retournez plus. Le papier, si vous ne le jetez pas tout de suite, vous retomber dessus de temps en temps...</t>
  </si>
  <si>
    <t xml:space="preserve">le modèle électronique évite les frais d'impression et préserve l'environnement. De plus, si des gens ne le lisent pas, cela part direct à la poubelle. </t>
  </si>
  <si>
    <t>Rien ne vaut une lecture sur un format papier, elle est beaucoup plus agréable.</t>
  </si>
  <si>
    <t>... le plaisir de toucher, de sentir le papier ...</t>
  </si>
  <si>
    <t>je trouve que le papier c'est mieux mais un par personnes c'est franchement exagéré en terme économique et écologique (en plus papier glacé!) un exemplaire ou deux par service suffiraient amplement !</t>
  </si>
  <si>
    <t>La lecture sur papier permet des annotations immédiates en regard des points ciblés. La lecture sur papier est plus reposante et sort du cadre du travail.</t>
  </si>
  <si>
    <t>papier est moins economique et ecologique quoique...</t>
  </si>
  <si>
    <t>ouvrier</t>
  </si>
  <si>
    <t>plus ecologique d'avoir le format numérique qui serait imprimable selon l'article désiré, moins de papier consommé.</t>
  </si>
  <si>
    <t>L'environnement, le cout du papier, les déchets générés, les encres polluantes....</t>
  </si>
  <si>
    <t>Stop à la dérive qui consiste à mettre de plus en plus les travailleurs devant un écran dans un secteur qui s'occupe des humains et du relationnel......</t>
  </si>
  <si>
    <t xml:space="preserve">le support écrit reste agréable au toucher et à la consultation. </t>
  </si>
  <si>
    <t xml:space="preserve">oui les arbres </t>
  </si>
  <si>
    <t>Support numérique plus économique et plus écologique que le format papier</t>
  </si>
  <si>
    <t>la convivialité du papier, sa maniabilité, le toucher, et le fait que je sois âgé de 52 ans</t>
  </si>
  <si>
    <t xml:space="preserve">L'aspect écologique du format numérique. </t>
  </si>
  <si>
    <t>Ecologie</t>
  </si>
  <si>
    <t>Le format papier n'est pas écologique et passe souvent en classement verticale</t>
  </si>
  <si>
    <t>l'aspect écologique de la version informatique</t>
  </si>
  <si>
    <t>un smartphone</t>
  </si>
  <si>
    <t>La qualité de l'écran, les caractéristique d'affichage (retro éclairé ou non), la mobilité du support utilisé (tablette versus ordinateur de bureau), le type de fichier (texte enregistré en tant qu'image rendant impossible l'utilisation de l'outil de recherche  (recherche de mot clé au travers du texte par ex. ), fichier graphique non adapté au support avec lequel on va le lire.</t>
  </si>
  <si>
    <t>Le format papier peut se lire n'importe ou ce qui n'est pas le cas du format numérique.</t>
  </si>
  <si>
    <t xml:space="preserve">on n'est pas rivé toute la journée devant un ordinateur  </t>
  </si>
  <si>
    <t>Le contact (kinesthésique) avec le support papier</t>
  </si>
  <si>
    <t>je suis toujours plus attirée à lire un support papier ...</t>
  </si>
  <si>
    <t>En HP, nous n'avons pas facilement accès à l'intranet, donc nous ne pourrons plus consulter aisément le journal d'entreprise.</t>
  </si>
  <si>
    <t>Je trouve qu'imprimer autant de journal d'entreprise (+ ou - 3000) c'est un gaspillage et ce n'est absolument pas écologique. Il suffit de faire le tour des poubelles une fois le point commun distribué par le coursier pour se rendre compte du peu d'imortance que les gens y accorde. Certains le lise et le jette immédiatement. Comment peut-on encore penser à en imprimer autant justement à l'heure du numérique. Vous avez tourné votre questionnaire de façon à ce que les gens répondent en faveur du papier mais si vous posez clairement la question au gens si il préfère ce journal en version numérique ou papier la plupart vous répondrons qu'il préfèrerait juste pouvoir le visualiser sur l'intranet.</t>
  </si>
  <si>
    <t>Le numérique est bien plus écologique et moins onéreux que le papier.</t>
  </si>
  <si>
    <t>Je suis de l'ère du papier.</t>
  </si>
  <si>
    <t>D'un point de vue écologique c'est honteux d'imprimer autant de papier</t>
  </si>
  <si>
    <t>Des habitudes de plaisir du toucher et de la conservation (collection eventuellement) de l'objet, ce dernier qui parfois peut aussi posséder des aspects esthétiques non négligeables</t>
  </si>
  <si>
    <t xml:space="preserve">Je pense que la version papier permet à plus de personnes d'y avoir accès, et de plus, de choisir consciemment de le consulter ou non.
</t>
  </si>
  <si>
    <t>Personnellement, je pense que cela faciliterait le travail des employés d'administration si le journal était électronique. Car, en plus de leur travail quotidien, les employés doivent trier tous les journaux dans les différents secteur (soins, entretien,...) de la maison de repos (par exemple) par rapport au nom inscrit sur l'étiquette collée sur le journal...
Même si cela reste plus agréable à lire en version papier.</t>
  </si>
  <si>
    <t>secondaire inférieur général</t>
  </si>
  <si>
    <t>Vivement que du numérique</t>
  </si>
  <si>
    <t>L'écologie et la déforestation</t>
  </si>
  <si>
    <t>le numérique est plus écologique</t>
  </si>
  <si>
    <t>le papier est cher et moins écologique</t>
  </si>
  <si>
    <t>Gaspillage de papier et d'encre quel dommage de nos jours</t>
  </si>
  <si>
    <t>Il faudrait penser à polluer moins le numérique est bien plus facile et plus écologique</t>
  </si>
  <si>
    <t>moins de papier, moins d'arbre</t>
  </si>
  <si>
    <t>il faut penser à la planète</t>
  </si>
  <si>
    <t xml:space="preserve">ECONOMIE + ECOLOGIE + ENCOMBREMENT </t>
  </si>
  <si>
    <t>Le facteur écologique (le papier est polluant)</t>
  </si>
  <si>
    <t xml:space="preserve">l ecologie </t>
  </si>
  <si>
    <t>l'écologie, hôpital sans papiers!!!</t>
  </si>
  <si>
    <t>version numérique plus pratique, moins encombrante, plus écologique et moins cher</t>
  </si>
  <si>
    <t>trop de gaspillage, lourd à porter pour les coursiers et surtout pour les journaliers chargés de vider les poubelles</t>
  </si>
  <si>
    <t xml:space="preserve">tout le monde n'a pas accès à un ordinateur au travail </t>
  </si>
  <si>
    <t>aucun de ces outils technologiques</t>
  </si>
  <si>
    <t>Le numérique permet une économie de papier, pensons à la planète</t>
  </si>
  <si>
    <t xml:space="preserve">la disponibilité du support papier alors que l'ordinateur est souvent occupé. </t>
  </si>
  <si>
    <t>Plus facile de partager les infos dans un format numérique
Le point de vue écologique du numérique est important. Le numérique, c'est aussi moins de déchets et plus facile à archiver que de stocker en version papier</t>
  </si>
  <si>
    <t>L'ecologie, le gaspillage. Beaucoup de mes collègues jettent le livret sans même l'ouvrir, un par service serait grandement suffisant.</t>
  </si>
  <si>
    <t>oui, en ce qui concerne la revue d'ISOSL "point commun", 1 revue ou 2 par service serait largement suffisant puisque pratiquement toutes finissent à la poubelle et ne sont même pas recyclées.... incompréhensible et tout à fait choquant en 2017</t>
  </si>
  <si>
    <t xml:space="preserve">la fréquence de publication (rare = plus adaptée en papier, fréquente = forme électronique). Je pense qu'un choix doit toujours être possible, même si je sais qu'en interne il serait inconcevable vu les mouvements d'effectifs de laisser le choix à chacun entre les deux formes. </t>
  </si>
  <si>
    <t>utilisation de papier : beaucoup d'exemplaires distribués ne sont jamais consultés.</t>
  </si>
  <si>
    <t>- Simplicité d'utilisation: lecture d'un livre papier sur la plage ou  (très hasardeux avec un support numérique);
- Pas d'énergie complémentaire (électricité) pour l'utilisation d'un support papier et pour autant que le papier soit issu d'une filière durable;
- L'avenir le dira: le support papier plus résistant dans le temps (le numérique peut disparaitre même par accident en moins d'une seconde sans laisser de trace, alors que pour faire disparaitre un support papier, il faut une volonté et un acte qui laisse un témoin);
- Un livre papier, une bibliothèque, c'est beau!
... vive la liberté, vive le papier!</t>
  </si>
  <si>
    <t>absolument! J'ai besoin de toucher le papier et de le sentir...</t>
  </si>
  <si>
    <t>L'encombrement : toute une bibliothèque sur une clé USB. Pour le reste, tous les problèmes soulevés ne tiennent pas au support numérique proprement dit, mais bien à un mauvais usage ou à de mauvais choix en matière d'affichage écran. Une tablette n'est pas plus encombrante qu'un livre, peut contenir 1.000.000 de livres et magasines, et possède un écran que l'on peut régler en contraste, luminosité, taille de caractère, définition, etc... Il faut donc avoir un matériel répondant à ses besoins, et être capable de l'utiliser...</t>
  </si>
  <si>
    <t>la lecture papier détend</t>
  </si>
  <si>
    <t xml:space="preserve">Moyennes favorables à l'écran </t>
  </si>
  <si>
    <t xml:space="preserve">Moyennes défavorables écran </t>
  </si>
  <si>
    <t>B198-H198</t>
  </si>
  <si>
    <t>N198-Q198</t>
  </si>
  <si>
    <t>I198-M198</t>
  </si>
  <si>
    <t>R198</t>
  </si>
  <si>
    <t xml:space="preserve">Total </t>
  </si>
  <si>
    <t xml:space="preserve">Le surfeur </t>
  </si>
  <si>
    <t xml:space="preserve">Le rameur </t>
  </si>
  <si>
    <t xml:space="preserve">Le conservateur </t>
  </si>
  <si>
    <t xml:space="preserve">Le rat de bibliothèque </t>
  </si>
  <si>
    <t xml:space="preserve">Catégories de lecteurs </t>
  </si>
  <si>
    <t xml:space="preserve">Sexe </t>
  </si>
  <si>
    <t xml:space="preserve">Hommes </t>
  </si>
  <si>
    <t xml:space="preserve">Femmes </t>
  </si>
  <si>
    <t xml:space="preserve">âges des répondants </t>
  </si>
  <si>
    <t xml:space="preserve">18 - 24 ans </t>
  </si>
  <si>
    <t xml:space="preserve">25 - 34 ans </t>
  </si>
  <si>
    <t xml:space="preserve">35 - 44 ans </t>
  </si>
  <si>
    <t xml:space="preserve">45 - 54 ans </t>
  </si>
  <si>
    <t xml:space="preserve">55 - 64 ans </t>
  </si>
  <si>
    <t xml:space="preserve">65 ou plus </t>
  </si>
  <si>
    <t xml:space="preserve">Statut professionnel </t>
  </si>
  <si>
    <t xml:space="preserve">à la recherche d'un emploi </t>
  </si>
  <si>
    <t xml:space="preserve">étudiants </t>
  </si>
  <si>
    <t xml:space="preserve">employés </t>
  </si>
  <si>
    <t>ouvriers</t>
  </si>
  <si>
    <t>cadres</t>
  </si>
  <si>
    <t>indépendants</t>
  </si>
  <si>
    <t xml:space="preserve">Niveau d'études </t>
  </si>
  <si>
    <t>primaire ou sans diplôme</t>
  </si>
  <si>
    <t xml:space="preserve">secondaire inférieur technique, artistique ou professionnel </t>
  </si>
  <si>
    <t>bachelier</t>
  </si>
  <si>
    <t>master, post graduat ou enseignement non universitaire de type long</t>
  </si>
  <si>
    <t xml:space="preserve">La lecture sur écran est de 25 à 30% plus lente que sur format papier à cause du nombre de mouvements oculaires supplémentaires que ce support induit </t>
  </si>
  <si>
    <t xml:space="preserve">Tout à fait d'accord </t>
  </si>
  <si>
    <t xml:space="preserve">Plutot d'accord </t>
  </si>
  <si>
    <t xml:space="preserve">Moyennement d'accord </t>
  </si>
  <si>
    <t xml:space="preserve">Plutot pas d'accord </t>
  </si>
  <si>
    <t xml:space="preserve">Pas du tout d'accord </t>
  </si>
  <si>
    <t>La lecture devant un écran est perçue comme plus fatigante, entrainant davantage de tension oculaire que la lecture sur papier </t>
  </si>
  <si>
    <t>La lecture sur papier est plus facile que la lecture devant un écran </t>
  </si>
  <si>
    <t>Le support papier a une résolution d’impression de 3 à 6 fois plus élevée que les écrans </t>
  </si>
  <si>
    <t xml:space="preserve">Le fait que les problèmes de reflets, d’éblouissement, de scintillation et d’instabilité sur écran peuvent rendre la lecture plus désagréable que sur support papier </t>
  </si>
  <si>
    <t xml:space="preserve">Le document papier indique par sa forme et son encombrement l’étendue de son contenu, ce qui permet un repérage plus rapide des parties suivant et précédant la partie consultée qu’avec un format électronique </t>
  </si>
  <si>
    <t xml:space="preserve">La matérialité du support papier indique mieux le volume du document et vous permet de vous repérer plus facilement que le support électronique </t>
  </si>
  <si>
    <t xml:space="preserve">La recherche et l’accès à l’information sont plus rapides avec les documents numériques qu’avec les documents papier </t>
  </si>
  <si>
    <t>Les documents numériques sont plus flexibles que les documents papier de par les différents modes d’accès à l’information</t>
  </si>
  <si>
    <t>Les documents numériques sont plus flexibles que les documents papier de par les possibilités de consultation</t>
  </si>
  <si>
    <t>Les documents numériques sont plus flexibles que les documents papier de par les possibilités d'affichage (taille des caractères pour les malvoyants, lecture du texte en synthèse vocale, réglage de contraste, luminosité, choix des polices de caractères)</t>
  </si>
  <si>
    <t>Les documents numériques sont plus flexibles que les documents papier de par les possibilités de mises à jour</t>
  </si>
  <si>
    <t xml:space="preserve">Le document papier soit plus adapté à la lecture de textes plus longs et denses que le document électronique </t>
  </si>
  <si>
    <t xml:space="preserve">L'approche universelle du support papier demeure un vecteur familier </t>
  </si>
  <si>
    <t>La position de lecture devant un écran offre moins de liberté que la position de lecture devant un support papier </t>
  </si>
  <si>
    <t>La lecture sur papier est plus efficace en terme de compréhension que la lecture devant un écran </t>
  </si>
  <si>
    <t xml:space="preserve">Le document numérique offre plus de possibilités d’interaction avec le support grâce au multimédia que le format papier </t>
  </si>
</sst>
</file>

<file path=xl/styles.xml><?xml version="1.0" encoding="utf-8"?>
<styleSheet xmlns="http://schemas.openxmlformats.org/spreadsheetml/2006/main">
  <numFmts count="1">
    <numFmt numFmtId="164" formatCode="m/d/yyyy\ h:mm:ss"/>
  </numFmts>
  <fonts count="6">
    <font>
      <sz val="10"/>
      <color rgb="FF000000"/>
      <name val="Arial"/>
    </font>
    <font>
      <sz val="10"/>
      <name val="Arial"/>
    </font>
    <font>
      <u/>
      <sz val="10"/>
      <color theme="10"/>
      <name val="Arial"/>
    </font>
    <font>
      <u/>
      <sz val="10"/>
      <color theme="11"/>
      <name val="Arial"/>
    </font>
    <font>
      <sz val="12"/>
      <color rgb="FF000000"/>
      <name val="Times New Roman"/>
    </font>
    <font>
      <i/>
      <sz val="12"/>
      <color rgb="FF000000"/>
      <name val="Times New Roman"/>
    </font>
  </fonts>
  <fills count="2">
    <fill>
      <patternFill patternType="none"/>
    </fill>
    <fill>
      <patternFill patternType="gray125"/>
    </fill>
  </fills>
  <borders count="1">
    <border>
      <left/>
      <right/>
      <top/>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5">
    <xf numFmtId="0" fontId="0" fillId="0" borderId="0" xfId="0" applyFont="1" applyAlignment="1"/>
    <xf numFmtId="164" fontId="1" fillId="0" borderId="0" xfId="0" applyNumberFormat="1" applyFont="1" applyAlignment="1"/>
    <xf numFmtId="0" fontId="1" fillId="0" borderId="0" xfId="0" applyFont="1" applyAlignment="1"/>
    <xf numFmtId="0" fontId="4" fillId="0" borderId="0" xfId="0" applyFont="1" applyAlignment="1"/>
    <xf numFmtId="0" fontId="5" fillId="0" borderId="0" xfId="0" applyFont="1" applyAlignment="1"/>
  </cellXfs>
  <cellStyles count="3">
    <cellStyle name="Lien hypertexte" xfId="1" builtinId="8" hidden="1"/>
    <cellStyle name="Lien hypertexte visité" xfId="2" builtinId="9" hidden="1"/>
    <cellStyle name="Normal" xfId="0" builtinId="0"/>
  </cellStyles>
  <dxfs count="3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b="1"/>
              <a:t>Préférence</a:t>
            </a:r>
            <a:r>
              <a:rPr lang="fr-FR" b="1" baseline="0"/>
              <a:t> type de support </a:t>
            </a:r>
            <a:r>
              <a:rPr lang="fr-FR" b="1"/>
              <a:t> </a:t>
            </a:r>
          </a:p>
        </c:rich>
      </c:tx>
      <c:spPr>
        <a:noFill/>
        <a:ln>
          <a:noFill/>
        </a:ln>
        <a:effectLst/>
      </c:spPr>
    </c:title>
    <c:plotArea>
      <c:layout/>
      <c:pieChart>
        <c:varyColors val="1"/>
        <c:ser>
          <c:idx val="0"/>
          <c:order val="0"/>
          <c:tx>
            <c:strRef>
              <c:f>'Préférence +attitude'!$B$208</c:f>
              <c:strCache>
                <c:ptCount val="1"/>
                <c:pt idx="0">
                  <c:v>Total </c:v>
                </c:pt>
              </c:strCache>
            </c:strRef>
          </c:tx>
          <c:dPt>
            <c:idx val="0"/>
            <c:spPr>
              <a:solidFill>
                <a:schemeClr val="accent1"/>
              </a:solidFill>
              <a:ln w="19050">
                <a:solidFill>
                  <a:schemeClr val="lt1"/>
                </a:solidFill>
              </a:ln>
              <a:effectLst/>
            </c:spPr>
          </c:dPt>
          <c:dPt>
            <c:idx val="1"/>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ctr"/>
            <c:showVal val="1"/>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'Préférence +attitude'!$C$203:$D$203</c:f>
              <c:strCache>
                <c:ptCount val="2"/>
                <c:pt idx="0">
                  <c:v>Moyennes favorables à l'écran </c:v>
                </c:pt>
                <c:pt idx="1">
                  <c:v>Moyennes défavorables écran </c:v>
                </c:pt>
              </c:strCache>
            </c:strRef>
          </c:cat>
          <c:val>
            <c:numRef>
              <c:f>'Préférence +attitude'!$C$208:$D$208</c:f>
              <c:numCache>
                <c:formatCode>General</c:formatCode>
                <c:ptCount val="2"/>
                <c:pt idx="0">
                  <c:v>7</c:v>
                </c:pt>
                <c:pt idx="1">
                  <c:v>10</c:v>
                </c:pt>
              </c:numCache>
            </c:numRef>
          </c:val>
        </c:ser>
        <c:dLbls>
          <c:showVal val="1"/>
        </c:dLbls>
        <c:firstSliceAng val="0"/>
      </c:pieChart>
      <c:spPr>
        <a:noFill/>
        <a:ln>
          <a:noFill/>
        </a:ln>
        <a:effectLst/>
      </c:spPr>
    </c:plotArea>
    <c:legend>
      <c:legendPos val="b"/>
      <c:spPr>
        <a:noFill/>
        <a:ln>
          <a:noFill/>
        </a:ln>
        <a:effectLst/>
      </c:spPr>
      <c:txPr>
        <a:bodyPr rot="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+attitude'!$J$218</c:f>
              <c:strCache>
                <c:ptCount val="1"/>
                <c:pt idx="0">
                  <c:v>Les documents numériques sont plus flexibles que les documents papier de par les différents modes d’accès à l’information</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+attitude'!$J$219:$J$223</c:f>
              <c:numCache>
                <c:formatCode>General</c:formatCode>
                <c:ptCount val="5"/>
                <c:pt idx="0">
                  <c:v>56</c:v>
                </c:pt>
                <c:pt idx="1">
                  <c:v>63</c:v>
                </c:pt>
                <c:pt idx="2">
                  <c:v>52</c:v>
                </c:pt>
                <c:pt idx="3">
                  <c:v>17</c:v>
                </c:pt>
                <c:pt idx="4">
                  <c:v>8</c:v>
                </c:pt>
              </c:numCache>
            </c:numRef>
          </c:val>
        </c:ser>
        <c:dLbls>
          <c:showVal val="1"/>
        </c:dLbls>
        <c:gapWidth val="182"/>
        <c:axId val="126307712"/>
        <c:axId val="126317696"/>
      </c:barChart>
      <c:catAx>
        <c:axId val="126307712"/>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317696"/>
        <c:crosses val="autoZero"/>
        <c:auto val="1"/>
        <c:lblAlgn val="ctr"/>
        <c:lblOffset val="100"/>
      </c:catAx>
      <c:valAx>
        <c:axId val="126317696"/>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307712"/>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+attitude'!$K$218</c:f>
              <c:strCache>
                <c:ptCount val="1"/>
                <c:pt idx="0">
                  <c:v>Les documents numériques sont plus flexibles que les documents papier de par les possibilités de consultation</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+attitude'!$K$219:$K$223</c:f>
              <c:numCache>
                <c:formatCode>General</c:formatCode>
                <c:ptCount val="5"/>
                <c:pt idx="0">
                  <c:v>58</c:v>
                </c:pt>
                <c:pt idx="1">
                  <c:v>61</c:v>
                </c:pt>
                <c:pt idx="2">
                  <c:v>43</c:v>
                </c:pt>
                <c:pt idx="3">
                  <c:v>18</c:v>
                </c:pt>
                <c:pt idx="4">
                  <c:v>16</c:v>
                </c:pt>
              </c:numCache>
            </c:numRef>
          </c:val>
        </c:ser>
        <c:dLbls>
          <c:showVal val="1"/>
        </c:dLbls>
        <c:gapWidth val="182"/>
        <c:axId val="126345984"/>
        <c:axId val="126347520"/>
      </c:barChart>
      <c:catAx>
        <c:axId val="126345984"/>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347520"/>
        <c:crosses val="autoZero"/>
        <c:auto val="1"/>
        <c:lblAlgn val="ctr"/>
        <c:lblOffset val="100"/>
      </c:catAx>
      <c:valAx>
        <c:axId val="126347520"/>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345984"/>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+attitude'!$L$218</c:f>
              <c:strCache>
                <c:ptCount val="1"/>
                <c:pt idx="0">
                  <c:v>Les documents numériques sont plus flexibles que les documents papier de par les possibilités d'affichage (taille des caractères pour les malvoyants, lecture du texte en synthèse vocale, réglage de contraste, luminosité, choix des polices de caractères)</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+attitude'!$L$219:$L$223</c:f>
              <c:numCache>
                <c:formatCode>General</c:formatCode>
                <c:ptCount val="5"/>
                <c:pt idx="0">
                  <c:v>69</c:v>
                </c:pt>
                <c:pt idx="1">
                  <c:v>71</c:v>
                </c:pt>
                <c:pt idx="2">
                  <c:v>38</c:v>
                </c:pt>
                <c:pt idx="3">
                  <c:v>10</c:v>
                </c:pt>
                <c:pt idx="4">
                  <c:v>8</c:v>
                </c:pt>
              </c:numCache>
            </c:numRef>
          </c:val>
        </c:ser>
        <c:dLbls>
          <c:showVal val="1"/>
        </c:dLbls>
        <c:gapWidth val="182"/>
        <c:axId val="126252928"/>
        <c:axId val="126254464"/>
      </c:barChart>
      <c:catAx>
        <c:axId val="126252928"/>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254464"/>
        <c:crosses val="autoZero"/>
        <c:auto val="1"/>
        <c:lblAlgn val="ctr"/>
        <c:lblOffset val="100"/>
      </c:catAx>
      <c:valAx>
        <c:axId val="126254464"/>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252928"/>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+attitude'!$M$218</c:f>
              <c:strCache>
                <c:ptCount val="1"/>
                <c:pt idx="0">
                  <c:v>Les documents numériques sont plus flexibles que les documents papier de par les possibilités de mises à jour</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+attitude'!$M$219:$M$223</c:f>
              <c:numCache>
                <c:formatCode>General</c:formatCode>
                <c:ptCount val="5"/>
                <c:pt idx="0">
                  <c:v>74</c:v>
                </c:pt>
                <c:pt idx="1">
                  <c:v>71</c:v>
                </c:pt>
                <c:pt idx="2">
                  <c:v>32</c:v>
                </c:pt>
                <c:pt idx="3">
                  <c:v>11</c:v>
                </c:pt>
                <c:pt idx="4">
                  <c:v>8</c:v>
                </c:pt>
              </c:numCache>
            </c:numRef>
          </c:val>
        </c:ser>
        <c:dLbls>
          <c:showVal val="1"/>
        </c:dLbls>
        <c:gapWidth val="182"/>
        <c:axId val="126270464"/>
        <c:axId val="126362368"/>
      </c:barChart>
      <c:catAx>
        <c:axId val="126270464"/>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362368"/>
        <c:crosses val="autoZero"/>
        <c:auto val="1"/>
        <c:lblAlgn val="ctr"/>
        <c:lblOffset val="100"/>
      </c:catAx>
      <c:valAx>
        <c:axId val="126362368"/>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270464"/>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+attitude'!$N$218</c:f>
              <c:strCache>
                <c:ptCount val="1"/>
                <c:pt idx="0">
                  <c:v>Le document papier soit plus adapté à la lecture de textes plus longs et denses que le document électronique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+attitude'!$N$219:$N$223</c:f>
              <c:numCache>
                <c:formatCode>General</c:formatCode>
                <c:ptCount val="5"/>
                <c:pt idx="0">
                  <c:v>87</c:v>
                </c:pt>
                <c:pt idx="1">
                  <c:v>49</c:v>
                </c:pt>
                <c:pt idx="2">
                  <c:v>20</c:v>
                </c:pt>
                <c:pt idx="3">
                  <c:v>17</c:v>
                </c:pt>
                <c:pt idx="4">
                  <c:v>23</c:v>
                </c:pt>
              </c:numCache>
            </c:numRef>
          </c:val>
        </c:ser>
        <c:dLbls>
          <c:showVal val="1"/>
        </c:dLbls>
        <c:gapWidth val="182"/>
        <c:axId val="126415232"/>
        <c:axId val="126416768"/>
      </c:barChart>
      <c:catAx>
        <c:axId val="126415232"/>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416768"/>
        <c:crosses val="autoZero"/>
        <c:auto val="1"/>
        <c:lblAlgn val="ctr"/>
        <c:lblOffset val="100"/>
      </c:catAx>
      <c:valAx>
        <c:axId val="126416768"/>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415232"/>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+attitude'!$O$218</c:f>
              <c:strCache>
                <c:ptCount val="1"/>
                <c:pt idx="0">
                  <c:v>L'approche universelle du support papier demeure un vecteur familier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+attitude'!$O$219:$O$223</c:f>
              <c:numCache>
                <c:formatCode>General</c:formatCode>
                <c:ptCount val="5"/>
                <c:pt idx="0">
                  <c:v>68</c:v>
                </c:pt>
                <c:pt idx="1">
                  <c:v>64</c:v>
                </c:pt>
                <c:pt idx="2">
                  <c:v>42</c:v>
                </c:pt>
                <c:pt idx="3">
                  <c:v>10</c:v>
                </c:pt>
                <c:pt idx="4">
                  <c:v>11</c:v>
                </c:pt>
              </c:numCache>
            </c:numRef>
          </c:val>
        </c:ser>
        <c:dLbls>
          <c:showVal val="1"/>
        </c:dLbls>
        <c:gapWidth val="182"/>
        <c:axId val="126441344"/>
        <c:axId val="126442880"/>
      </c:barChart>
      <c:catAx>
        <c:axId val="126441344"/>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442880"/>
        <c:crosses val="autoZero"/>
        <c:auto val="1"/>
        <c:lblAlgn val="ctr"/>
        <c:lblOffset val="100"/>
      </c:catAx>
      <c:valAx>
        <c:axId val="126442880"/>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441344"/>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+attitude'!$P$218</c:f>
              <c:strCache>
                <c:ptCount val="1"/>
                <c:pt idx="0">
                  <c:v>La position de lecture devant un écran offre moins de liberté que la position de lecture devant un support papier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+attitude'!$P$219:$P$223</c:f>
              <c:numCache>
                <c:formatCode>General</c:formatCode>
                <c:ptCount val="5"/>
                <c:pt idx="0">
                  <c:v>95</c:v>
                </c:pt>
                <c:pt idx="1">
                  <c:v>43</c:v>
                </c:pt>
                <c:pt idx="2">
                  <c:v>25</c:v>
                </c:pt>
                <c:pt idx="3">
                  <c:v>22</c:v>
                </c:pt>
                <c:pt idx="4">
                  <c:v>11</c:v>
                </c:pt>
              </c:numCache>
            </c:numRef>
          </c:val>
        </c:ser>
        <c:dLbls>
          <c:showVal val="1"/>
        </c:dLbls>
        <c:gapWidth val="182"/>
        <c:axId val="126467072"/>
        <c:axId val="126628608"/>
      </c:barChart>
      <c:catAx>
        <c:axId val="126467072"/>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628608"/>
        <c:crosses val="autoZero"/>
        <c:auto val="1"/>
        <c:lblAlgn val="ctr"/>
        <c:lblOffset val="100"/>
      </c:catAx>
      <c:valAx>
        <c:axId val="126628608"/>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467072"/>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+attitude'!$Q$218</c:f>
              <c:strCache>
                <c:ptCount val="1"/>
                <c:pt idx="0">
                  <c:v>La lecture sur papier est plus efficace en terme de compréhension que la lecture devant un écran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+attitude'!$Q$219:$Q$223</c:f>
              <c:numCache>
                <c:formatCode>General</c:formatCode>
                <c:ptCount val="5"/>
                <c:pt idx="0">
                  <c:v>46</c:v>
                </c:pt>
                <c:pt idx="1">
                  <c:v>41</c:v>
                </c:pt>
                <c:pt idx="2">
                  <c:v>35</c:v>
                </c:pt>
                <c:pt idx="3">
                  <c:v>31</c:v>
                </c:pt>
                <c:pt idx="4">
                  <c:v>43</c:v>
                </c:pt>
              </c:numCache>
            </c:numRef>
          </c:val>
        </c:ser>
        <c:dLbls>
          <c:showVal val="1"/>
        </c:dLbls>
        <c:gapWidth val="182"/>
        <c:axId val="126669184"/>
        <c:axId val="126670720"/>
      </c:barChart>
      <c:catAx>
        <c:axId val="126669184"/>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670720"/>
        <c:crosses val="autoZero"/>
        <c:auto val="1"/>
        <c:lblAlgn val="ctr"/>
        <c:lblOffset val="100"/>
      </c:catAx>
      <c:valAx>
        <c:axId val="126670720"/>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669184"/>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+attitude'!$R$218</c:f>
              <c:strCache>
                <c:ptCount val="1"/>
                <c:pt idx="0">
                  <c:v>Le document numérique offre plus de possibilités d’interaction avec le support grâce au multimédia que le format papier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+attitude'!$R$219:$R$223</c:f>
              <c:numCache>
                <c:formatCode>General</c:formatCode>
                <c:ptCount val="5"/>
                <c:pt idx="0">
                  <c:v>49</c:v>
                </c:pt>
                <c:pt idx="1">
                  <c:v>74</c:v>
                </c:pt>
                <c:pt idx="2">
                  <c:v>50</c:v>
                </c:pt>
                <c:pt idx="3">
                  <c:v>20</c:v>
                </c:pt>
                <c:pt idx="4">
                  <c:v>3</c:v>
                </c:pt>
              </c:numCache>
            </c:numRef>
          </c:val>
        </c:ser>
        <c:dLbls>
          <c:showVal val="1"/>
        </c:dLbls>
        <c:gapWidth val="182"/>
        <c:axId val="126555648"/>
        <c:axId val="126557184"/>
      </c:barChart>
      <c:catAx>
        <c:axId val="126555648"/>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557184"/>
        <c:crosses val="autoZero"/>
        <c:auto val="1"/>
        <c:lblAlgn val="ctr"/>
        <c:lblOffset val="100"/>
      </c:catAx>
      <c:valAx>
        <c:axId val="126557184"/>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555648"/>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1" i="0" u="none" strike="noStrike" kern="1200" spc="0" baseline="0">
                <a:solidFill>
                  <a:schemeClr val="tx1">
                    <a:lumMod val="65000"/>
                    <a:lumOff val="35000"/>
                  </a:schemeClr>
                </a:solidFill>
                <a:latin typeface="+mn-lt"/>
                <a:ea typeface="+mn-ea"/>
                <a:cs typeface="+mn-cs"/>
              </a:defRPr>
            </a:pPr>
            <a:r>
              <a:rPr lang="en-US" b="1"/>
              <a:t>Les</a:t>
            </a:r>
            <a:r>
              <a:rPr lang="en-US" b="1" baseline="0"/>
              <a:t> c</a:t>
            </a:r>
            <a:r>
              <a:rPr lang="en-US" b="1"/>
              <a:t>atégories de lecteurs </a:t>
            </a:r>
          </a:p>
        </c:rich>
      </c:tx>
      <c:spPr>
        <a:noFill/>
        <a:ln>
          <a:noFill/>
        </a:ln>
        <a:effectLst/>
      </c:spPr>
    </c:title>
    <c:plotArea>
      <c:layout/>
      <c:pieChart>
        <c:varyColors val="1"/>
        <c:ser>
          <c:idx val="0"/>
          <c:order val="0"/>
          <c:tx>
            <c:strRef>
              <c:f>'Infos sociodémo+catégorie'!$B$201</c:f>
              <c:strCache>
                <c:ptCount val="1"/>
                <c:pt idx="0">
                  <c:v>Catégories de lecteurs </c:v>
                </c:pt>
              </c:strCache>
            </c:strRef>
          </c:tx>
          <c:dPt>
            <c:idx val="0"/>
            <c:spPr>
              <a:solidFill>
                <a:schemeClr val="accent1"/>
              </a:solidFill>
              <a:ln w="19050">
                <a:solidFill>
                  <a:schemeClr val="lt1"/>
                </a:solidFill>
              </a:ln>
              <a:effectLst/>
            </c:spPr>
          </c:dPt>
          <c:dPt>
            <c:idx val="1"/>
            <c:spPr>
              <a:solidFill>
                <a:schemeClr val="accent2"/>
              </a:solidFill>
              <a:ln w="19050">
                <a:solidFill>
                  <a:schemeClr val="lt1"/>
                </a:solidFill>
              </a:ln>
              <a:effectLst/>
            </c:spPr>
          </c:dPt>
          <c:dPt>
            <c:idx val="2"/>
            <c:spPr>
              <a:solidFill>
                <a:schemeClr val="accent3"/>
              </a:solidFill>
              <a:ln w="19050">
                <a:solidFill>
                  <a:schemeClr val="lt1"/>
                </a:solidFill>
              </a:ln>
              <a:effectLst/>
            </c:spPr>
          </c:dPt>
          <c:dPt>
            <c:idx val="3"/>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showPercent val="1"/>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'Infos sociodémo+catégorie'!$A$202:$A$205</c:f>
              <c:strCache>
                <c:ptCount val="4"/>
                <c:pt idx="0">
                  <c:v>Le surfeur </c:v>
                </c:pt>
                <c:pt idx="1">
                  <c:v>Le rameur </c:v>
                </c:pt>
                <c:pt idx="2">
                  <c:v>Le conservateur </c:v>
                </c:pt>
                <c:pt idx="3">
                  <c:v>Le rat de bibliothèque </c:v>
                </c:pt>
              </c:strCache>
            </c:strRef>
          </c:cat>
          <c:val>
            <c:numRef>
              <c:f>'Infos sociodémo+catégorie'!$B$202:$B$205</c:f>
              <c:numCache>
                <c:formatCode>General</c:formatCode>
                <c:ptCount val="4"/>
                <c:pt idx="0">
                  <c:v>85</c:v>
                </c:pt>
                <c:pt idx="1">
                  <c:v>64</c:v>
                </c:pt>
                <c:pt idx="2">
                  <c:v>39</c:v>
                </c:pt>
                <c:pt idx="3">
                  <c:v>8</c:v>
                </c:pt>
              </c:numCache>
            </c:numRef>
          </c:val>
        </c:ser>
        <c:dLbls>
          <c:showPercent val="1"/>
        </c:dLbls>
        <c:firstSliceAng val="0"/>
      </c:pieChart>
      <c:spPr>
        <a:noFill/>
        <a:ln>
          <a:noFill/>
        </a:ln>
        <a:effectLst/>
      </c:spPr>
    </c:plotArea>
    <c:legend>
      <c:legendPos val="t"/>
      <c:spPr>
        <a:noFill/>
        <a:ln>
          <a:noFill/>
        </a:ln>
        <a:effectLst/>
      </c:spPr>
      <c:txPr>
        <a:bodyPr rot="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lgn="l">
              <a:defRPr lang="fr-FR" sz="1400" b="0" i="0" u="none" strike="noStrike" kern="1200" spc="0" baseline="0">
                <a:solidFill>
                  <a:schemeClr val="tx1">
                    <a:lumMod val="65000"/>
                    <a:lumOff val="35000"/>
                  </a:schemeClr>
                </a:solidFill>
                <a:latin typeface="+mn-lt"/>
                <a:ea typeface="+mn-ea"/>
                <a:cs typeface="+mn-cs"/>
              </a:defRPr>
            </a:pPr>
            <a:r>
              <a:rPr lang="fr-FR" b="1"/>
              <a:t>La lecture sur écran est de 25 à 30% plus lente que sur format papier à cause du nombre de mouvements oculaires supplémentaires que ce support induit </a:t>
            </a:r>
          </a:p>
        </c:rich>
      </c:tx>
      <c:spPr>
        <a:noFill/>
        <a:ln>
          <a:noFill/>
        </a:ln>
        <a:effectLst/>
      </c:spPr>
    </c:title>
    <c:plotArea>
      <c:layout/>
      <c:barChart>
        <c:barDir val="bar"/>
        <c:grouping val="clustered"/>
        <c:ser>
          <c:idx val="0"/>
          <c:order val="0"/>
          <c:tx>
            <c:strRef>
              <c:f>'Préférence +attitude'!$B$218</c:f>
              <c:strCache>
                <c:ptCount val="1"/>
                <c:pt idx="0">
                  <c:v>La lecture sur écran est de 25 à 30% plus lente que sur format papier à cause du nombre de mouvements oculaires supplémentaires que ce support induit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+attitude'!$B$219:$B$223</c:f>
              <c:numCache>
                <c:formatCode>General</c:formatCode>
                <c:ptCount val="5"/>
                <c:pt idx="0">
                  <c:v>47</c:v>
                </c:pt>
                <c:pt idx="1">
                  <c:v>57</c:v>
                </c:pt>
                <c:pt idx="2">
                  <c:v>43</c:v>
                </c:pt>
                <c:pt idx="3">
                  <c:v>25</c:v>
                </c:pt>
                <c:pt idx="4">
                  <c:v>24</c:v>
                </c:pt>
              </c:numCache>
            </c:numRef>
          </c:val>
        </c:ser>
        <c:dLbls>
          <c:showVal val="1"/>
        </c:dLbls>
        <c:gapWidth val="182"/>
        <c:axId val="102184448"/>
        <c:axId val="102185984"/>
      </c:barChart>
      <c:catAx>
        <c:axId val="102184448"/>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2185984"/>
        <c:crosses val="autoZero"/>
        <c:auto val="1"/>
        <c:lblAlgn val="ctr"/>
        <c:lblOffset val="100"/>
      </c:catAx>
      <c:valAx>
        <c:axId val="102185984"/>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2184448"/>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1" i="0" u="none" strike="noStrike" kern="1200" spc="0" baseline="0">
              <a:solidFill>
                <a:schemeClr val="tx1">
                  <a:lumMod val="65000"/>
                  <a:lumOff val="35000"/>
                </a:schemeClr>
              </a:solidFill>
              <a:latin typeface="+mn-lt"/>
              <a:ea typeface="+mn-ea"/>
              <a:cs typeface="+mn-cs"/>
            </a:defRPr>
          </a:pPr>
          <a:endParaRPr lang="fr-FR"/>
        </a:p>
      </c:txPr>
    </c:title>
    <c:plotArea>
      <c:layout/>
      <c:pieChart>
        <c:varyColors val="1"/>
        <c:ser>
          <c:idx val="0"/>
          <c:order val="0"/>
          <c:tx>
            <c:strRef>
              <c:f>'Infos sociodémo+catégorie'!$F$201</c:f>
              <c:strCache>
                <c:ptCount val="1"/>
                <c:pt idx="0">
                  <c:v>Sexe </c:v>
                </c:pt>
              </c:strCache>
            </c:strRef>
          </c:tx>
          <c:dPt>
            <c:idx val="0"/>
            <c:spPr>
              <a:solidFill>
                <a:schemeClr val="accent1"/>
              </a:solidFill>
              <a:ln>
                <a:noFill/>
              </a:ln>
              <a:effectLst/>
            </c:spPr>
          </c:dPt>
          <c:dPt>
            <c:idx val="1"/>
            <c:spPr>
              <a:solidFill>
                <a:schemeClr val="accent2"/>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showPercent val="1"/>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'Infos sociodémo+catégorie'!$E$202:$E$203</c:f>
              <c:strCache>
                <c:ptCount val="2"/>
                <c:pt idx="0">
                  <c:v>Hommes </c:v>
                </c:pt>
                <c:pt idx="1">
                  <c:v>Femmes </c:v>
                </c:pt>
              </c:strCache>
            </c:strRef>
          </c:cat>
          <c:val>
            <c:numRef>
              <c:f>'Infos sociodémo+catégorie'!$F$202:$F$203</c:f>
              <c:numCache>
                <c:formatCode>General</c:formatCode>
                <c:ptCount val="2"/>
                <c:pt idx="0">
                  <c:v>61</c:v>
                </c:pt>
                <c:pt idx="1">
                  <c:v>135</c:v>
                </c:pt>
              </c:numCache>
            </c:numRef>
          </c:val>
        </c:ser>
        <c:dLbls>
          <c:showPercent val="1"/>
        </c:dLbls>
        <c:firstSliceAng val="0"/>
      </c:pieChart>
      <c:spPr>
        <a:noFill/>
        <a:ln>
          <a:noFill/>
        </a:ln>
        <a:effectLst/>
      </c:spPr>
    </c:plotArea>
    <c:legend>
      <c:legendPos val="t"/>
      <c:spPr>
        <a:noFill/>
        <a:ln>
          <a:noFill/>
        </a:ln>
        <a:effectLst/>
      </c:spPr>
      <c:txPr>
        <a:bodyPr rot="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col"/>
        <c:grouping val="clustered"/>
        <c:ser>
          <c:idx val="0"/>
          <c:order val="0"/>
          <c:tx>
            <c:strRef>
              <c:f>'Infos sociodémo+catégorie'!$I$20</c:f>
              <c:strCache>
                <c:ptCount val="1"/>
                <c:pt idx="0">
                  <c:v>âges des répondants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'Infos sociodémo+catégorie'!$H$21:$H$26</c:f>
              <c:strCache>
                <c:ptCount val="6"/>
                <c:pt idx="0">
                  <c:v>18 - 24 ans </c:v>
                </c:pt>
                <c:pt idx="1">
                  <c:v>25 - 34 ans </c:v>
                </c:pt>
                <c:pt idx="2">
                  <c:v>35 - 44 ans </c:v>
                </c:pt>
                <c:pt idx="3">
                  <c:v>45 - 54 ans </c:v>
                </c:pt>
                <c:pt idx="4">
                  <c:v>55 - 64 ans </c:v>
                </c:pt>
                <c:pt idx="5">
                  <c:v>65 ou plus </c:v>
                </c:pt>
              </c:strCache>
            </c:strRef>
          </c:cat>
          <c:val>
            <c:numRef>
              <c:f>'Infos sociodémo+catégorie'!$I$21:$I$26</c:f>
              <c:numCache>
                <c:formatCode>General</c:formatCode>
                <c:ptCount val="6"/>
                <c:pt idx="0">
                  <c:v>2</c:v>
                </c:pt>
                <c:pt idx="1">
                  <c:v>48</c:v>
                </c:pt>
                <c:pt idx="2">
                  <c:v>52</c:v>
                </c:pt>
                <c:pt idx="3">
                  <c:v>57</c:v>
                </c:pt>
                <c:pt idx="4">
                  <c:v>37</c:v>
                </c:pt>
                <c:pt idx="5">
                  <c:v>0</c:v>
                </c:pt>
              </c:numCache>
            </c:numRef>
          </c:val>
        </c:ser>
        <c:dLbls>
          <c:showVal val="1"/>
        </c:dLbls>
        <c:gapWidth val="219"/>
        <c:overlap val="-27"/>
        <c:axId val="126712064"/>
        <c:axId val="126722048"/>
      </c:barChart>
      <c:catAx>
        <c:axId val="126712064"/>
        <c:scaling>
          <c:orientation val="minMax"/>
        </c:scaling>
        <c:axPos val="b"/>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722048"/>
        <c:crosses val="autoZero"/>
        <c:auto val="1"/>
        <c:lblAlgn val="ctr"/>
        <c:lblOffset val="100"/>
      </c:catAx>
      <c:valAx>
        <c:axId val="126722048"/>
        <c:scaling>
          <c:orientation val="minMax"/>
        </c:scaling>
        <c:axPos val="l"/>
        <c:majorGridlines>
          <c:spPr>
            <a:ln w="9525" cap="flat" cmpd="sng" algn="ctr">
              <a:solidFill>
                <a:schemeClr val="tx1">
                  <a:lumMod val="15000"/>
                  <a:lumOff val="85000"/>
                </a:schemeClr>
              </a:solidFill>
              <a:round/>
            </a:ln>
            <a:effectLst/>
          </c:spPr>
        </c:majorGridlines>
        <c:numFmt formatCode="General" sourceLinked="0"/>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712064"/>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col"/>
        <c:grouping val="clustered"/>
        <c:ser>
          <c:idx val="0"/>
          <c:order val="0"/>
          <c:tx>
            <c:strRef>
              <c:f>'Infos sociodémo+catégorie'!$M$7</c:f>
              <c:strCache>
                <c:ptCount val="1"/>
                <c:pt idx="0">
                  <c:v>Statut professionnel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'Infos sociodémo+catégorie'!$L$8:$L$13</c:f>
              <c:strCache>
                <c:ptCount val="6"/>
                <c:pt idx="0">
                  <c:v>étudiants </c:v>
                </c:pt>
                <c:pt idx="1">
                  <c:v>à la recherche d'un emploi </c:v>
                </c:pt>
                <c:pt idx="2">
                  <c:v>employés </c:v>
                </c:pt>
                <c:pt idx="3">
                  <c:v>ouvriers</c:v>
                </c:pt>
                <c:pt idx="4">
                  <c:v>cadres</c:v>
                </c:pt>
                <c:pt idx="5">
                  <c:v>indépendants</c:v>
                </c:pt>
              </c:strCache>
            </c:strRef>
          </c:cat>
          <c:val>
            <c:numRef>
              <c:f>'Infos sociodémo+catégorie'!$M$8:$M$13</c:f>
              <c:numCache>
                <c:formatCode>General</c:formatCode>
                <c:ptCount val="6"/>
                <c:pt idx="0">
                  <c:v>0</c:v>
                </c:pt>
                <c:pt idx="1">
                  <c:v>0</c:v>
                </c:pt>
                <c:pt idx="2">
                  <c:v>143</c:v>
                </c:pt>
                <c:pt idx="3">
                  <c:v>10</c:v>
                </c:pt>
                <c:pt idx="4">
                  <c:v>38</c:v>
                </c:pt>
                <c:pt idx="5">
                  <c:v>5</c:v>
                </c:pt>
              </c:numCache>
            </c:numRef>
          </c:val>
        </c:ser>
        <c:dLbls>
          <c:showVal val="1"/>
        </c:dLbls>
        <c:gapWidth val="219"/>
        <c:overlap val="-27"/>
        <c:axId val="126733696"/>
        <c:axId val="126833792"/>
      </c:barChart>
      <c:catAx>
        <c:axId val="126733696"/>
        <c:scaling>
          <c:orientation val="minMax"/>
        </c:scaling>
        <c:axPos val="b"/>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833792"/>
        <c:crosses val="autoZero"/>
        <c:auto val="1"/>
        <c:lblAlgn val="ctr"/>
        <c:lblOffset val="100"/>
      </c:catAx>
      <c:valAx>
        <c:axId val="126833792"/>
        <c:scaling>
          <c:orientation val="minMax"/>
        </c:scaling>
        <c:axPos val="l"/>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733696"/>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col"/>
        <c:grouping val="clustered"/>
        <c:ser>
          <c:idx val="0"/>
          <c:order val="0"/>
          <c:tx>
            <c:strRef>
              <c:f>'Infos sociodémo+catégorie'!$Q$18</c:f>
              <c:strCache>
                <c:ptCount val="1"/>
                <c:pt idx="0">
                  <c:v>Niveau d'études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'Infos sociodémo+catégorie'!$P$19:$P$28</c:f>
              <c:strCache>
                <c:ptCount val="10"/>
                <c:pt idx="0">
                  <c:v>primaire ou sans diplôme</c:v>
                </c:pt>
                <c:pt idx="1">
                  <c:v>secondaire inférieur général</c:v>
                </c:pt>
                <c:pt idx="2">
                  <c:v>secondaire inférieur technique, artistique ou professionnel </c:v>
                </c:pt>
                <c:pt idx="3">
                  <c:v>secondaire supérieur général</c:v>
                </c:pt>
                <c:pt idx="4">
                  <c:v>secondaire supérieur technique ou artistique</c:v>
                </c:pt>
                <c:pt idx="5">
                  <c:v>secondaire supérieur professionnel</c:v>
                </c:pt>
                <c:pt idx="6">
                  <c:v>bachelier</c:v>
                </c:pt>
                <c:pt idx="7">
                  <c:v>master, post graduat ou enseignement non universitaire de type long</c:v>
                </c:pt>
                <c:pt idx="8">
                  <c:v>master avec diplôme complémentaire</c:v>
                </c:pt>
                <c:pt idx="9">
                  <c:v>doctorat avec thèse</c:v>
                </c:pt>
              </c:strCache>
            </c:strRef>
          </c:cat>
          <c:val>
            <c:numRef>
              <c:f>'Infos sociodémo+catégorie'!$Q$19:$Q$28</c:f>
              <c:numCache>
                <c:formatCode>General</c:formatCode>
                <c:ptCount val="10"/>
                <c:pt idx="0">
                  <c:v>0</c:v>
                </c:pt>
                <c:pt idx="1">
                  <c:v>1</c:v>
                </c:pt>
                <c:pt idx="2">
                  <c:v>7</c:v>
                </c:pt>
                <c:pt idx="3">
                  <c:v>15</c:v>
                </c:pt>
                <c:pt idx="4">
                  <c:v>15</c:v>
                </c:pt>
                <c:pt idx="5">
                  <c:v>8</c:v>
                </c:pt>
                <c:pt idx="6">
                  <c:v>82</c:v>
                </c:pt>
                <c:pt idx="7">
                  <c:v>42</c:v>
                </c:pt>
                <c:pt idx="8">
                  <c:v>22</c:v>
                </c:pt>
                <c:pt idx="9">
                  <c:v>4</c:v>
                </c:pt>
              </c:numCache>
            </c:numRef>
          </c:val>
        </c:ser>
        <c:dLbls>
          <c:showVal val="1"/>
        </c:dLbls>
        <c:gapWidth val="219"/>
        <c:overlap val="-27"/>
        <c:axId val="126866176"/>
        <c:axId val="126867712"/>
      </c:barChart>
      <c:catAx>
        <c:axId val="126866176"/>
        <c:scaling>
          <c:orientation val="minMax"/>
        </c:scaling>
        <c:axPos val="b"/>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867712"/>
        <c:crosses val="autoZero"/>
        <c:auto val="1"/>
        <c:lblAlgn val="ctr"/>
        <c:lblOffset val="100"/>
      </c:catAx>
      <c:valAx>
        <c:axId val="126867712"/>
        <c:scaling>
          <c:orientation val="minMax"/>
        </c:scaling>
        <c:axPos val="l"/>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866176"/>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sz="1200" b="1"/>
              <a:t>La lecture devant un écran est perçue comme plus fatigante, entrainant davantage de tension oculaire que la lecture sur papier</a:t>
            </a:r>
            <a:r>
              <a:rPr lang="fr-FR"/>
              <a:t> </a:t>
            </a:r>
          </a:p>
        </c:rich>
      </c:tx>
      <c:spPr>
        <a:noFill/>
        <a:ln>
          <a:noFill/>
        </a:ln>
        <a:effectLst/>
      </c:spPr>
    </c:title>
    <c:plotArea>
      <c:layout/>
      <c:barChart>
        <c:barDir val="bar"/>
        <c:grouping val="clustered"/>
        <c:ser>
          <c:idx val="0"/>
          <c:order val="0"/>
          <c:tx>
            <c:strRef>
              <c:f>'Préférence +attitude'!$C$218</c:f>
              <c:strCache>
                <c:ptCount val="1"/>
                <c:pt idx="0">
                  <c:v>La lecture devant un écran est perçue comme plus fatigante, entrainant davantage de tension oculaire que la lecture sur papier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+attitude'!$C$219:$C$223</c:f>
              <c:numCache>
                <c:formatCode>General</c:formatCode>
                <c:ptCount val="5"/>
                <c:pt idx="0">
                  <c:v>69</c:v>
                </c:pt>
                <c:pt idx="1">
                  <c:v>67</c:v>
                </c:pt>
                <c:pt idx="2">
                  <c:v>27</c:v>
                </c:pt>
                <c:pt idx="3">
                  <c:v>18</c:v>
                </c:pt>
                <c:pt idx="4">
                  <c:v>15</c:v>
                </c:pt>
              </c:numCache>
            </c:numRef>
          </c:val>
        </c:ser>
        <c:dLbls>
          <c:showVal val="1"/>
        </c:dLbls>
        <c:gapWidth val="182"/>
        <c:axId val="102218368"/>
        <c:axId val="102228352"/>
      </c:barChart>
      <c:catAx>
        <c:axId val="102218368"/>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2228352"/>
        <c:crosses val="autoZero"/>
        <c:auto val="1"/>
        <c:lblAlgn val="ctr"/>
        <c:lblOffset val="100"/>
      </c:catAx>
      <c:valAx>
        <c:axId val="102228352"/>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2218368"/>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+attitude'!$D$218</c:f>
              <c:strCache>
                <c:ptCount val="1"/>
                <c:pt idx="0">
                  <c:v>La lecture sur papier est plus facile que la lecture devant un écran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+attitude'!$D$219:$D$223</c:f>
              <c:numCache>
                <c:formatCode>General</c:formatCode>
                <c:ptCount val="5"/>
                <c:pt idx="0">
                  <c:v>84</c:v>
                </c:pt>
                <c:pt idx="1">
                  <c:v>49</c:v>
                </c:pt>
                <c:pt idx="2">
                  <c:v>20</c:v>
                </c:pt>
                <c:pt idx="3">
                  <c:v>24</c:v>
                </c:pt>
                <c:pt idx="4">
                  <c:v>19</c:v>
                </c:pt>
              </c:numCache>
            </c:numRef>
          </c:val>
        </c:ser>
        <c:dLbls>
          <c:showVal val="1"/>
        </c:dLbls>
        <c:gapWidth val="182"/>
        <c:axId val="125915136"/>
        <c:axId val="125916672"/>
      </c:barChart>
      <c:catAx>
        <c:axId val="125915136"/>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5916672"/>
        <c:crosses val="autoZero"/>
        <c:auto val="1"/>
        <c:lblAlgn val="ctr"/>
        <c:lblOffset val="100"/>
      </c:catAx>
      <c:valAx>
        <c:axId val="125916672"/>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5915136"/>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+attitude'!$E$218</c:f>
              <c:strCache>
                <c:ptCount val="1"/>
                <c:pt idx="0">
                  <c:v>Le support papier a une résolution d’impression de 3 à 6 fois plus élevée que les écrans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+attitude'!$E$219:$E$223</c:f>
              <c:numCache>
                <c:formatCode>General</c:formatCode>
                <c:ptCount val="5"/>
                <c:pt idx="0">
                  <c:v>26</c:v>
                </c:pt>
                <c:pt idx="1">
                  <c:v>31</c:v>
                </c:pt>
                <c:pt idx="2">
                  <c:v>74</c:v>
                </c:pt>
                <c:pt idx="3">
                  <c:v>38</c:v>
                </c:pt>
                <c:pt idx="4">
                  <c:v>27</c:v>
                </c:pt>
              </c:numCache>
            </c:numRef>
          </c:val>
        </c:ser>
        <c:dLbls>
          <c:showVal val="1"/>
        </c:dLbls>
        <c:gapWidth val="182"/>
        <c:axId val="125949056"/>
        <c:axId val="125950592"/>
      </c:barChart>
      <c:catAx>
        <c:axId val="125949056"/>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5950592"/>
        <c:crosses val="autoZero"/>
        <c:auto val="1"/>
        <c:lblAlgn val="ctr"/>
        <c:lblOffset val="100"/>
      </c:catAx>
      <c:valAx>
        <c:axId val="125950592"/>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5949056"/>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+attitude'!$F$218</c:f>
              <c:strCache>
                <c:ptCount val="1"/>
                <c:pt idx="0">
                  <c:v>Le fait que les problèmes de reflets, d’éblouissement, de scintillation et d’instabilité sur écran peuvent rendre la lecture plus désagréable que sur support papier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+attitude'!$F$219:$F$223</c:f>
              <c:numCache>
                <c:formatCode>General</c:formatCode>
                <c:ptCount val="5"/>
                <c:pt idx="0">
                  <c:v>73</c:v>
                </c:pt>
                <c:pt idx="1">
                  <c:v>55</c:v>
                </c:pt>
                <c:pt idx="2">
                  <c:v>22</c:v>
                </c:pt>
                <c:pt idx="3">
                  <c:v>29</c:v>
                </c:pt>
                <c:pt idx="4">
                  <c:v>17</c:v>
                </c:pt>
              </c:numCache>
            </c:numRef>
          </c:val>
        </c:ser>
        <c:dLbls>
          <c:showVal val="1"/>
        </c:dLbls>
        <c:gapWidth val="182"/>
        <c:axId val="125856384"/>
        <c:axId val="125878656"/>
      </c:barChart>
      <c:catAx>
        <c:axId val="125856384"/>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5878656"/>
        <c:crosses val="autoZero"/>
        <c:auto val="1"/>
        <c:lblAlgn val="ctr"/>
        <c:lblOffset val="100"/>
      </c:catAx>
      <c:valAx>
        <c:axId val="125878656"/>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5856384"/>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+attitude'!$G$218</c:f>
              <c:strCache>
                <c:ptCount val="1"/>
                <c:pt idx="0">
                  <c:v>Le document papier indique par sa forme et son encombrement l’étendue de son contenu, ce qui permet un repérage plus rapide des parties suivant et précédant la partie consultée qu’avec un format électronique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+attitude'!$G$219:$G$223</c:f>
              <c:numCache>
                <c:formatCode>General</c:formatCode>
                <c:ptCount val="5"/>
                <c:pt idx="0">
                  <c:v>47</c:v>
                </c:pt>
                <c:pt idx="1">
                  <c:v>62</c:v>
                </c:pt>
                <c:pt idx="2">
                  <c:v>26</c:v>
                </c:pt>
                <c:pt idx="3">
                  <c:v>33</c:v>
                </c:pt>
                <c:pt idx="4">
                  <c:v>28</c:v>
                </c:pt>
              </c:numCache>
            </c:numRef>
          </c:val>
        </c:ser>
        <c:dLbls>
          <c:showVal val="1"/>
        </c:dLbls>
        <c:gapWidth val="182"/>
        <c:axId val="126169088"/>
        <c:axId val="126170624"/>
      </c:barChart>
      <c:catAx>
        <c:axId val="126169088"/>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170624"/>
        <c:crosses val="autoZero"/>
        <c:auto val="1"/>
        <c:lblAlgn val="ctr"/>
        <c:lblOffset val="100"/>
      </c:catAx>
      <c:valAx>
        <c:axId val="126170624"/>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169088"/>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+attitude'!$H$218</c:f>
              <c:strCache>
                <c:ptCount val="1"/>
                <c:pt idx="0">
                  <c:v>La matérialité du support papier indique mieux le volume du document et vous permet de vous repérer plus facilement que le support électronique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+attitude'!$H$219:$H$223</c:f>
              <c:numCache>
                <c:formatCode>General</c:formatCode>
                <c:ptCount val="5"/>
                <c:pt idx="0">
                  <c:v>53</c:v>
                </c:pt>
                <c:pt idx="1">
                  <c:v>62</c:v>
                </c:pt>
                <c:pt idx="2">
                  <c:v>21</c:v>
                </c:pt>
                <c:pt idx="3">
                  <c:v>25</c:v>
                </c:pt>
                <c:pt idx="4">
                  <c:v>35</c:v>
                </c:pt>
              </c:numCache>
            </c:numRef>
          </c:val>
        </c:ser>
        <c:dLbls>
          <c:showVal val="1"/>
        </c:dLbls>
        <c:gapWidth val="182"/>
        <c:axId val="126211200"/>
        <c:axId val="126212736"/>
      </c:barChart>
      <c:catAx>
        <c:axId val="126211200"/>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212736"/>
        <c:crosses val="autoZero"/>
        <c:auto val="1"/>
        <c:lblAlgn val="ctr"/>
        <c:lblOffset val="100"/>
      </c:catAx>
      <c:valAx>
        <c:axId val="126212736"/>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211200"/>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2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bar"/>
        <c:grouping val="clustered"/>
        <c:ser>
          <c:idx val="0"/>
          <c:order val="0"/>
          <c:tx>
            <c:strRef>
              <c:f>'Préférence +attitude'!$I$218</c:f>
              <c:strCache>
                <c:ptCount val="1"/>
                <c:pt idx="0">
                  <c:v>La recherche et l’accès à l’information sont plus rapides avec les documents numériques qu’avec les documents papier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'Préférence +attitude'!$A$219:$A$223</c:f>
              <c:strCache>
                <c:ptCount val="5"/>
                <c:pt idx="0">
                  <c:v>Tout à fait d'accord </c:v>
                </c:pt>
                <c:pt idx="1">
                  <c:v>Plutot d'accord </c:v>
                </c:pt>
                <c:pt idx="2">
                  <c:v>Moyennement d'accord </c:v>
                </c:pt>
                <c:pt idx="3">
                  <c:v>Plutot pas d'accord </c:v>
                </c:pt>
                <c:pt idx="4">
                  <c:v>Pas du tout d'accord </c:v>
                </c:pt>
              </c:strCache>
            </c:strRef>
          </c:cat>
          <c:val>
            <c:numRef>
              <c:f>'Préférence +attitude'!$I$219:$I$223</c:f>
              <c:numCache>
                <c:formatCode>General</c:formatCode>
                <c:ptCount val="5"/>
                <c:pt idx="0">
                  <c:v>82</c:v>
                </c:pt>
                <c:pt idx="1">
                  <c:v>50</c:v>
                </c:pt>
                <c:pt idx="2">
                  <c:v>36</c:v>
                </c:pt>
                <c:pt idx="3">
                  <c:v>15</c:v>
                </c:pt>
                <c:pt idx="4">
                  <c:v>13</c:v>
                </c:pt>
              </c:numCache>
            </c:numRef>
          </c:val>
        </c:ser>
        <c:dLbls>
          <c:showVal val="1"/>
        </c:dLbls>
        <c:gapWidth val="182"/>
        <c:axId val="126126336"/>
        <c:axId val="126136320"/>
      </c:barChart>
      <c:catAx>
        <c:axId val="126126336"/>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136320"/>
        <c:crosses val="autoZero"/>
        <c:auto val="1"/>
        <c:lblAlgn val="ctr"/>
        <c:lblOffset val="100"/>
      </c:catAx>
      <c:valAx>
        <c:axId val="126136320"/>
        <c:scaling>
          <c:orientation val="minMax"/>
        </c:scaling>
        <c:axPos val="b"/>
        <c:majorGridlines>
          <c:spPr>
            <a:ln w="9525" cap="flat" cmpd="sng" algn="ctr">
              <a:solidFill>
                <a:schemeClr val="tx1">
                  <a:lumMod val="15000"/>
                  <a:lumOff val="85000"/>
                </a:schemeClr>
              </a:solidFill>
              <a:round/>
            </a:ln>
            <a:effectLst/>
          </c:spPr>
        </c:majorGridlines>
        <c:numFmt formatCode="General" sourceLinked="0"/>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126336"/>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5" Type="http://schemas.openxmlformats.org/officeDocument/2006/relationships/chart" Target="../charts/chart23.xml"/><Relationship Id="rId4" Type="http://schemas.openxmlformats.org/officeDocument/2006/relationships/chart" Target="../charts/chart22.xml"/></Relationships>
</file>

<file path=xl/drawings/drawing1.xml><?xml version="1.0" encoding="utf-8"?>
<xdr:wsDr xmlns:xdr="http://schemas.openxmlformats.org/drawingml/2006/spreadsheetDrawing" xmlns:a="http://schemas.openxmlformats.org/drawingml/2006/main">
  <xdr:twoCellAnchor>
    <xdr:from>
      <xdr:col>4</xdr:col>
      <xdr:colOff>520700</xdr:colOff>
      <xdr:row>202</xdr:row>
      <xdr:rowOff>6350</xdr:rowOff>
    </xdr:from>
    <xdr:to>
      <xdr:col>7</xdr:col>
      <xdr:colOff>177800</xdr:colOff>
      <xdr:row>216</xdr:row>
      <xdr:rowOff>82550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239</xdr:row>
      <xdr:rowOff>6350</xdr:rowOff>
    </xdr:from>
    <xdr:to>
      <xdr:col>2</xdr:col>
      <xdr:colOff>1295400</xdr:colOff>
      <xdr:row>253</xdr:row>
      <xdr:rowOff>82550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469900</xdr:colOff>
      <xdr:row>224</xdr:row>
      <xdr:rowOff>120650</xdr:rowOff>
    </xdr:from>
    <xdr:to>
      <xdr:col>4</xdr:col>
      <xdr:colOff>127000</xdr:colOff>
      <xdr:row>239</xdr:row>
      <xdr:rowOff>6350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1308100</xdr:colOff>
      <xdr:row>239</xdr:row>
      <xdr:rowOff>6350</xdr:rowOff>
    </xdr:from>
    <xdr:to>
      <xdr:col>5</xdr:col>
      <xdr:colOff>965200</xdr:colOff>
      <xdr:row>253</xdr:row>
      <xdr:rowOff>82550</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139700</xdr:colOff>
      <xdr:row>224</xdr:row>
      <xdr:rowOff>114300</xdr:rowOff>
    </xdr:from>
    <xdr:to>
      <xdr:col>6</xdr:col>
      <xdr:colOff>1435100</xdr:colOff>
      <xdr:row>239</xdr:row>
      <xdr:rowOff>0</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965200</xdr:colOff>
      <xdr:row>239</xdr:row>
      <xdr:rowOff>25400</xdr:rowOff>
    </xdr:from>
    <xdr:to>
      <xdr:col>8</xdr:col>
      <xdr:colOff>622300</xdr:colOff>
      <xdr:row>253</xdr:row>
      <xdr:rowOff>101600</xdr:rowOff>
    </xdr:to>
    <xdr:graphicFrame macro="">
      <xdr:nvGraphicFramePr>
        <xdr:cNvPr id="7" name="Graphique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1447800</xdr:colOff>
      <xdr:row>224</xdr:row>
      <xdr:rowOff>101600</xdr:rowOff>
    </xdr:from>
    <xdr:to>
      <xdr:col>9</xdr:col>
      <xdr:colOff>1104900</xdr:colOff>
      <xdr:row>238</xdr:row>
      <xdr:rowOff>177800</xdr:rowOff>
    </xdr:to>
    <xdr:graphicFrame macro="">
      <xdr:nvGraphicFramePr>
        <xdr:cNvPr id="8" name="Graphique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635000</xdr:colOff>
      <xdr:row>239</xdr:row>
      <xdr:rowOff>0</xdr:rowOff>
    </xdr:from>
    <xdr:to>
      <xdr:col>11</xdr:col>
      <xdr:colOff>292100</xdr:colOff>
      <xdr:row>253</xdr:row>
      <xdr:rowOff>76200</xdr:rowOff>
    </xdr:to>
    <xdr:graphicFrame macro="">
      <xdr:nvGraphicFramePr>
        <xdr:cNvPr id="9" name="Graphique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1104900</xdr:colOff>
      <xdr:row>224</xdr:row>
      <xdr:rowOff>88900</xdr:rowOff>
    </xdr:from>
    <xdr:to>
      <xdr:col>12</xdr:col>
      <xdr:colOff>762000</xdr:colOff>
      <xdr:row>238</xdr:row>
      <xdr:rowOff>165100</xdr:rowOff>
    </xdr:to>
    <xdr:graphicFrame macro="">
      <xdr:nvGraphicFramePr>
        <xdr:cNvPr id="10" name="Graphique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292100</xdr:colOff>
      <xdr:row>239</xdr:row>
      <xdr:rowOff>0</xdr:rowOff>
    </xdr:from>
    <xdr:to>
      <xdr:col>13</xdr:col>
      <xdr:colOff>1587500</xdr:colOff>
      <xdr:row>253</xdr:row>
      <xdr:rowOff>76200</xdr:rowOff>
    </xdr:to>
    <xdr:graphicFrame macro="">
      <xdr:nvGraphicFramePr>
        <xdr:cNvPr id="11" name="Graphique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778933</xdr:colOff>
      <xdr:row>224</xdr:row>
      <xdr:rowOff>76200</xdr:rowOff>
    </xdr:from>
    <xdr:to>
      <xdr:col>15</xdr:col>
      <xdr:colOff>423333</xdr:colOff>
      <xdr:row>239</xdr:row>
      <xdr:rowOff>25400</xdr:rowOff>
    </xdr:to>
    <xdr:graphicFrame macro="">
      <xdr:nvGraphicFramePr>
        <xdr:cNvPr id="12" name="Graphique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1591734</xdr:colOff>
      <xdr:row>239</xdr:row>
      <xdr:rowOff>42333</xdr:rowOff>
    </xdr:from>
    <xdr:to>
      <xdr:col>16</xdr:col>
      <xdr:colOff>1236134</xdr:colOff>
      <xdr:row>253</xdr:row>
      <xdr:rowOff>177800</xdr:rowOff>
    </xdr:to>
    <xdr:graphicFrame macro="">
      <xdr:nvGraphicFramePr>
        <xdr:cNvPr id="13" name="Graphique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389466</xdr:colOff>
      <xdr:row>224</xdr:row>
      <xdr:rowOff>76200</xdr:rowOff>
    </xdr:from>
    <xdr:to>
      <xdr:col>18</xdr:col>
      <xdr:colOff>33866</xdr:colOff>
      <xdr:row>239</xdr:row>
      <xdr:rowOff>25400</xdr:rowOff>
    </xdr:to>
    <xdr:graphicFrame macro="">
      <xdr:nvGraphicFramePr>
        <xdr:cNvPr id="14" name="Graphique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16</xdr:col>
      <xdr:colOff>1100667</xdr:colOff>
      <xdr:row>239</xdr:row>
      <xdr:rowOff>42334</xdr:rowOff>
    </xdr:from>
    <xdr:to>
      <xdr:col>19</xdr:col>
      <xdr:colOff>745067</xdr:colOff>
      <xdr:row>253</xdr:row>
      <xdr:rowOff>177801</xdr:rowOff>
    </xdr:to>
    <xdr:graphicFrame macro="">
      <xdr:nvGraphicFramePr>
        <xdr:cNvPr id="15" name="Graphique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17</xdr:col>
      <xdr:colOff>1591733</xdr:colOff>
      <xdr:row>224</xdr:row>
      <xdr:rowOff>76200</xdr:rowOff>
    </xdr:from>
    <xdr:to>
      <xdr:col>20</xdr:col>
      <xdr:colOff>1236133</xdr:colOff>
      <xdr:row>239</xdr:row>
      <xdr:rowOff>25400</xdr:rowOff>
    </xdr:to>
    <xdr:graphicFrame macro="">
      <xdr:nvGraphicFramePr>
        <xdr:cNvPr id="16" name="Graphique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19</xdr:col>
      <xdr:colOff>762000</xdr:colOff>
      <xdr:row>239</xdr:row>
      <xdr:rowOff>35983</xdr:rowOff>
    </xdr:from>
    <xdr:to>
      <xdr:col>22</xdr:col>
      <xdr:colOff>444500</xdr:colOff>
      <xdr:row>253</xdr:row>
      <xdr:rowOff>112183</xdr:rowOff>
    </xdr:to>
    <xdr:graphicFrame macro="">
      <xdr:nvGraphicFramePr>
        <xdr:cNvPr id="17" name="Graphique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20</xdr:col>
      <xdr:colOff>1248833</xdr:colOff>
      <xdr:row>224</xdr:row>
      <xdr:rowOff>78318</xdr:rowOff>
    </xdr:from>
    <xdr:to>
      <xdr:col>23</xdr:col>
      <xdr:colOff>931333</xdr:colOff>
      <xdr:row>238</xdr:row>
      <xdr:rowOff>154518</xdr:rowOff>
    </xdr:to>
    <xdr:graphicFrame macro="">
      <xdr:nvGraphicFramePr>
        <xdr:cNvPr id="18" name="Graphique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22</xdr:col>
      <xdr:colOff>444501</xdr:colOff>
      <xdr:row>239</xdr:row>
      <xdr:rowOff>14817</xdr:rowOff>
    </xdr:from>
    <xdr:to>
      <xdr:col>25</xdr:col>
      <xdr:colOff>127001</xdr:colOff>
      <xdr:row>253</xdr:row>
      <xdr:rowOff>91017</xdr:rowOff>
    </xdr:to>
    <xdr:graphicFrame macro="">
      <xdr:nvGraphicFramePr>
        <xdr:cNvPr id="19" name="Graphique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1219200</xdr:colOff>
      <xdr:row>206</xdr:row>
      <xdr:rowOff>63500</xdr:rowOff>
    </xdr:from>
    <xdr:to>
      <xdr:col>2</xdr:col>
      <xdr:colOff>241300</xdr:colOff>
      <xdr:row>223</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225777</xdr:colOff>
      <xdr:row>212</xdr:row>
      <xdr:rowOff>39511</xdr:rowOff>
    </xdr:from>
    <xdr:to>
      <xdr:col>8</xdr:col>
      <xdr:colOff>733777</xdr:colOff>
      <xdr:row>228</xdr:row>
      <xdr:rowOff>73378</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747889</xdr:colOff>
      <xdr:row>30</xdr:row>
      <xdr:rowOff>67734</xdr:rowOff>
    </xdr:from>
    <xdr:to>
      <xdr:col>11</xdr:col>
      <xdr:colOff>324556</xdr:colOff>
      <xdr:row>46</xdr:row>
      <xdr:rowOff>101600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465666</xdr:colOff>
      <xdr:row>2</xdr:row>
      <xdr:rowOff>39511</xdr:rowOff>
    </xdr:from>
    <xdr:to>
      <xdr:col>9</xdr:col>
      <xdr:colOff>141111</xdr:colOff>
      <xdr:row>17</xdr:row>
      <xdr:rowOff>101600</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366889</xdr:colOff>
      <xdr:row>31</xdr:row>
      <xdr:rowOff>11289</xdr:rowOff>
    </xdr:from>
    <xdr:to>
      <xdr:col>19</xdr:col>
      <xdr:colOff>776111</xdr:colOff>
      <xdr:row>47</xdr:row>
      <xdr:rowOff>45156</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AC223"/>
  <sheetViews>
    <sheetView topLeftCell="Q1" zoomScale="75" workbookViewId="0">
      <pane ySplit="1" topLeftCell="A2" activePane="bottomLeft" state="frozen"/>
      <selection pane="bottomLeft" activeCell="R218" activeCellId="1" sqref="A218:A223 R218:R223"/>
    </sheetView>
  </sheetViews>
  <sheetFormatPr baseColWidth="10" defaultColWidth="14.42578125" defaultRowHeight="15.75" customHeight="1"/>
  <cols>
    <col min="1" max="35" width="21.42578125" customWidth="1"/>
  </cols>
  <sheetData>
    <row r="1" spans="1:29" ht="15.75" customHeight="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ht="15.75" customHeight="1">
      <c r="A2" s="1">
        <v>42922.638650671295</v>
      </c>
      <c r="B2" s="2">
        <v>5</v>
      </c>
      <c r="C2" s="2">
        <v>5</v>
      </c>
      <c r="D2" s="2">
        <v>5</v>
      </c>
      <c r="E2" s="2">
        <v>5</v>
      </c>
      <c r="F2" s="2">
        <v>5</v>
      </c>
      <c r="G2" s="2">
        <v>5</v>
      </c>
      <c r="H2" s="2">
        <v>5</v>
      </c>
      <c r="I2" s="2">
        <v>3</v>
      </c>
      <c r="J2" s="2">
        <v>4</v>
      </c>
      <c r="K2" s="2">
        <v>4</v>
      </c>
      <c r="L2" s="2">
        <v>3</v>
      </c>
      <c r="M2" s="2">
        <v>4</v>
      </c>
      <c r="N2" s="2">
        <v>5</v>
      </c>
      <c r="O2" s="2">
        <v>5</v>
      </c>
      <c r="P2" s="2">
        <v>5</v>
      </c>
      <c r="Q2" s="2">
        <v>5</v>
      </c>
      <c r="R2" s="2">
        <v>4</v>
      </c>
      <c r="S2" s="2" t="s">
        <v>29</v>
      </c>
      <c r="T2" s="2" t="s">
        <v>30</v>
      </c>
      <c r="U2" s="2" t="s">
        <v>31</v>
      </c>
      <c r="V2" s="2" t="s">
        <v>32</v>
      </c>
      <c r="W2" s="2" t="s">
        <v>33</v>
      </c>
      <c r="X2" s="2" t="s">
        <v>34</v>
      </c>
      <c r="Y2" s="2" t="s">
        <v>35</v>
      </c>
      <c r="Z2" s="2" t="s">
        <v>36</v>
      </c>
      <c r="AA2" s="2" t="s">
        <v>36</v>
      </c>
      <c r="AB2" s="2" t="s">
        <v>37</v>
      </c>
      <c r="AC2" s="2" t="s">
        <v>36</v>
      </c>
    </row>
    <row r="3" spans="1:29" ht="15.75" customHeight="1">
      <c r="A3" s="1">
        <v>42922.653720949078</v>
      </c>
      <c r="B3" s="2">
        <v>5</v>
      </c>
      <c r="C3" s="2">
        <v>5</v>
      </c>
      <c r="D3" s="2">
        <v>5</v>
      </c>
      <c r="E3" s="2">
        <v>4</v>
      </c>
      <c r="F3" s="2">
        <v>5</v>
      </c>
      <c r="G3" s="2">
        <v>5</v>
      </c>
      <c r="H3" s="2">
        <v>5</v>
      </c>
      <c r="I3" s="2">
        <v>1</v>
      </c>
      <c r="J3" s="2">
        <v>2</v>
      </c>
      <c r="K3" s="2">
        <v>4</v>
      </c>
      <c r="L3" s="2">
        <v>1</v>
      </c>
      <c r="M3" s="2">
        <v>2</v>
      </c>
      <c r="N3" s="2">
        <v>5</v>
      </c>
      <c r="O3" s="2">
        <v>5</v>
      </c>
      <c r="P3" s="2">
        <v>5</v>
      </c>
      <c r="Q3" s="2">
        <v>5</v>
      </c>
      <c r="R3" s="2">
        <v>2</v>
      </c>
      <c r="T3" s="2" t="s">
        <v>38</v>
      </c>
      <c r="U3" s="2" t="s">
        <v>31</v>
      </c>
      <c r="V3" s="2" t="s">
        <v>39</v>
      </c>
      <c r="W3" s="2" t="s">
        <v>40</v>
      </c>
      <c r="X3" s="2" t="s">
        <v>41</v>
      </c>
      <c r="Y3" s="2" t="s">
        <v>35</v>
      </c>
      <c r="Z3" s="2" t="s">
        <v>36</v>
      </c>
      <c r="AA3" s="2" t="s">
        <v>36</v>
      </c>
      <c r="AB3" s="2" t="s">
        <v>37</v>
      </c>
      <c r="AC3" s="2" t="s">
        <v>37</v>
      </c>
    </row>
    <row r="4" spans="1:29" ht="15.75" customHeight="1">
      <c r="A4" s="1">
        <v>42922.65489578704</v>
      </c>
      <c r="B4" s="2">
        <v>1</v>
      </c>
      <c r="C4" s="2">
        <v>2</v>
      </c>
      <c r="D4" s="2">
        <v>2</v>
      </c>
      <c r="E4" s="2">
        <v>2</v>
      </c>
      <c r="F4" s="2">
        <v>2</v>
      </c>
      <c r="G4" s="2">
        <v>2</v>
      </c>
      <c r="H4" s="2">
        <v>2</v>
      </c>
      <c r="I4" s="2">
        <v>4</v>
      </c>
      <c r="J4" s="2">
        <v>4</v>
      </c>
      <c r="K4" s="2">
        <v>4</v>
      </c>
      <c r="L4" s="2">
        <v>4</v>
      </c>
      <c r="M4" s="2">
        <v>4</v>
      </c>
      <c r="N4" s="2">
        <v>2</v>
      </c>
      <c r="O4" s="2">
        <v>4</v>
      </c>
      <c r="P4" s="2">
        <v>4</v>
      </c>
      <c r="Q4" s="2">
        <v>2</v>
      </c>
      <c r="R4" s="2">
        <v>4</v>
      </c>
      <c r="T4" s="2" t="s">
        <v>38</v>
      </c>
      <c r="U4" s="2" t="s">
        <v>42</v>
      </c>
      <c r="V4" s="2" t="s">
        <v>43</v>
      </c>
      <c r="W4" s="2" t="s">
        <v>40</v>
      </c>
      <c r="X4" s="2" t="s">
        <v>34</v>
      </c>
      <c r="Y4" s="2" t="s">
        <v>35</v>
      </c>
      <c r="Z4" s="2" t="s">
        <v>36</v>
      </c>
      <c r="AA4" s="2" t="s">
        <v>36</v>
      </c>
      <c r="AB4" s="2" t="s">
        <v>36</v>
      </c>
      <c r="AC4" s="2" t="s">
        <v>37</v>
      </c>
    </row>
    <row r="5" spans="1:29" ht="15.75" customHeight="1">
      <c r="A5" s="1">
        <v>42922.655348379631</v>
      </c>
      <c r="B5" s="2">
        <v>4</v>
      </c>
      <c r="C5" s="2">
        <v>5</v>
      </c>
      <c r="D5" s="2">
        <v>5</v>
      </c>
      <c r="E5" s="2">
        <v>3</v>
      </c>
      <c r="F5" s="2">
        <v>5</v>
      </c>
      <c r="G5" s="2">
        <v>5</v>
      </c>
      <c r="H5" s="2">
        <v>5</v>
      </c>
      <c r="I5" s="2">
        <v>4</v>
      </c>
      <c r="J5" s="2">
        <v>4</v>
      </c>
      <c r="K5" s="2">
        <v>3</v>
      </c>
      <c r="L5" s="2">
        <v>4</v>
      </c>
      <c r="M5" s="2">
        <v>4</v>
      </c>
      <c r="N5" s="2">
        <v>5</v>
      </c>
      <c r="O5" s="2">
        <v>5</v>
      </c>
      <c r="P5" s="2">
        <v>5</v>
      </c>
      <c r="Q5" s="2">
        <v>5</v>
      </c>
      <c r="R5" s="2">
        <v>4</v>
      </c>
      <c r="T5" s="2" t="s">
        <v>44</v>
      </c>
      <c r="U5" s="2" t="s">
        <v>42</v>
      </c>
      <c r="V5" s="2" t="s">
        <v>43</v>
      </c>
      <c r="W5" s="2" t="s">
        <v>40</v>
      </c>
      <c r="X5" s="2" t="s">
        <v>34</v>
      </c>
      <c r="Y5" s="2" t="s">
        <v>35</v>
      </c>
      <c r="Z5" s="2" t="s">
        <v>36</v>
      </c>
      <c r="AA5" s="2" t="s">
        <v>36</v>
      </c>
      <c r="AB5" s="2" t="s">
        <v>37</v>
      </c>
      <c r="AC5" s="2" t="s">
        <v>37</v>
      </c>
    </row>
    <row r="6" spans="1:29" ht="15.75" customHeight="1">
      <c r="A6" s="1">
        <v>42922.655380717595</v>
      </c>
      <c r="B6" s="2">
        <v>5</v>
      </c>
      <c r="C6" s="2">
        <v>5</v>
      </c>
      <c r="D6" s="2">
        <v>5</v>
      </c>
      <c r="E6" s="2">
        <v>4</v>
      </c>
      <c r="F6" s="2">
        <v>5</v>
      </c>
      <c r="G6" s="2">
        <v>4</v>
      </c>
      <c r="H6" s="2">
        <v>4</v>
      </c>
      <c r="I6" s="2">
        <v>3</v>
      </c>
      <c r="J6" s="2">
        <v>3</v>
      </c>
      <c r="K6" s="2">
        <v>3</v>
      </c>
      <c r="L6" s="2">
        <v>4</v>
      </c>
      <c r="M6" s="2">
        <v>4</v>
      </c>
      <c r="N6" s="2">
        <v>5</v>
      </c>
      <c r="O6" s="2">
        <v>3</v>
      </c>
      <c r="P6" s="2">
        <v>5</v>
      </c>
      <c r="Q6" s="2">
        <v>4</v>
      </c>
      <c r="R6" s="2">
        <v>3</v>
      </c>
      <c r="S6" s="2" t="s">
        <v>45</v>
      </c>
      <c r="T6" s="2" t="s">
        <v>44</v>
      </c>
      <c r="U6" s="2" t="s">
        <v>42</v>
      </c>
      <c r="V6" s="2" t="s">
        <v>39</v>
      </c>
      <c r="W6" s="2" t="s">
        <v>33</v>
      </c>
      <c r="X6" s="2" t="s">
        <v>34</v>
      </c>
      <c r="Y6" s="2" t="s">
        <v>35</v>
      </c>
      <c r="Z6" s="2" t="s">
        <v>36</v>
      </c>
      <c r="AA6" s="2" t="s">
        <v>36</v>
      </c>
      <c r="AB6" s="2" t="s">
        <v>37</v>
      </c>
      <c r="AC6" s="2" t="s">
        <v>37</v>
      </c>
    </row>
    <row r="7" spans="1:29" ht="15.75" customHeight="1">
      <c r="A7" s="1">
        <v>42922.656094317128</v>
      </c>
      <c r="B7" s="2">
        <v>4</v>
      </c>
      <c r="C7" s="2">
        <v>4</v>
      </c>
      <c r="D7" s="2">
        <v>5</v>
      </c>
      <c r="E7" s="2">
        <v>5</v>
      </c>
      <c r="F7" s="2">
        <v>5</v>
      </c>
      <c r="G7" s="2">
        <v>4</v>
      </c>
      <c r="H7" s="2">
        <v>4</v>
      </c>
      <c r="I7" s="2">
        <v>5</v>
      </c>
      <c r="J7" s="2">
        <v>5</v>
      </c>
      <c r="K7" s="2">
        <v>5</v>
      </c>
      <c r="L7" s="2">
        <v>5</v>
      </c>
      <c r="M7" s="2">
        <v>5</v>
      </c>
      <c r="N7" s="2">
        <v>5</v>
      </c>
      <c r="O7" s="2">
        <v>5</v>
      </c>
      <c r="P7" s="2">
        <v>5</v>
      </c>
      <c r="Q7" s="2">
        <v>4</v>
      </c>
      <c r="R7" s="2">
        <v>4</v>
      </c>
      <c r="T7" s="2" t="s">
        <v>44</v>
      </c>
      <c r="U7" s="2" t="s">
        <v>42</v>
      </c>
      <c r="V7" s="2" t="s">
        <v>39</v>
      </c>
      <c r="W7" s="2" t="s">
        <v>33</v>
      </c>
      <c r="X7" s="2" t="s">
        <v>34</v>
      </c>
      <c r="Y7" s="2" t="s">
        <v>35</v>
      </c>
      <c r="Z7" s="2" t="s">
        <v>37</v>
      </c>
      <c r="AA7" s="2" t="s">
        <v>36</v>
      </c>
      <c r="AB7" s="2" t="s">
        <v>36</v>
      </c>
      <c r="AC7" s="2" t="s">
        <v>37</v>
      </c>
    </row>
    <row r="8" spans="1:29" ht="15.75" customHeight="1">
      <c r="A8" s="1">
        <v>42922.656730648145</v>
      </c>
      <c r="B8" s="2">
        <v>3</v>
      </c>
      <c r="C8" s="2">
        <v>3</v>
      </c>
      <c r="D8" s="2">
        <v>3</v>
      </c>
      <c r="E8" s="2">
        <v>1</v>
      </c>
      <c r="F8" s="2">
        <v>3</v>
      </c>
      <c r="G8" s="2">
        <v>1</v>
      </c>
      <c r="H8" s="2">
        <v>1</v>
      </c>
      <c r="I8" s="2">
        <v>5</v>
      </c>
      <c r="J8" s="2">
        <v>5</v>
      </c>
      <c r="K8" s="2">
        <v>5</v>
      </c>
      <c r="L8" s="2">
        <v>5</v>
      </c>
      <c r="M8" s="2">
        <v>5</v>
      </c>
      <c r="N8" s="2">
        <v>5</v>
      </c>
      <c r="O8" s="2">
        <v>3</v>
      </c>
      <c r="P8" s="2">
        <v>5</v>
      </c>
      <c r="Q8" s="2">
        <v>1</v>
      </c>
      <c r="R8" s="2">
        <v>5</v>
      </c>
      <c r="T8" s="2" t="s">
        <v>38</v>
      </c>
      <c r="U8" s="2" t="s">
        <v>42</v>
      </c>
      <c r="V8" s="2" t="s">
        <v>39</v>
      </c>
      <c r="W8" s="2" t="s">
        <v>33</v>
      </c>
      <c r="X8" s="2" t="s">
        <v>34</v>
      </c>
      <c r="Y8" s="2" t="s">
        <v>35</v>
      </c>
      <c r="Z8" s="2" t="s">
        <v>37</v>
      </c>
      <c r="AA8" s="2" t="s">
        <v>36</v>
      </c>
      <c r="AB8" s="2" t="s">
        <v>37</v>
      </c>
      <c r="AC8" s="2" t="s">
        <v>37</v>
      </c>
    </row>
    <row r="9" spans="1:29" ht="15.75" customHeight="1">
      <c r="A9" s="1">
        <v>42922.656930902776</v>
      </c>
      <c r="B9" s="2">
        <v>4</v>
      </c>
      <c r="C9" s="2">
        <v>5</v>
      </c>
      <c r="D9" s="2">
        <v>5</v>
      </c>
      <c r="E9" s="2">
        <v>4</v>
      </c>
      <c r="F9" s="2">
        <v>5</v>
      </c>
      <c r="G9" s="2">
        <v>1</v>
      </c>
      <c r="H9" s="2">
        <v>1</v>
      </c>
      <c r="I9" s="2">
        <v>4</v>
      </c>
      <c r="J9" s="2">
        <v>4</v>
      </c>
      <c r="K9" s="2">
        <v>4</v>
      </c>
      <c r="L9" s="2">
        <v>3</v>
      </c>
      <c r="M9" s="2">
        <v>3</v>
      </c>
      <c r="N9" s="2">
        <v>5</v>
      </c>
      <c r="O9" s="2">
        <v>5</v>
      </c>
      <c r="P9" s="2">
        <v>5</v>
      </c>
      <c r="Q9" s="2">
        <v>4</v>
      </c>
      <c r="R9" s="2">
        <v>2</v>
      </c>
      <c r="T9" s="2" t="s">
        <v>30</v>
      </c>
      <c r="U9" s="2" t="s">
        <v>42</v>
      </c>
      <c r="V9" s="2" t="s">
        <v>46</v>
      </c>
      <c r="W9" s="2" t="s">
        <v>40</v>
      </c>
      <c r="X9" s="2" t="s">
        <v>41</v>
      </c>
      <c r="Y9" s="2" t="s">
        <v>35</v>
      </c>
      <c r="Z9" s="2" t="s">
        <v>36</v>
      </c>
      <c r="AA9" s="2" t="s">
        <v>37</v>
      </c>
      <c r="AB9" s="2" t="s">
        <v>37</v>
      </c>
      <c r="AC9" s="2" t="s">
        <v>36</v>
      </c>
    </row>
    <row r="10" spans="1:29" ht="15.75" customHeight="1">
      <c r="A10" s="1">
        <v>42922.657296909718</v>
      </c>
      <c r="B10" s="2">
        <v>5</v>
      </c>
      <c r="C10" s="2">
        <v>5</v>
      </c>
      <c r="D10" s="2">
        <v>5</v>
      </c>
      <c r="E10" s="2">
        <v>4</v>
      </c>
      <c r="F10" s="2">
        <v>5</v>
      </c>
      <c r="G10" s="2">
        <v>3</v>
      </c>
      <c r="H10" s="2">
        <v>5</v>
      </c>
      <c r="I10" s="2">
        <v>2</v>
      </c>
      <c r="J10" s="2">
        <v>5</v>
      </c>
      <c r="K10" s="2">
        <v>1</v>
      </c>
      <c r="L10" s="2">
        <v>2</v>
      </c>
      <c r="M10" s="2">
        <v>1</v>
      </c>
      <c r="N10" s="2">
        <v>5</v>
      </c>
      <c r="O10" s="2">
        <v>5</v>
      </c>
      <c r="P10" s="2">
        <v>5</v>
      </c>
      <c r="Q10" s="2">
        <v>4</v>
      </c>
      <c r="R10" s="2">
        <v>3</v>
      </c>
      <c r="S10" s="2" t="s">
        <v>47</v>
      </c>
      <c r="T10" s="2" t="s">
        <v>30</v>
      </c>
      <c r="U10" s="2" t="s">
        <v>42</v>
      </c>
      <c r="V10" s="2" t="s">
        <v>39</v>
      </c>
      <c r="W10" s="2" t="s">
        <v>40</v>
      </c>
      <c r="X10" s="2" t="s">
        <v>41</v>
      </c>
      <c r="Y10" s="2" t="s">
        <v>35</v>
      </c>
      <c r="Z10" s="2" t="s">
        <v>36</v>
      </c>
      <c r="AA10" s="2" t="s">
        <v>37</v>
      </c>
      <c r="AB10" s="2" t="s">
        <v>37</v>
      </c>
      <c r="AC10" s="2" t="s">
        <v>36</v>
      </c>
    </row>
    <row r="11" spans="1:29" ht="15.75" customHeight="1">
      <c r="A11" s="1">
        <v>42922.658195543976</v>
      </c>
      <c r="B11" s="2">
        <v>4</v>
      </c>
      <c r="C11" s="2">
        <v>4</v>
      </c>
      <c r="D11" s="2">
        <v>4</v>
      </c>
      <c r="E11" s="2">
        <v>3</v>
      </c>
      <c r="F11" s="2">
        <v>4</v>
      </c>
      <c r="G11" s="2">
        <v>4</v>
      </c>
      <c r="H11" s="2">
        <v>4</v>
      </c>
      <c r="I11" s="2">
        <v>3</v>
      </c>
      <c r="J11" s="2">
        <v>3</v>
      </c>
      <c r="K11" s="2">
        <v>4</v>
      </c>
      <c r="L11" s="2">
        <v>4</v>
      </c>
      <c r="M11" s="2">
        <v>4</v>
      </c>
      <c r="N11" s="2">
        <v>4</v>
      </c>
      <c r="O11" s="2">
        <v>4</v>
      </c>
      <c r="P11" s="2">
        <v>4</v>
      </c>
      <c r="Q11" s="2">
        <v>4</v>
      </c>
      <c r="R11" s="2">
        <v>4</v>
      </c>
      <c r="T11" s="2" t="s">
        <v>48</v>
      </c>
      <c r="U11" s="2" t="s">
        <v>42</v>
      </c>
      <c r="V11" s="2" t="s">
        <v>46</v>
      </c>
      <c r="W11" s="2" t="s">
        <v>49</v>
      </c>
      <c r="X11" s="2" t="s">
        <v>34</v>
      </c>
      <c r="Y11" s="2" t="s">
        <v>35</v>
      </c>
      <c r="Z11" s="2" t="s">
        <v>37</v>
      </c>
      <c r="AA11" s="2" t="s">
        <v>37</v>
      </c>
      <c r="AB11" s="2" t="s">
        <v>37</v>
      </c>
      <c r="AC11" s="2" t="s">
        <v>36</v>
      </c>
    </row>
    <row r="12" spans="1:29" ht="15.75" customHeight="1">
      <c r="A12" s="1">
        <v>42922.65825482639</v>
      </c>
      <c r="B12" s="2">
        <v>4</v>
      </c>
      <c r="C12" s="2">
        <v>4</v>
      </c>
      <c r="D12" s="2">
        <v>5</v>
      </c>
      <c r="E12" s="2">
        <v>4</v>
      </c>
      <c r="F12" s="2">
        <v>5</v>
      </c>
      <c r="G12" s="2">
        <v>4</v>
      </c>
      <c r="H12" s="2">
        <v>5</v>
      </c>
      <c r="I12" s="2">
        <v>2</v>
      </c>
      <c r="J12" s="2">
        <v>4</v>
      </c>
      <c r="K12" s="2">
        <v>4</v>
      </c>
      <c r="L12" s="2">
        <v>4</v>
      </c>
      <c r="M12" s="2">
        <v>4</v>
      </c>
      <c r="N12" s="2">
        <v>4</v>
      </c>
      <c r="O12" s="2">
        <v>5</v>
      </c>
      <c r="P12" s="2">
        <v>5</v>
      </c>
      <c r="Q12" s="2">
        <v>5</v>
      </c>
      <c r="R12" s="2">
        <v>5</v>
      </c>
      <c r="T12" s="2" t="s">
        <v>30</v>
      </c>
      <c r="U12" s="2" t="s">
        <v>31</v>
      </c>
      <c r="V12" s="2" t="s">
        <v>46</v>
      </c>
      <c r="W12" s="2" t="s">
        <v>49</v>
      </c>
      <c r="X12" s="2" t="s">
        <v>34</v>
      </c>
      <c r="Y12" s="2" t="s">
        <v>35</v>
      </c>
      <c r="Z12" s="2" t="s">
        <v>36</v>
      </c>
      <c r="AA12" s="2" t="s">
        <v>37</v>
      </c>
      <c r="AB12" s="2" t="s">
        <v>37</v>
      </c>
      <c r="AC12" s="2" t="s">
        <v>37</v>
      </c>
    </row>
    <row r="13" spans="1:29" ht="15.75" customHeight="1">
      <c r="A13" s="1">
        <v>42922.658401793982</v>
      </c>
      <c r="B13" s="2">
        <v>3</v>
      </c>
      <c r="C13" s="2">
        <v>3</v>
      </c>
      <c r="D13" s="2">
        <v>2</v>
      </c>
      <c r="E13" s="2">
        <v>3</v>
      </c>
      <c r="F13" s="2">
        <v>3</v>
      </c>
      <c r="G13" s="2">
        <v>3</v>
      </c>
      <c r="H13" s="2">
        <v>3</v>
      </c>
      <c r="I13" s="2">
        <v>3</v>
      </c>
      <c r="J13" s="2">
        <v>5</v>
      </c>
      <c r="K13" s="2">
        <v>4</v>
      </c>
      <c r="L13" s="2">
        <v>5</v>
      </c>
      <c r="M13" s="2">
        <v>5</v>
      </c>
      <c r="N13" s="2">
        <v>2</v>
      </c>
      <c r="O13" s="2">
        <v>3</v>
      </c>
      <c r="P13" s="2">
        <v>4</v>
      </c>
      <c r="Q13" s="2">
        <v>2</v>
      </c>
      <c r="R13" s="2">
        <v>4</v>
      </c>
      <c r="T13" s="2" t="s">
        <v>44</v>
      </c>
      <c r="U13" s="2" t="s">
        <v>42</v>
      </c>
      <c r="V13" s="2" t="s">
        <v>39</v>
      </c>
      <c r="W13" s="2" t="s">
        <v>33</v>
      </c>
      <c r="X13" s="2" t="s">
        <v>34</v>
      </c>
      <c r="Y13" s="2" t="s">
        <v>35</v>
      </c>
      <c r="Z13" s="2" t="s">
        <v>36</v>
      </c>
      <c r="AA13" s="2" t="s">
        <v>36</v>
      </c>
      <c r="AB13" s="2" t="s">
        <v>37</v>
      </c>
      <c r="AC13" s="2" t="s">
        <v>37</v>
      </c>
    </row>
    <row r="14" spans="1:29" ht="15.75" customHeight="1">
      <c r="A14" s="1">
        <v>42922.658550706023</v>
      </c>
      <c r="B14" s="2">
        <v>4</v>
      </c>
      <c r="C14" s="2">
        <v>5</v>
      </c>
      <c r="D14" s="2">
        <v>5</v>
      </c>
      <c r="E14" s="2">
        <v>3</v>
      </c>
      <c r="F14" s="2">
        <v>5</v>
      </c>
      <c r="G14" s="2">
        <v>3</v>
      </c>
      <c r="H14" s="2">
        <v>4</v>
      </c>
      <c r="I14" s="2">
        <v>5</v>
      </c>
      <c r="J14" s="2">
        <v>3</v>
      </c>
      <c r="K14" s="2">
        <v>5</v>
      </c>
      <c r="L14" s="2">
        <v>3</v>
      </c>
      <c r="M14" s="2">
        <v>4</v>
      </c>
      <c r="N14" s="2">
        <v>5</v>
      </c>
      <c r="O14" s="2">
        <v>3</v>
      </c>
      <c r="P14" s="2">
        <v>5</v>
      </c>
      <c r="Q14" s="2">
        <v>5</v>
      </c>
      <c r="R14" s="2">
        <v>3</v>
      </c>
      <c r="S14" s="2" t="s">
        <v>45</v>
      </c>
      <c r="T14" s="2" t="s">
        <v>38</v>
      </c>
      <c r="U14" s="2" t="s">
        <v>42</v>
      </c>
      <c r="V14" s="2" t="s">
        <v>43</v>
      </c>
      <c r="W14" s="2" t="s">
        <v>33</v>
      </c>
      <c r="X14" s="2" t="s">
        <v>34</v>
      </c>
      <c r="Y14" s="2" t="s">
        <v>35</v>
      </c>
      <c r="Z14" s="2" t="s">
        <v>36</v>
      </c>
      <c r="AA14" s="2" t="s">
        <v>36</v>
      </c>
      <c r="AB14" s="2" t="s">
        <v>37</v>
      </c>
      <c r="AC14" s="2" t="s">
        <v>37</v>
      </c>
    </row>
    <row r="15" spans="1:29" ht="15.75" customHeight="1">
      <c r="A15" s="1">
        <v>42922.658777847224</v>
      </c>
      <c r="B15" s="2">
        <v>2</v>
      </c>
      <c r="C15" s="2">
        <v>2</v>
      </c>
      <c r="D15" s="2">
        <v>2</v>
      </c>
      <c r="E15" s="2">
        <v>2</v>
      </c>
      <c r="F15" s="2">
        <v>2</v>
      </c>
      <c r="G15" s="2">
        <v>2</v>
      </c>
      <c r="H15" s="2">
        <v>2</v>
      </c>
      <c r="I15" s="2">
        <v>5</v>
      </c>
      <c r="J15" s="2">
        <v>5</v>
      </c>
      <c r="K15" s="2">
        <v>5</v>
      </c>
      <c r="L15" s="2">
        <v>5</v>
      </c>
      <c r="M15" s="2">
        <v>5</v>
      </c>
      <c r="N15" s="2">
        <v>3</v>
      </c>
      <c r="O15" s="2">
        <v>3</v>
      </c>
      <c r="P15" s="2">
        <v>3</v>
      </c>
      <c r="Q15" s="2">
        <v>3</v>
      </c>
      <c r="R15" s="2">
        <v>3</v>
      </c>
      <c r="T15" s="2" t="s">
        <v>38</v>
      </c>
      <c r="U15" s="2" t="s">
        <v>42</v>
      </c>
      <c r="V15" s="2" t="s">
        <v>39</v>
      </c>
      <c r="W15" s="2" t="s">
        <v>49</v>
      </c>
      <c r="X15" s="2" t="s">
        <v>34</v>
      </c>
      <c r="Y15" s="2" t="s">
        <v>35</v>
      </c>
      <c r="Z15" s="2" t="s">
        <v>36</v>
      </c>
      <c r="AA15" s="2" t="s">
        <v>36</v>
      </c>
      <c r="AB15" s="2" t="s">
        <v>36</v>
      </c>
      <c r="AC15" s="2" t="s">
        <v>37</v>
      </c>
    </row>
    <row r="16" spans="1:29" ht="15.75" customHeight="1">
      <c r="A16" s="1">
        <v>42922.659326249996</v>
      </c>
      <c r="B16" s="2">
        <v>4</v>
      </c>
      <c r="C16" s="2">
        <v>5</v>
      </c>
      <c r="D16" s="2">
        <v>5</v>
      </c>
      <c r="E16" s="2">
        <v>3</v>
      </c>
      <c r="F16" s="2">
        <v>4</v>
      </c>
      <c r="G16" s="2">
        <v>4</v>
      </c>
      <c r="H16" s="2">
        <v>5</v>
      </c>
      <c r="I16" s="2">
        <v>2</v>
      </c>
      <c r="J16" s="2">
        <v>2</v>
      </c>
      <c r="K16" s="2">
        <v>2</v>
      </c>
      <c r="L16" s="2">
        <v>1</v>
      </c>
      <c r="M16" s="2">
        <v>1</v>
      </c>
      <c r="N16" s="2">
        <v>5</v>
      </c>
      <c r="O16" s="2">
        <v>5</v>
      </c>
      <c r="P16" s="2">
        <v>5</v>
      </c>
      <c r="Q16" s="2">
        <v>5</v>
      </c>
      <c r="R16" s="2">
        <v>3</v>
      </c>
      <c r="T16" s="2" t="s">
        <v>30</v>
      </c>
      <c r="U16" s="2" t="s">
        <v>42</v>
      </c>
      <c r="V16" s="2" t="s">
        <v>39</v>
      </c>
      <c r="W16" s="2" t="s">
        <v>40</v>
      </c>
      <c r="X16" s="2" t="s">
        <v>34</v>
      </c>
      <c r="Y16" s="2" t="s">
        <v>35</v>
      </c>
      <c r="Z16" s="2" t="s">
        <v>36</v>
      </c>
      <c r="AA16" s="2" t="s">
        <v>36</v>
      </c>
      <c r="AB16" s="2" t="s">
        <v>36</v>
      </c>
      <c r="AC16" s="2" t="s">
        <v>37</v>
      </c>
    </row>
    <row r="17" spans="1:29" ht="15.75" customHeight="1">
      <c r="A17" s="1">
        <v>42922.659581851854</v>
      </c>
      <c r="B17" s="2">
        <v>5</v>
      </c>
      <c r="C17" s="2">
        <v>5</v>
      </c>
      <c r="D17" s="2">
        <v>5</v>
      </c>
      <c r="E17" s="2">
        <v>5</v>
      </c>
      <c r="F17" s="2">
        <v>5</v>
      </c>
      <c r="G17" s="2">
        <v>5</v>
      </c>
      <c r="H17" s="2">
        <v>5</v>
      </c>
      <c r="I17" s="2">
        <v>1</v>
      </c>
      <c r="J17" s="2">
        <v>5</v>
      </c>
      <c r="K17" s="2">
        <v>5</v>
      </c>
      <c r="L17" s="2">
        <v>5</v>
      </c>
      <c r="M17" s="2">
        <v>5</v>
      </c>
      <c r="N17" s="2">
        <v>5</v>
      </c>
      <c r="O17" s="2">
        <v>5</v>
      </c>
      <c r="P17" s="2">
        <v>5</v>
      </c>
      <c r="Q17" s="2">
        <v>5</v>
      </c>
      <c r="R17" s="2">
        <v>5</v>
      </c>
      <c r="T17" s="2" t="s">
        <v>30</v>
      </c>
      <c r="U17" s="2" t="s">
        <v>31</v>
      </c>
      <c r="V17" s="2" t="s">
        <v>46</v>
      </c>
      <c r="W17" s="2" t="s">
        <v>50</v>
      </c>
      <c r="X17" s="2" t="s">
        <v>41</v>
      </c>
      <c r="Y17" s="2" t="s">
        <v>35</v>
      </c>
      <c r="Z17" s="2" t="s">
        <v>37</v>
      </c>
      <c r="AA17" s="2" t="s">
        <v>37</v>
      </c>
      <c r="AB17" s="2" t="s">
        <v>37</v>
      </c>
      <c r="AC17" s="2" t="s">
        <v>36</v>
      </c>
    </row>
    <row r="18" spans="1:29" ht="15.75" customHeight="1">
      <c r="A18" s="1">
        <v>42922.659797060187</v>
      </c>
      <c r="B18" s="2">
        <v>3</v>
      </c>
      <c r="C18" s="2">
        <v>3</v>
      </c>
      <c r="D18" s="2">
        <v>4</v>
      </c>
      <c r="E18" s="2">
        <v>3</v>
      </c>
      <c r="F18" s="2">
        <v>4</v>
      </c>
      <c r="G18" s="2">
        <v>5</v>
      </c>
      <c r="H18" s="2">
        <v>5</v>
      </c>
      <c r="I18" s="2">
        <v>3</v>
      </c>
      <c r="J18" s="2">
        <v>4</v>
      </c>
      <c r="K18" s="2">
        <v>4</v>
      </c>
      <c r="L18" s="2">
        <v>5</v>
      </c>
      <c r="M18" s="2">
        <v>5</v>
      </c>
      <c r="N18" s="2">
        <v>4</v>
      </c>
      <c r="O18" s="2">
        <v>5</v>
      </c>
      <c r="P18" s="2">
        <v>5</v>
      </c>
      <c r="Q18" s="2">
        <v>3</v>
      </c>
      <c r="R18" s="2">
        <v>3</v>
      </c>
      <c r="S18" s="2" t="s">
        <v>51</v>
      </c>
      <c r="T18" s="2" t="s">
        <v>44</v>
      </c>
      <c r="U18" s="2" t="s">
        <v>42</v>
      </c>
      <c r="V18" s="2" t="s">
        <v>46</v>
      </c>
      <c r="W18" s="2" t="s">
        <v>33</v>
      </c>
      <c r="X18" s="2" t="s">
        <v>34</v>
      </c>
      <c r="Y18" s="2" t="s">
        <v>35</v>
      </c>
      <c r="Z18" s="2" t="s">
        <v>36</v>
      </c>
      <c r="AA18" s="2" t="s">
        <v>36</v>
      </c>
      <c r="AB18" s="2" t="s">
        <v>37</v>
      </c>
      <c r="AC18" s="2" t="s">
        <v>37</v>
      </c>
    </row>
    <row r="19" spans="1:29" ht="15.75" customHeight="1">
      <c r="A19" s="1">
        <v>42922.660117719905</v>
      </c>
      <c r="B19" s="2">
        <v>4</v>
      </c>
      <c r="C19" s="2">
        <v>3</v>
      </c>
      <c r="D19" s="2">
        <v>2</v>
      </c>
      <c r="E19" s="2">
        <v>4</v>
      </c>
      <c r="F19" s="2">
        <v>2</v>
      </c>
      <c r="G19" s="2">
        <v>2</v>
      </c>
      <c r="H19" s="2">
        <v>1</v>
      </c>
      <c r="I19" s="2">
        <v>5</v>
      </c>
      <c r="J19" s="2">
        <v>5</v>
      </c>
      <c r="K19" s="2">
        <v>4</v>
      </c>
      <c r="L19" s="2">
        <v>4</v>
      </c>
      <c r="M19" s="2">
        <v>4</v>
      </c>
      <c r="N19" s="2">
        <v>3</v>
      </c>
      <c r="O19" s="2">
        <v>4</v>
      </c>
      <c r="P19" s="2">
        <v>2</v>
      </c>
      <c r="Q19" s="2">
        <v>2</v>
      </c>
      <c r="R19" s="2">
        <v>5</v>
      </c>
      <c r="S19" s="2" t="s">
        <v>52</v>
      </c>
      <c r="T19" s="2" t="s">
        <v>38</v>
      </c>
      <c r="U19" s="2" t="s">
        <v>31</v>
      </c>
      <c r="V19" s="2" t="s">
        <v>39</v>
      </c>
      <c r="W19" s="2" t="s">
        <v>33</v>
      </c>
      <c r="X19" s="2" t="s">
        <v>34</v>
      </c>
      <c r="Y19" s="2" t="s">
        <v>35</v>
      </c>
      <c r="Z19" s="2" t="s">
        <v>36</v>
      </c>
      <c r="AA19" s="2" t="s">
        <v>36</v>
      </c>
      <c r="AB19" s="2" t="s">
        <v>36</v>
      </c>
      <c r="AC19" s="2" t="s">
        <v>37</v>
      </c>
    </row>
    <row r="20" spans="1:29" ht="15.75" customHeight="1">
      <c r="A20" s="1">
        <v>42922.660982048612</v>
      </c>
      <c r="B20" s="2">
        <v>3</v>
      </c>
      <c r="C20" s="2">
        <v>3</v>
      </c>
      <c r="D20" s="2">
        <v>4</v>
      </c>
      <c r="E20" s="2">
        <v>3</v>
      </c>
      <c r="F20" s="2">
        <v>3</v>
      </c>
      <c r="G20" s="2">
        <v>2</v>
      </c>
      <c r="H20" s="2">
        <v>1</v>
      </c>
      <c r="I20" s="2">
        <v>5</v>
      </c>
      <c r="J20" s="2">
        <v>5</v>
      </c>
      <c r="K20" s="2">
        <v>5</v>
      </c>
      <c r="L20" s="2">
        <v>5</v>
      </c>
      <c r="M20" s="2">
        <v>5</v>
      </c>
      <c r="N20" s="2">
        <v>5</v>
      </c>
      <c r="O20" s="2">
        <v>3</v>
      </c>
      <c r="P20" s="2">
        <v>3</v>
      </c>
      <c r="Q20" s="2">
        <v>1</v>
      </c>
      <c r="R20" s="2">
        <v>5</v>
      </c>
      <c r="T20" s="2" t="s">
        <v>44</v>
      </c>
      <c r="U20" s="2" t="s">
        <v>42</v>
      </c>
      <c r="V20" s="2" t="s">
        <v>46</v>
      </c>
      <c r="W20" s="2" t="s">
        <v>33</v>
      </c>
      <c r="X20" s="2" t="s">
        <v>34</v>
      </c>
      <c r="Y20" s="2" t="s">
        <v>35</v>
      </c>
      <c r="Z20" s="2" t="s">
        <v>37</v>
      </c>
      <c r="AA20" s="2" t="s">
        <v>36</v>
      </c>
      <c r="AB20" s="2" t="s">
        <v>37</v>
      </c>
      <c r="AC20" s="2" t="s">
        <v>37</v>
      </c>
    </row>
    <row r="21" spans="1:29" ht="15.75" customHeight="1">
      <c r="A21" s="1">
        <v>42922.661514201391</v>
      </c>
      <c r="B21" s="2">
        <v>5</v>
      </c>
      <c r="C21" s="2">
        <v>5</v>
      </c>
      <c r="D21" s="2">
        <v>5</v>
      </c>
      <c r="E21" s="2">
        <v>3</v>
      </c>
      <c r="F21" s="2">
        <v>5</v>
      </c>
      <c r="G21" s="2">
        <v>4</v>
      </c>
      <c r="H21" s="2">
        <v>4</v>
      </c>
      <c r="I21" s="2">
        <v>5</v>
      </c>
      <c r="J21" s="2">
        <v>3</v>
      </c>
      <c r="K21" s="2">
        <v>3</v>
      </c>
      <c r="L21" s="2">
        <v>3</v>
      </c>
      <c r="M21" s="2">
        <v>3</v>
      </c>
      <c r="N21" s="2">
        <v>5</v>
      </c>
      <c r="O21" s="2">
        <v>5</v>
      </c>
      <c r="P21" s="2">
        <v>5</v>
      </c>
      <c r="Q21" s="2">
        <v>5</v>
      </c>
      <c r="R21" s="2">
        <v>4</v>
      </c>
      <c r="T21" s="2" t="s">
        <v>48</v>
      </c>
      <c r="U21" s="2" t="s">
        <v>31</v>
      </c>
      <c r="V21" s="2" t="s">
        <v>32</v>
      </c>
      <c r="W21" s="2" t="s">
        <v>53</v>
      </c>
      <c r="X21" s="2" t="s">
        <v>34</v>
      </c>
      <c r="Y21" s="2" t="s">
        <v>35</v>
      </c>
      <c r="Z21" s="2" t="s">
        <v>37</v>
      </c>
      <c r="AA21" s="2" t="s">
        <v>36</v>
      </c>
      <c r="AB21" s="2" t="s">
        <v>37</v>
      </c>
      <c r="AC21" s="2" t="s">
        <v>37</v>
      </c>
    </row>
    <row r="22" spans="1:29" ht="15.75" customHeight="1">
      <c r="A22" s="1">
        <v>42922.661901331019</v>
      </c>
      <c r="B22" s="2">
        <v>3</v>
      </c>
      <c r="C22" s="2">
        <v>5</v>
      </c>
      <c r="D22" s="2">
        <v>5</v>
      </c>
      <c r="E22" s="2">
        <v>3</v>
      </c>
      <c r="F22" s="2">
        <v>5</v>
      </c>
      <c r="G22" s="2">
        <v>5</v>
      </c>
      <c r="H22" s="2">
        <v>5</v>
      </c>
      <c r="I22" s="2">
        <v>5</v>
      </c>
      <c r="J22" s="2">
        <v>5</v>
      </c>
      <c r="K22" s="2">
        <v>4</v>
      </c>
      <c r="L22" s="2">
        <v>4</v>
      </c>
      <c r="M22" s="2">
        <v>5</v>
      </c>
      <c r="N22" s="2">
        <v>5</v>
      </c>
      <c r="O22" s="2">
        <v>5</v>
      </c>
      <c r="P22" s="2">
        <v>5</v>
      </c>
      <c r="Q22" s="2">
        <v>5</v>
      </c>
      <c r="R22" s="2">
        <v>4</v>
      </c>
      <c r="T22" s="2" t="s">
        <v>38</v>
      </c>
      <c r="U22" s="2" t="s">
        <v>31</v>
      </c>
      <c r="V22" s="2" t="s">
        <v>46</v>
      </c>
      <c r="W22" s="2" t="s">
        <v>33</v>
      </c>
      <c r="X22" s="2" t="s">
        <v>41</v>
      </c>
      <c r="Y22" s="2" t="s">
        <v>35</v>
      </c>
      <c r="Z22" s="2" t="s">
        <v>36</v>
      </c>
      <c r="AA22" s="2" t="s">
        <v>36</v>
      </c>
      <c r="AB22" s="2" t="s">
        <v>37</v>
      </c>
      <c r="AC22" s="2" t="s">
        <v>36</v>
      </c>
    </row>
    <row r="23" spans="1:29" ht="15.75" customHeight="1">
      <c r="A23" s="1">
        <v>42922.662071770828</v>
      </c>
      <c r="B23" s="2">
        <v>5</v>
      </c>
      <c r="C23" s="2">
        <v>5</v>
      </c>
      <c r="D23" s="2">
        <v>5</v>
      </c>
      <c r="E23" s="2">
        <v>5</v>
      </c>
      <c r="F23" s="2">
        <v>5</v>
      </c>
      <c r="G23" s="2">
        <v>5</v>
      </c>
      <c r="H23" s="2">
        <v>5</v>
      </c>
      <c r="I23" s="2">
        <v>3</v>
      </c>
      <c r="J23" s="2">
        <v>3</v>
      </c>
      <c r="K23" s="2">
        <v>3</v>
      </c>
      <c r="L23" s="2">
        <v>3</v>
      </c>
      <c r="M23" s="2">
        <v>3</v>
      </c>
      <c r="N23" s="2">
        <v>5</v>
      </c>
      <c r="O23" s="2">
        <v>5</v>
      </c>
      <c r="P23" s="2">
        <v>5</v>
      </c>
      <c r="Q23" s="2">
        <v>5</v>
      </c>
      <c r="R23" s="2">
        <v>4</v>
      </c>
      <c r="S23" s="2" t="s">
        <v>54</v>
      </c>
      <c r="T23" s="2" t="s">
        <v>38</v>
      </c>
      <c r="U23" s="2" t="s">
        <v>31</v>
      </c>
      <c r="V23" s="2" t="s">
        <v>46</v>
      </c>
      <c r="W23" s="2" t="s">
        <v>53</v>
      </c>
      <c r="X23" s="2" t="s">
        <v>34</v>
      </c>
      <c r="Y23" s="2" t="s">
        <v>35</v>
      </c>
      <c r="Z23" s="2" t="s">
        <v>37</v>
      </c>
      <c r="AA23" s="2" t="s">
        <v>36</v>
      </c>
      <c r="AB23" s="2" t="s">
        <v>37</v>
      </c>
      <c r="AC23" s="2" t="s">
        <v>37</v>
      </c>
    </row>
    <row r="24" spans="1:29" ht="15.75" customHeight="1">
      <c r="A24" s="1">
        <v>42922.662717824074</v>
      </c>
      <c r="B24" s="2">
        <v>3</v>
      </c>
      <c r="C24" s="2">
        <v>4</v>
      </c>
      <c r="D24" s="2">
        <v>4</v>
      </c>
      <c r="E24" s="2">
        <v>3</v>
      </c>
      <c r="F24" s="2">
        <v>4</v>
      </c>
      <c r="G24" s="2">
        <v>5</v>
      </c>
      <c r="H24" s="2">
        <v>5</v>
      </c>
      <c r="I24" s="2">
        <v>4</v>
      </c>
      <c r="J24" s="2">
        <v>4</v>
      </c>
      <c r="K24" s="2">
        <v>4</v>
      </c>
      <c r="L24" s="2">
        <v>5</v>
      </c>
      <c r="M24" s="2">
        <v>5</v>
      </c>
      <c r="N24" s="2">
        <v>5</v>
      </c>
      <c r="O24" s="2">
        <v>4</v>
      </c>
      <c r="P24" s="2">
        <v>5</v>
      </c>
      <c r="Q24" s="2">
        <v>4</v>
      </c>
      <c r="R24" s="2">
        <v>4</v>
      </c>
      <c r="S24" s="2" t="s">
        <v>55</v>
      </c>
      <c r="T24" s="2" t="s">
        <v>30</v>
      </c>
      <c r="U24" s="2" t="s">
        <v>42</v>
      </c>
      <c r="V24" s="2" t="s">
        <v>46</v>
      </c>
      <c r="W24" s="2" t="s">
        <v>33</v>
      </c>
      <c r="X24" s="2" t="s">
        <v>34</v>
      </c>
      <c r="Y24" s="2" t="s">
        <v>35</v>
      </c>
      <c r="Z24" s="2" t="s">
        <v>37</v>
      </c>
      <c r="AA24" s="2" t="s">
        <v>37</v>
      </c>
      <c r="AB24" s="2" t="s">
        <v>37</v>
      </c>
      <c r="AC24" s="2" t="s">
        <v>37</v>
      </c>
    </row>
    <row r="25" spans="1:29" ht="15.75" customHeight="1">
      <c r="A25" s="1">
        <v>42922.662875057867</v>
      </c>
      <c r="B25" s="2">
        <v>4</v>
      </c>
      <c r="C25" s="2">
        <v>4</v>
      </c>
      <c r="D25" s="2">
        <v>5</v>
      </c>
      <c r="E25" s="2">
        <v>5</v>
      </c>
      <c r="F25" s="2">
        <v>4</v>
      </c>
      <c r="G25" s="2">
        <v>4</v>
      </c>
      <c r="H25" s="2">
        <v>4</v>
      </c>
      <c r="I25" s="2">
        <v>4</v>
      </c>
      <c r="J25" s="2">
        <v>3</v>
      </c>
      <c r="K25" s="2">
        <v>4</v>
      </c>
      <c r="L25" s="2">
        <v>4</v>
      </c>
      <c r="M25" s="2">
        <v>4</v>
      </c>
      <c r="N25" s="2">
        <v>5</v>
      </c>
      <c r="O25" s="2">
        <v>4</v>
      </c>
      <c r="P25" s="2">
        <v>4</v>
      </c>
      <c r="Q25" s="2">
        <v>4</v>
      </c>
      <c r="R25" s="2">
        <v>4</v>
      </c>
      <c r="T25" s="2" t="s">
        <v>30</v>
      </c>
      <c r="U25" s="2" t="s">
        <v>42</v>
      </c>
      <c r="V25" s="2" t="s">
        <v>43</v>
      </c>
      <c r="W25" s="2" t="s">
        <v>40</v>
      </c>
      <c r="X25" s="2" t="s">
        <v>34</v>
      </c>
      <c r="Y25" s="2" t="s">
        <v>35</v>
      </c>
      <c r="Z25" s="2" t="s">
        <v>36</v>
      </c>
      <c r="AA25" s="2" t="s">
        <v>36</v>
      </c>
      <c r="AB25" s="2" t="s">
        <v>37</v>
      </c>
      <c r="AC25" s="2" t="s">
        <v>37</v>
      </c>
    </row>
    <row r="26" spans="1:29" ht="15.75" customHeight="1">
      <c r="A26" s="1">
        <v>42922.663054872683</v>
      </c>
      <c r="B26" s="2">
        <v>1</v>
      </c>
      <c r="C26" s="2">
        <v>1</v>
      </c>
      <c r="D26" s="2">
        <v>1</v>
      </c>
      <c r="E26" s="2">
        <v>2</v>
      </c>
      <c r="F26" s="2">
        <v>2</v>
      </c>
      <c r="G26" s="2">
        <v>3</v>
      </c>
      <c r="H26" s="2">
        <v>3</v>
      </c>
      <c r="I26" s="2">
        <v>5</v>
      </c>
      <c r="J26" s="2">
        <v>4</v>
      </c>
      <c r="K26" s="2">
        <v>3</v>
      </c>
      <c r="L26" s="2">
        <v>4</v>
      </c>
      <c r="M26" s="2">
        <v>5</v>
      </c>
      <c r="N26" s="2">
        <v>4</v>
      </c>
      <c r="O26" s="2">
        <v>5</v>
      </c>
      <c r="P26" s="2">
        <v>3</v>
      </c>
      <c r="Q26" s="2">
        <v>1</v>
      </c>
      <c r="R26" s="2">
        <v>3</v>
      </c>
      <c r="T26" s="2" t="s">
        <v>38</v>
      </c>
      <c r="U26" s="2" t="s">
        <v>42</v>
      </c>
      <c r="V26" s="2" t="s">
        <v>43</v>
      </c>
      <c r="W26" s="2" t="s">
        <v>33</v>
      </c>
      <c r="X26" s="2" t="s">
        <v>34</v>
      </c>
      <c r="Y26" s="2" t="s">
        <v>35</v>
      </c>
      <c r="Z26" s="2" t="s">
        <v>36</v>
      </c>
      <c r="AA26" s="2" t="s">
        <v>36</v>
      </c>
      <c r="AB26" s="2" t="s">
        <v>37</v>
      </c>
      <c r="AC26" s="2" t="s">
        <v>37</v>
      </c>
    </row>
    <row r="27" spans="1:29" ht="15.75" customHeight="1">
      <c r="A27" s="1">
        <v>42922.663101273152</v>
      </c>
      <c r="B27" s="2">
        <v>3</v>
      </c>
      <c r="C27" s="2">
        <v>5</v>
      </c>
      <c r="D27" s="2">
        <v>5</v>
      </c>
      <c r="E27" s="2">
        <v>3</v>
      </c>
      <c r="F27" s="2">
        <v>5</v>
      </c>
      <c r="G27" s="2">
        <v>3</v>
      </c>
      <c r="H27" s="2">
        <v>3</v>
      </c>
      <c r="I27" s="2">
        <v>5</v>
      </c>
      <c r="J27" s="2">
        <v>3</v>
      </c>
      <c r="K27" s="2">
        <v>3</v>
      </c>
      <c r="L27" s="2">
        <v>3</v>
      </c>
      <c r="M27" s="2">
        <v>3</v>
      </c>
      <c r="N27" s="2">
        <v>3</v>
      </c>
      <c r="O27" s="2">
        <v>3</v>
      </c>
      <c r="P27" s="2">
        <v>3</v>
      </c>
      <c r="Q27" s="2">
        <v>3</v>
      </c>
      <c r="R27" s="2">
        <v>3</v>
      </c>
      <c r="S27" s="2" t="s">
        <v>56</v>
      </c>
      <c r="T27" s="2" t="s">
        <v>38</v>
      </c>
      <c r="U27" s="2" t="s">
        <v>42</v>
      </c>
      <c r="V27" s="2" t="s">
        <v>43</v>
      </c>
      <c r="W27" s="2" t="s">
        <v>40</v>
      </c>
      <c r="X27" s="2" t="s">
        <v>34</v>
      </c>
      <c r="Y27" s="2" t="s">
        <v>35</v>
      </c>
      <c r="Z27" s="2" t="s">
        <v>36</v>
      </c>
      <c r="AA27" s="2" t="s">
        <v>37</v>
      </c>
      <c r="AB27" s="2" t="s">
        <v>37</v>
      </c>
      <c r="AC27" s="2" t="s">
        <v>37</v>
      </c>
    </row>
    <row r="28" spans="1:29" ht="15.75" customHeight="1">
      <c r="A28" s="1">
        <v>42922.663106666667</v>
      </c>
      <c r="B28" s="2">
        <v>4</v>
      </c>
      <c r="C28" s="2">
        <v>4</v>
      </c>
      <c r="D28" s="2">
        <v>5</v>
      </c>
      <c r="E28" s="2">
        <v>3</v>
      </c>
      <c r="F28" s="2">
        <v>4</v>
      </c>
      <c r="G28" s="2">
        <v>4</v>
      </c>
      <c r="H28" s="2">
        <v>4</v>
      </c>
      <c r="I28" s="2">
        <v>2</v>
      </c>
      <c r="J28" s="2">
        <v>4</v>
      </c>
      <c r="K28" s="2">
        <v>4</v>
      </c>
      <c r="L28" s="2">
        <v>4</v>
      </c>
      <c r="M28" s="2">
        <v>4</v>
      </c>
      <c r="N28" s="2">
        <v>5</v>
      </c>
      <c r="O28" s="2">
        <v>3</v>
      </c>
      <c r="P28" s="2">
        <v>5</v>
      </c>
      <c r="Q28" s="2">
        <v>3</v>
      </c>
      <c r="R28" s="2">
        <v>2</v>
      </c>
      <c r="S28" s="2" t="s">
        <v>57</v>
      </c>
      <c r="T28" s="2" t="s">
        <v>44</v>
      </c>
      <c r="U28" s="2" t="s">
        <v>42</v>
      </c>
      <c r="V28" s="2" t="s">
        <v>39</v>
      </c>
      <c r="W28" s="2" t="s">
        <v>40</v>
      </c>
      <c r="X28" s="2" t="s">
        <v>41</v>
      </c>
      <c r="Y28" s="2" t="s">
        <v>35</v>
      </c>
      <c r="Z28" s="2" t="s">
        <v>36</v>
      </c>
      <c r="AA28" s="2" t="s">
        <v>36</v>
      </c>
      <c r="AB28" s="2" t="s">
        <v>37</v>
      </c>
      <c r="AC28" s="2" t="s">
        <v>37</v>
      </c>
    </row>
    <row r="29" spans="1:29" ht="15.75" customHeight="1">
      <c r="A29" s="1">
        <v>42922.664378761576</v>
      </c>
      <c r="B29" s="2">
        <v>4</v>
      </c>
      <c r="C29" s="2">
        <v>5</v>
      </c>
      <c r="D29" s="2">
        <v>4</v>
      </c>
      <c r="E29" s="2">
        <v>3</v>
      </c>
      <c r="F29" s="2">
        <v>3</v>
      </c>
      <c r="G29" s="2">
        <v>2</v>
      </c>
      <c r="H29" s="2">
        <v>2</v>
      </c>
      <c r="I29" s="2">
        <v>4</v>
      </c>
      <c r="J29" s="2">
        <v>4</v>
      </c>
      <c r="K29" s="2">
        <v>4</v>
      </c>
      <c r="L29" s="2">
        <v>4</v>
      </c>
      <c r="M29" s="2">
        <v>4</v>
      </c>
      <c r="N29" s="2">
        <v>5</v>
      </c>
      <c r="O29" s="2">
        <v>1</v>
      </c>
      <c r="P29" s="2">
        <v>4</v>
      </c>
      <c r="Q29" s="2">
        <v>1</v>
      </c>
      <c r="R29" s="2">
        <v>3</v>
      </c>
      <c r="T29" s="2" t="s">
        <v>44</v>
      </c>
      <c r="U29" s="2" t="s">
        <v>42</v>
      </c>
      <c r="V29" s="2" t="s">
        <v>39</v>
      </c>
      <c r="W29" s="2" t="s">
        <v>33</v>
      </c>
      <c r="X29" s="2" t="s">
        <v>34</v>
      </c>
      <c r="Y29" s="2" t="s">
        <v>35</v>
      </c>
      <c r="Z29" s="2" t="s">
        <v>36</v>
      </c>
      <c r="AA29" s="2" t="s">
        <v>36</v>
      </c>
      <c r="AB29" s="2" t="s">
        <v>37</v>
      </c>
      <c r="AC29" s="2" t="s">
        <v>37</v>
      </c>
    </row>
    <row r="30" spans="1:29" ht="15.75" customHeight="1">
      <c r="A30" s="1">
        <v>42922.664399004629</v>
      </c>
      <c r="B30" s="2">
        <v>4</v>
      </c>
      <c r="C30" s="2">
        <v>4</v>
      </c>
      <c r="D30" s="2">
        <v>4</v>
      </c>
      <c r="E30" s="2">
        <v>3</v>
      </c>
      <c r="F30" s="2">
        <v>4</v>
      </c>
      <c r="G30" s="2">
        <v>2</v>
      </c>
      <c r="H30" s="2">
        <v>2</v>
      </c>
      <c r="I30" s="2">
        <v>3</v>
      </c>
      <c r="J30" s="2">
        <v>3</v>
      </c>
      <c r="K30" s="2">
        <v>3</v>
      </c>
      <c r="L30" s="2">
        <v>3</v>
      </c>
      <c r="M30" s="2">
        <v>4</v>
      </c>
      <c r="N30" s="2">
        <v>4</v>
      </c>
      <c r="O30" s="2">
        <v>3</v>
      </c>
      <c r="P30" s="2">
        <v>3</v>
      </c>
      <c r="Q30" s="2">
        <v>2</v>
      </c>
      <c r="R30" s="2">
        <v>3</v>
      </c>
      <c r="S30" s="2" t="s">
        <v>58</v>
      </c>
      <c r="T30" s="2" t="s">
        <v>38</v>
      </c>
      <c r="U30" s="2" t="s">
        <v>42</v>
      </c>
      <c r="V30" s="2" t="s">
        <v>43</v>
      </c>
      <c r="W30" s="2" t="s">
        <v>33</v>
      </c>
      <c r="X30" s="2" t="s">
        <v>34</v>
      </c>
      <c r="Y30" s="2" t="s">
        <v>35</v>
      </c>
      <c r="Z30" s="2" t="s">
        <v>37</v>
      </c>
      <c r="AA30" s="2" t="s">
        <v>36</v>
      </c>
      <c r="AB30" s="2" t="s">
        <v>37</v>
      </c>
      <c r="AC30" s="2" t="s">
        <v>37</v>
      </c>
    </row>
    <row r="31" spans="1:29" ht="15.75" customHeight="1">
      <c r="A31" s="1">
        <v>42922.665202777775</v>
      </c>
      <c r="B31" s="2">
        <v>5</v>
      </c>
      <c r="C31" s="2">
        <v>5</v>
      </c>
      <c r="D31" s="2">
        <v>5</v>
      </c>
      <c r="E31" s="2">
        <v>5</v>
      </c>
      <c r="F31" s="2">
        <v>5</v>
      </c>
      <c r="G31" s="2">
        <v>5</v>
      </c>
      <c r="H31" s="2">
        <v>5</v>
      </c>
      <c r="I31" s="2">
        <v>1</v>
      </c>
      <c r="J31" s="2">
        <v>1</v>
      </c>
      <c r="K31" s="2">
        <v>1</v>
      </c>
      <c r="L31" s="2">
        <v>1</v>
      </c>
      <c r="M31" s="2">
        <v>5</v>
      </c>
      <c r="N31" s="2">
        <v>5</v>
      </c>
      <c r="O31" s="2">
        <v>5</v>
      </c>
      <c r="P31" s="2">
        <v>5</v>
      </c>
      <c r="Q31" s="2">
        <v>5</v>
      </c>
      <c r="R31" s="2">
        <v>1</v>
      </c>
      <c r="T31" s="2" t="s">
        <v>30</v>
      </c>
      <c r="U31" s="2" t="s">
        <v>42</v>
      </c>
      <c r="V31" s="2" t="s">
        <v>32</v>
      </c>
      <c r="W31" s="2" t="s">
        <v>49</v>
      </c>
      <c r="X31" s="2" t="s">
        <v>34</v>
      </c>
      <c r="Y31" s="2" t="s">
        <v>35</v>
      </c>
      <c r="Z31" s="2" t="s">
        <v>37</v>
      </c>
      <c r="AA31" s="2" t="s">
        <v>37</v>
      </c>
      <c r="AB31" s="2" t="s">
        <v>37</v>
      </c>
      <c r="AC31" s="2" t="s">
        <v>37</v>
      </c>
    </row>
    <row r="32" spans="1:29" ht="15.75" customHeight="1">
      <c r="A32" s="1">
        <v>42922.665593055557</v>
      </c>
      <c r="B32" s="2">
        <v>1</v>
      </c>
      <c r="C32" s="2">
        <v>1</v>
      </c>
      <c r="D32" s="2">
        <v>1</v>
      </c>
      <c r="E32" s="2">
        <v>1</v>
      </c>
      <c r="F32" s="2">
        <v>1</v>
      </c>
      <c r="G32" s="2">
        <v>1</v>
      </c>
      <c r="H32" s="2">
        <v>1</v>
      </c>
      <c r="I32" s="2">
        <v>5</v>
      </c>
      <c r="J32" s="2">
        <v>5</v>
      </c>
      <c r="K32" s="2">
        <v>5</v>
      </c>
      <c r="L32" s="2">
        <v>5</v>
      </c>
      <c r="M32" s="2">
        <v>5</v>
      </c>
      <c r="N32" s="2">
        <v>4</v>
      </c>
      <c r="O32" s="2">
        <v>2</v>
      </c>
      <c r="P32" s="2">
        <v>2</v>
      </c>
      <c r="Q32" s="2">
        <v>1</v>
      </c>
      <c r="R32" s="2">
        <v>5</v>
      </c>
      <c r="S32" s="2" t="s">
        <v>59</v>
      </c>
      <c r="T32" s="2" t="s">
        <v>38</v>
      </c>
      <c r="U32" s="2" t="s">
        <v>31</v>
      </c>
      <c r="V32" s="2" t="s">
        <v>32</v>
      </c>
      <c r="W32" s="2" t="s">
        <v>60</v>
      </c>
      <c r="X32" s="2" t="s">
        <v>61</v>
      </c>
      <c r="Y32" s="2" t="s">
        <v>35</v>
      </c>
      <c r="Z32" s="2" t="s">
        <v>37</v>
      </c>
      <c r="AA32" s="2" t="s">
        <v>36</v>
      </c>
      <c r="AB32" s="2" t="s">
        <v>36</v>
      </c>
      <c r="AC32" s="2" t="s">
        <v>36</v>
      </c>
    </row>
    <row r="33" spans="1:29" ht="15.75" customHeight="1">
      <c r="A33" s="1">
        <v>42922.665890729171</v>
      </c>
      <c r="B33" s="2">
        <v>2</v>
      </c>
      <c r="C33" s="2">
        <v>2</v>
      </c>
      <c r="D33" s="2">
        <v>2</v>
      </c>
      <c r="E33" s="2">
        <v>1</v>
      </c>
      <c r="F33" s="2">
        <v>1</v>
      </c>
      <c r="G33" s="2">
        <v>1</v>
      </c>
      <c r="H33" s="2">
        <v>1</v>
      </c>
      <c r="I33" s="2">
        <v>5</v>
      </c>
      <c r="J33" s="2">
        <v>5</v>
      </c>
      <c r="K33" s="2">
        <v>5</v>
      </c>
      <c r="L33" s="2">
        <v>5</v>
      </c>
      <c r="M33" s="2">
        <v>5</v>
      </c>
      <c r="N33" s="2">
        <v>1</v>
      </c>
      <c r="O33" s="2">
        <v>4</v>
      </c>
      <c r="P33" s="2">
        <v>4</v>
      </c>
      <c r="Q33" s="2">
        <v>1</v>
      </c>
      <c r="R33" s="2">
        <v>4</v>
      </c>
      <c r="S33" s="2" t="s">
        <v>62</v>
      </c>
      <c r="T33" s="2" t="s">
        <v>38</v>
      </c>
      <c r="U33" s="2" t="s">
        <v>31</v>
      </c>
      <c r="V33" s="2" t="s">
        <v>39</v>
      </c>
      <c r="W33" s="2" t="s">
        <v>40</v>
      </c>
      <c r="X33" s="2" t="s">
        <v>41</v>
      </c>
      <c r="Y33" s="2" t="s">
        <v>35</v>
      </c>
      <c r="Z33" s="2" t="s">
        <v>36</v>
      </c>
      <c r="AA33" s="2" t="s">
        <v>36</v>
      </c>
      <c r="AB33" s="2" t="s">
        <v>36</v>
      </c>
      <c r="AC33" s="2" t="s">
        <v>37</v>
      </c>
    </row>
    <row r="34" spans="1:29" ht="15.75" customHeight="1">
      <c r="A34" s="1">
        <v>42922.666093113425</v>
      </c>
      <c r="B34" s="2">
        <v>3</v>
      </c>
      <c r="C34" s="2">
        <v>4</v>
      </c>
      <c r="D34" s="2">
        <v>5</v>
      </c>
      <c r="E34" s="2">
        <v>4</v>
      </c>
      <c r="F34" s="2">
        <v>3</v>
      </c>
      <c r="G34" s="2">
        <v>3</v>
      </c>
      <c r="H34" s="2">
        <v>4</v>
      </c>
      <c r="I34" s="2">
        <v>3</v>
      </c>
      <c r="J34" s="2">
        <v>2</v>
      </c>
      <c r="K34" s="2">
        <v>3</v>
      </c>
      <c r="L34" s="2">
        <v>4</v>
      </c>
      <c r="M34" s="2">
        <v>5</v>
      </c>
      <c r="N34" s="2">
        <v>5</v>
      </c>
      <c r="O34" s="2">
        <v>5</v>
      </c>
      <c r="P34" s="2">
        <v>5</v>
      </c>
      <c r="Q34" s="2">
        <v>4</v>
      </c>
      <c r="R34" s="2">
        <v>3</v>
      </c>
      <c r="S34" s="2" t="s">
        <v>63</v>
      </c>
      <c r="T34" s="2" t="s">
        <v>44</v>
      </c>
      <c r="U34" s="2" t="s">
        <v>42</v>
      </c>
      <c r="V34" s="2" t="s">
        <v>32</v>
      </c>
      <c r="W34" s="2" t="s">
        <v>33</v>
      </c>
      <c r="X34" s="2" t="s">
        <v>34</v>
      </c>
      <c r="Y34" s="2" t="s">
        <v>35</v>
      </c>
      <c r="Z34" s="2" t="s">
        <v>36</v>
      </c>
      <c r="AA34" s="2" t="s">
        <v>36</v>
      </c>
      <c r="AB34" s="2" t="s">
        <v>37</v>
      </c>
      <c r="AC34" s="2" t="s">
        <v>37</v>
      </c>
    </row>
    <row r="35" spans="1:29" ht="15.75" customHeight="1">
      <c r="A35" s="1">
        <v>42922.667272928244</v>
      </c>
      <c r="B35" s="2">
        <v>3</v>
      </c>
      <c r="C35" s="2">
        <v>4</v>
      </c>
      <c r="D35" s="2">
        <v>4</v>
      </c>
      <c r="E35" s="2">
        <v>3</v>
      </c>
      <c r="F35" s="2">
        <v>4</v>
      </c>
      <c r="G35" s="2">
        <v>3</v>
      </c>
      <c r="H35" s="2">
        <v>4</v>
      </c>
      <c r="I35" s="2">
        <v>4</v>
      </c>
      <c r="J35" s="2">
        <v>4</v>
      </c>
      <c r="K35" s="2">
        <v>4</v>
      </c>
      <c r="L35" s="2">
        <v>4</v>
      </c>
      <c r="M35" s="2">
        <v>4</v>
      </c>
      <c r="N35" s="2">
        <v>3</v>
      </c>
      <c r="O35" s="2">
        <v>4</v>
      </c>
      <c r="P35" s="2">
        <v>3</v>
      </c>
      <c r="Q35" s="2">
        <v>2</v>
      </c>
      <c r="R35" s="2">
        <v>3</v>
      </c>
      <c r="T35" s="2" t="s">
        <v>44</v>
      </c>
      <c r="U35" s="2" t="s">
        <v>42</v>
      </c>
      <c r="V35" s="2" t="s">
        <v>43</v>
      </c>
      <c r="W35" s="2" t="s">
        <v>33</v>
      </c>
      <c r="X35" s="2" t="s">
        <v>34</v>
      </c>
      <c r="Y35" s="2" t="s">
        <v>35</v>
      </c>
      <c r="Z35" s="2" t="s">
        <v>36</v>
      </c>
      <c r="AA35" s="2" t="s">
        <v>36</v>
      </c>
      <c r="AB35" s="2" t="s">
        <v>37</v>
      </c>
      <c r="AC35" s="2" t="s">
        <v>36</v>
      </c>
    </row>
    <row r="36" spans="1:29" ht="15.75" customHeight="1">
      <c r="A36" s="1">
        <v>42922.667472719906</v>
      </c>
      <c r="B36" s="2">
        <v>3</v>
      </c>
      <c r="C36" s="2">
        <v>5</v>
      </c>
      <c r="D36" s="2">
        <v>3</v>
      </c>
      <c r="E36" s="2">
        <v>1</v>
      </c>
      <c r="F36" s="2">
        <v>5</v>
      </c>
      <c r="G36" s="2">
        <v>4</v>
      </c>
      <c r="H36" s="2">
        <v>4</v>
      </c>
      <c r="I36" s="2">
        <v>5</v>
      </c>
      <c r="J36" s="2">
        <v>5</v>
      </c>
      <c r="K36" s="2">
        <v>3</v>
      </c>
      <c r="L36" s="2">
        <v>5</v>
      </c>
      <c r="M36" s="2">
        <v>5</v>
      </c>
      <c r="N36" s="2">
        <v>5</v>
      </c>
      <c r="O36" s="2">
        <v>3</v>
      </c>
      <c r="P36" s="2">
        <v>5</v>
      </c>
      <c r="Q36" s="2">
        <v>3</v>
      </c>
      <c r="R36" s="2">
        <v>4</v>
      </c>
      <c r="S36" s="2" t="s">
        <v>64</v>
      </c>
      <c r="T36" s="2" t="s">
        <v>44</v>
      </c>
      <c r="U36" s="2" t="s">
        <v>42</v>
      </c>
      <c r="V36" s="2" t="s">
        <v>32</v>
      </c>
      <c r="W36" s="2" t="s">
        <v>40</v>
      </c>
      <c r="X36" s="2" t="s">
        <v>41</v>
      </c>
      <c r="Y36" s="2" t="s">
        <v>35</v>
      </c>
      <c r="Z36" s="2" t="s">
        <v>37</v>
      </c>
      <c r="AA36" s="2" t="s">
        <v>36</v>
      </c>
      <c r="AB36" s="2" t="s">
        <v>37</v>
      </c>
      <c r="AC36" s="2" t="s">
        <v>37</v>
      </c>
    </row>
    <row r="37" spans="1:29" ht="15.75" customHeight="1">
      <c r="A37" s="1">
        <v>42922.668341122684</v>
      </c>
      <c r="B37" s="2">
        <v>4</v>
      </c>
      <c r="C37" s="2">
        <v>4</v>
      </c>
      <c r="D37" s="2">
        <v>4</v>
      </c>
      <c r="E37" s="2">
        <v>3</v>
      </c>
      <c r="F37" s="2">
        <v>5</v>
      </c>
      <c r="G37" s="2">
        <v>2</v>
      </c>
      <c r="H37" s="2">
        <v>2</v>
      </c>
      <c r="I37" s="2">
        <v>3</v>
      </c>
      <c r="J37" s="2">
        <v>3</v>
      </c>
      <c r="K37" s="2">
        <v>2</v>
      </c>
      <c r="L37" s="2">
        <v>4</v>
      </c>
      <c r="M37" s="2">
        <v>4</v>
      </c>
      <c r="N37" s="2">
        <v>4</v>
      </c>
      <c r="O37" s="2">
        <v>4</v>
      </c>
      <c r="P37" s="2">
        <v>5</v>
      </c>
      <c r="Q37" s="2">
        <v>2</v>
      </c>
      <c r="R37" s="2">
        <v>3</v>
      </c>
      <c r="S37" s="2" t="s">
        <v>65</v>
      </c>
      <c r="T37" s="2" t="s">
        <v>44</v>
      </c>
      <c r="U37" s="2" t="s">
        <v>42</v>
      </c>
      <c r="V37" s="2" t="s">
        <v>46</v>
      </c>
      <c r="W37" s="2" t="s">
        <v>40</v>
      </c>
      <c r="X37" s="2" t="s">
        <v>41</v>
      </c>
      <c r="Y37" s="2" t="s">
        <v>35</v>
      </c>
      <c r="Z37" s="2" t="s">
        <v>36</v>
      </c>
      <c r="AA37" s="2" t="s">
        <v>36</v>
      </c>
      <c r="AB37" s="2" t="s">
        <v>37</v>
      </c>
      <c r="AC37" s="2" t="s">
        <v>37</v>
      </c>
    </row>
    <row r="38" spans="1:29" ht="15.75" customHeight="1">
      <c r="A38" s="1">
        <v>42922.668409432867</v>
      </c>
      <c r="B38" s="2">
        <v>1</v>
      </c>
      <c r="C38" s="2">
        <v>5</v>
      </c>
      <c r="D38" s="2">
        <v>3</v>
      </c>
      <c r="E38" s="2">
        <v>3</v>
      </c>
      <c r="F38" s="2">
        <v>5</v>
      </c>
      <c r="G38" s="2">
        <v>3</v>
      </c>
      <c r="H38" s="2">
        <v>5</v>
      </c>
      <c r="I38" s="2">
        <v>4</v>
      </c>
      <c r="J38" s="2">
        <v>3</v>
      </c>
      <c r="K38" s="2">
        <v>3</v>
      </c>
      <c r="L38" s="2">
        <v>3</v>
      </c>
      <c r="M38" s="2">
        <v>3</v>
      </c>
      <c r="N38" s="2">
        <v>3</v>
      </c>
      <c r="O38" s="2">
        <v>4</v>
      </c>
      <c r="P38" s="2">
        <v>5</v>
      </c>
      <c r="Q38" s="2">
        <v>3</v>
      </c>
      <c r="R38" s="2">
        <v>5</v>
      </c>
      <c r="S38" s="2" t="s">
        <v>66</v>
      </c>
      <c r="T38" s="2" t="s">
        <v>38</v>
      </c>
      <c r="U38" s="2" t="s">
        <v>42</v>
      </c>
      <c r="V38" s="2" t="s">
        <v>46</v>
      </c>
      <c r="W38" s="2" t="s">
        <v>33</v>
      </c>
      <c r="X38" s="2" t="s">
        <v>34</v>
      </c>
      <c r="Y38" s="2" t="s">
        <v>35</v>
      </c>
      <c r="Z38" s="2" t="s">
        <v>36</v>
      </c>
      <c r="AA38" s="2" t="s">
        <v>36</v>
      </c>
      <c r="AB38" s="2" t="s">
        <v>36</v>
      </c>
      <c r="AC38" s="2" t="s">
        <v>36</v>
      </c>
    </row>
    <row r="39" spans="1:29" ht="15.75" customHeight="1">
      <c r="A39" s="1">
        <v>42922.670970902778</v>
      </c>
      <c r="B39" s="2">
        <v>5</v>
      </c>
      <c r="C39" s="2">
        <v>5</v>
      </c>
      <c r="D39" s="2">
        <v>5</v>
      </c>
      <c r="E39" s="2">
        <v>4</v>
      </c>
      <c r="F39" s="2">
        <v>5</v>
      </c>
      <c r="G39" s="2">
        <v>3</v>
      </c>
      <c r="H39" s="2">
        <v>5</v>
      </c>
      <c r="I39" s="2">
        <v>5</v>
      </c>
      <c r="J39" s="2">
        <v>3</v>
      </c>
      <c r="K39" s="2">
        <v>2</v>
      </c>
      <c r="L39" s="2">
        <v>5</v>
      </c>
      <c r="M39" s="2">
        <v>5</v>
      </c>
      <c r="N39" s="2">
        <v>5</v>
      </c>
      <c r="O39" s="2">
        <v>5</v>
      </c>
      <c r="P39" s="2">
        <v>5</v>
      </c>
      <c r="Q39" s="2">
        <v>5</v>
      </c>
      <c r="R39" s="2">
        <v>1</v>
      </c>
      <c r="T39" s="2" t="s">
        <v>30</v>
      </c>
      <c r="U39" s="2" t="s">
        <v>42</v>
      </c>
      <c r="V39" s="2" t="s">
        <v>43</v>
      </c>
      <c r="W39" s="2" t="s">
        <v>50</v>
      </c>
      <c r="X39" s="2" t="s">
        <v>41</v>
      </c>
      <c r="Y39" s="2" t="s">
        <v>35</v>
      </c>
      <c r="Z39" s="2" t="s">
        <v>36</v>
      </c>
      <c r="AA39" s="2" t="s">
        <v>36</v>
      </c>
      <c r="AB39" s="2" t="s">
        <v>36</v>
      </c>
      <c r="AC39" s="2" t="s">
        <v>37</v>
      </c>
    </row>
    <row r="40" spans="1:29" ht="15.75" customHeight="1">
      <c r="A40" s="1">
        <v>42922.671058506945</v>
      </c>
      <c r="B40" s="2">
        <v>2</v>
      </c>
      <c r="C40" s="2">
        <v>4</v>
      </c>
      <c r="D40" s="2">
        <v>2</v>
      </c>
      <c r="E40" s="2">
        <v>3</v>
      </c>
      <c r="F40" s="2">
        <v>4</v>
      </c>
      <c r="G40" s="2">
        <v>2</v>
      </c>
      <c r="H40" s="2">
        <v>4</v>
      </c>
      <c r="I40" s="2">
        <v>5</v>
      </c>
      <c r="J40" s="2">
        <v>5</v>
      </c>
      <c r="K40" s="2">
        <v>4</v>
      </c>
      <c r="L40" s="2">
        <v>5</v>
      </c>
      <c r="M40" s="2">
        <v>4</v>
      </c>
      <c r="N40" s="2">
        <v>2</v>
      </c>
      <c r="O40" s="2">
        <v>4</v>
      </c>
      <c r="P40" s="2">
        <v>2</v>
      </c>
      <c r="Q40" s="2">
        <v>2</v>
      </c>
      <c r="R40" s="2">
        <v>2</v>
      </c>
      <c r="T40" s="2" t="s">
        <v>38</v>
      </c>
      <c r="U40" s="2" t="s">
        <v>42</v>
      </c>
      <c r="V40" s="2" t="s">
        <v>32</v>
      </c>
      <c r="W40" s="2" t="s">
        <v>40</v>
      </c>
      <c r="X40" s="2" t="s">
        <v>34</v>
      </c>
      <c r="Y40" s="2" t="s">
        <v>35</v>
      </c>
      <c r="Z40" s="2" t="s">
        <v>36</v>
      </c>
      <c r="AA40" s="2" t="s">
        <v>36</v>
      </c>
      <c r="AB40" s="2" t="s">
        <v>37</v>
      </c>
      <c r="AC40" s="2" t="s">
        <v>37</v>
      </c>
    </row>
    <row r="41" spans="1:29" ht="15.75" customHeight="1">
      <c r="A41" s="1">
        <v>42922.671247916667</v>
      </c>
      <c r="B41" s="2">
        <v>4</v>
      </c>
      <c r="C41" s="2">
        <v>3</v>
      </c>
      <c r="D41" s="2">
        <v>5</v>
      </c>
      <c r="E41" s="2">
        <v>4</v>
      </c>
      <c r="F41" s="2">
        <v>4</v>
      </c>
      <c r="G41" s="2">
        <v>4</v>
      </c>
      <c r="H41" s="2">
        <v>4</v>
      </c>
      <c r="I41" s="2">
        <v>4</v>
      </c>
      <c r="J41" s="2">
        <v>3</v>
      </c>
      <c r="K41" s="2">
        <v>3</v>
      </c>
      <c r="L41" s="2">
        <v>3</v>
      </c>
      <c r="M41" s="2">
        <v>3</v>
      </c>
      <c r="N41" s="2">
        <v>5</v>
      </c>
      <c r="O41" s="2">
        <v>4</v>
      </c>
      <c r="P41" s="2">
        <v>2</v>
      </c>
      <c r="Q41" s="2">
        <v>2</v>
      </c>
      <c r="R41" s="2">
        <v>5</v>
      </c>
      <c r="T41" s="2" t="s">
        <v>38</v>
      </c>
      <c r="U41" s="2" t="s">
        <v>42</v>
      </c>
      <c r="V41" s="2" t="s">
        <v>39</v>
      </c>
      <c r="W41" s="2" t="s">
        <v>50</v>
      </c>
      <c r="X41" s="2" t="s">
        <v>41</v>
      </c>
      <c r="Y41" s="2" t="s">
        <v>67</v>
      </c>
      <c r="Z41" s="2" t="s">
        <v>36</v>
      </c>
      <c r="AA41" s="2" t="s">
        <v>36</v>
      </c>
      <c r="AB41" s="2" t="s">
        <v>37</v>
      </c>
      <c r="AC41" s="2" t="s">
        <v>37</v>
      </c>
    </row>
    <row r="42" spans="1:29" ht="15.75" customHeight="1">
      <c r="A42" s="1">
        <v>42922.671306944445</v>
      </c>
      <c r="B42" s="2">
        <v>3</v>
      </c>
      <c r="C42" s="2">
        <v>4</v>
      </c>
      <c r="D42" s="2">
        <v>5</v>
      </c>
      <c r="E42" s="2">
        <v>5</v>
      </c>
      <c r="F42" s="2">
        <v>5</v>
      </c>
      <c r="G42" s="2">
        <v>5</v>
      </c>
      <c r="H42" s="2">
        <v>5</v>
      </c>
      <c r="I42" s="2">
        <v>5</v>
      </c>
      <c r="J42" s="2">
        <v>5</v>
      </c>
      <c r="K42" s="2">
        <v>5</v>
      </c>
      <c r="L42" s="2">
        <v>5</v>
      </c>
      <c r="M42" s="2">
        <v>5</v>
      </c>
      <c r="N42" s="2">
        <v>5</v>
      </c>
      <c r="O42" s="2">
        <v>5</v>
      </c>
      <c r="P42" s="2">
        <v>5</v>
      </c>
      <c r="Q42" s="2">
        <v>5</v>
      </c>
      <c r="R42" s="2">
        <v>5</v>
      </c>
      <c r="T42" s="2" t="s">
        <v>30</v>
      </c>
      <c r="U42" s="2" t="s">
        <v>31</v>
      </c>
      <c r="V42" s="2" t="s">
        <v>39</v>
      </c>
      <c r="W42" s="2" t="s">
        <v>50</v>
      </c>
      <c r="X42" s="2" t="s">
        <v>34</v>
      </c>
      <c r="Y42" s="2" t="s">
        <v>35</v>
      </c>
      <c r="Z42" s="2" t="s">
        <v>37</v>
      </c>
      <c r="AA42" s="2" t="s">
        <v>37</v>
      </c>
      <c r="AB42" s="2" t="s">
        <v>37</v>
      </c>
      <c r="AC42" s="2" t="s">
        <v>36</v>
      </c>
    </row>
    <row r="43" spans="1:29" ht="15.75" customHeight="1">
      <c r="A43" s="1">
        <v>42922.671493391201</v>
      </c>
      <c r="B43" s="2">
        <v>4</v>
      </c>
      <c r="C43" s="2">
        <v>3</v>
      </c>
      <c r="D43" s="2">
        <v>2</v>
      </c>
      <c r="E43" s="2">
        <v>3</v>
      </c>
      <c r="F43" s="2">
        <v>3</v>
      </c>
      <c r="G43" s="2">
        <v>4</v>
      </c>
      <c r="H43" s="2">
        <v>4</v>
      </c>
      <c r="I43" s="2">
        <v>3</v>
      </c>
      <c r="J43" s="2">
        <v>4</v>
      </c>
      <c r="K43" s="2">
        <v>4</v>
      </c>
      <c r="L43" s="2">
        <v>4</v>
      </c>
      <c r="M43" s="2">
        <v>4</v>
      </c>
      <c r="N43" s="2">
        <v>4</v>
      </c>
      <c r="O43" s="2">
        <v>3</v>
      </c>
      <c r="P43" s="2">
        <v>3</v>
      </c>
      <c r="Q43" s="2">
        <v>1</v>
      </c>
      <c r="R43" s="2">
        <v>5</v>
      </c>
      <c r="S43" s="2" t="s">
        <v>68</v>
      </c>
      <c r="T43" s="2" t="s">
        <v>38</v>
      </c>
      <c r="U43" s="2" t="s">
        <v>42</v>
      </c>
      <c r="V43" s="2" t="s">
        <v>46</v>
      </c>
      <c r="W43" s="2" t="s">
        <v>33</v>
      </c>
      <c r="X43" s="2" t="s">
        <v>41</v>
      </c>
      <c r="Y43" s="2" t="s">
        <v>35</v>
      </c>
      <c r="Z43" s="2" t="s">
        <v>36</v>
      </c>
      <c r="AA43" s="2" t="s">
        <v>36</v>
      </c>
      <c r="AB43" s="2" t="s">
        <v>37</v>
      </c>
      <c r="AC43" s="2" t="s">
        <v>37</v>
      </c>
    </row>
    <row r="44" spans="1:29" ht="15.75" customHeight="1">
      <c r="A44" s="1">
        <v>42922.671724016203</v>
      </c>
      <c r="B44" s="2">
        <v>3</v>
      </c>
      <c r="C44" s="2">
        <v>4</v>
      </c>
      <c r="D44" s="2">
        <v>4</v>
      </c>
      <c r="E44" s="2">
        <v>3</v>
      </c>
      <c r="F44" s="2">
        <v>4</v>
      </c>
      <c r="G44" s="2">
        <v>4</v>
      </c>
      <c r="H44" s="2">
        <v>4</v>
      </c>
      <c r="I44" s="2">
        <v>4</v>
      </c>
      <c r="J44" s="2">
        <v>1</v>
      </c>
      <c r="K44" s="2">
        <v>5</v>
      </c>
      <c r="L44" s="2">
        <v>5</v>
      </c>
      <c r="M44" s="2">
        <v>1</v>
      </c>
      <c r="N44" s="2">
        <v>4</v>
      </c>
      <c r="O44" s="2">
        <v>4</v>
      </c>
      <c r="P44" s="2">
        <v>4</v>
      </c>
      <c r="Q44" s="2">
        <v>4</v>
      </c>
      <c r="R44" s="2">
        <v>2</v>
      </c>
      <c r="S44" s="2" t="s">
        <v>69</v>
      </c>
      <c r="T44" s="2" t="s">
        <v>44</v>
      </c>
      <c r="U44" s="2" t="s">
        <v>42</v>
      </c>
      <c r="V44" s="2" t="s">
        <v>46</v>
      </c>
      <c r="W44" s="2" t="s">
        <v>50</v>
      </c>
      <c r="X44" s="2" t="s">
        <v>34</v>
      </c>
      <c r="Y44" s="2" t="s">
        <v>35</v>
      </c>
      <c r="Z44" s="2" t="s">
        <v>37</v>
      </c>
      <c r="AA44" s="2" t="s">
        <v>36</v>
      </c>
      <c r="AB44" s="2" t="s">
        <v>37</v>
      </c>
      <c r="AC44" s="2" t="s">
        <v>37</v>
      </c>
    </row>
    <row r="45" spans="1:29" ht="15.75" customHeight="1">
      <c r="A45" s="1">
        <v>42922.673315856482</v>
      </c>
      <c r="B45" s="2">
        <v>4</v>
      </c>
      <c r="C45" s="2">
        <v>3</v>
      </c>
      <c r="D45" s="2">
        <v>4</v>
      </c>
      <c r="E45" s="2">
        <v>2</v>
      </c>
      <c r="F45" s="2">
        <v>2</v>
      </c>
      <c r="G45" s="2">
        <v>4</v>
      </c>
      <c r="H45" s="2">
        <v>4</v>
      </c>
      <c r="I45" s="2">
        <v>4</v>
      </c>
      <c r="J45" s="2">
        <v>3</v>
      </c>
      <c r="K45" s="2">
        <v>4</v>
      </c>
      <c r="L45" s="2">
        <v>3</v>
      </c>
      <c r="M45" s="2">
        <v>2</v>
      </c>
      <c r="N45" s="2">
        <v>3</v>
      </c>
      <c r="O45" s="2">
        <v>4</v>
      </c>
      <c r="P45" s="2">
        <v>2</v>
      </c>
      <c r="Q45" s="2">
        <v>2</v>
      </c>
      <c r="R45" s="2">
        <v>4</v>
      </c>
      <c r="T45" s="2" t="s">
        <v>44</v>
      </c>
      <c r="U45" s="2" t="s">
        <v>42</v>
      </c>
      <c r="V45" s="2" t="s">
        <v>39</v>
      </c>
      <c r="W45" s="2" t="s">
        <v>33</v>
      </c>
      <c r="X45" s="2" t="s">
        <v>34</v>
      </c>
      <c r="Y45" s="2" t="s">
        <v>35</v>
      </c>
      <c r="Z45" s="2" t="s">
        <v>36</v>
      </c>
      <c r="AA45" s="2" t="s">
        <v>36</v>
      </c>
      <c r="AB45" s="2" t="s">
        <v>37</v>
      </c>
      <c r="AC45" s="2" t="s">
        <v>37</v>
      </c>
    </row>
    <row r="46" spans="1:29" ht="15.75" customHeight="1">
      <c r="A46" s="1">
        <v>42922.673881446761</v>
      </c>
      <c r="B46" s="2">
        <v>3</v>
      </c>
      <c r="C46" s="2">
        <v>4</v>
      </c>
      <c r="D46" s="2">
        <v>4</v>
      </c>
      <c r="E46" s="2">
        <v>3</v>
      </c>
      <c r="F46" s="2">
        <v>5</v>
      </c>
      <c r="G46" s="2">
        <v>4</v>
      </c>
      <c r="H46" s="2">
        <v>4</v>
      </c>
      <c r="I46" s="2">
        <v>4</v>
      </c>
      <c r="J46" s="2">
        <v>3</v>
      </c>
      <c r="K46" s="2">
        <v>3</v>
      </c>
      <c r="L46" s="2">
        <v>3</v>
      </c>
      <c r="M46" s="2">
        <v>3</v>
      </c>
      <c r="N46" s="2">
        <v>4</v>
      </c>
      <c r="O46" s="2">
        <v>4</v>
      </c>
      <c r="P46" s="2">
        <v>5</v>
      </c>
      <c r="Q46" s="2">
        <v>2</v>
      </c>
      <c r="R46" s="2">
        <v>3</v>
      </c>
      <c r="T46" s="2" t="s">
        <v>30</v>
      </c>
      <c r="U46" s="2" t="s">
        <v>42</v>
      </c>
      <c r="V46" s="2" t="s">
        <v>46</v>
      </c>
      <c r="W46" s="2" t="s">
        <v>33</v>
      </c>
      <c r="X46" s="2" t="s">
        <v>34</v>
      </c>
      <c r="Y46" s="2" t="s">
        <v>35</v>
      </c>
      <c r="Z46" s="2" t="s">
        <v>37</v>
      </c>
      <c r="AA46" s="2" t="s">
        <v>36</v>
      </c>
      <c r="AB46" s="2" t="s">
        <v>37</v>
      </c>
      <c r="AC46" s="2" t="s">
        <v>37</v>
      </c>
    </row>
    <row r="47" spans="1:29" ht="15.75" customHeight="1">
      <c r="A47" s="1">
        <v>42922.678036608791</v>
      </c>
      <c r="B47" s="2">
        <v>4</v>
      </c>
      <c r="C47" s="2">
        <v>2</v>
      </c>
      <c r="D47" s="2">
        <v>3</v>
      </c>
      <c r="E47" s="2">
        <v>2</v>
      </c>
      <c r="F47" s="2">
        <v>4</v>
      </c>
      <c r="G47" s="2">
        <v>4</v>
      </c>
      <c r="H47" s="2">
        <v>2</v>
      </c>
      <c r="I47" s="2">
        <v>5</v>
      </c>
      <c r="J47" s="2">
        <v>4</v>
      </c>
      <c r="K47" s="2">
        <v>4</v>
      </c>
      <c r="L47" s="2">
        <v>4</v>
      </c>
      <c r="M47" s="2">
        <v>4</v>
      </c>
      <c r="N47" s="2">
        <v>4</v>
      </c>
      <c r="O47" s="2">
        <v>4</v>
      </c>
      <c r="P47" s="2">
        <v>5</v>
      </c>
      <c r="Q47" s="2">
        <v>2</v>
      </c>
      <c r="R47" s="2">
        <v>4</v>
      </c>
      <c r="S47" s="2" t="s">
        <v>70</v>
      </c>
      <c r="T47" s="2" t="s">
        <v>44</v>
      </c>
      <c r="U47" s="2" t="s">
        <v>31</v>
      </c>
      <c r="V47" s="2" t="s">
        <v>43</v>
      </c>
      <c r="W47" s="2" t="s">
        <v>33</v>
      </c>
      <c r="X47" s="2" t="s">
        <v>41</v>
      </c>
      <c r="Y47" s="2" t="s">
        <v>35</v>
      </c>
      <c r="Z47" s="2" t="s">
        <v>37</v>
      </c>
      <c r="AA47" s="2" t="s">
        <v>36</v>
      </c>
      <c r="AB47" s="2" t="s">
        <v>37</v>
      </c>
      <c r="AC47" s="2" t="s">
        <v>37</v>
      </c>
    </row>
    <row r="48" spans="1:29" ht="15.75" customHeight="1">
      <c r="A48" s="1">
        <v>42922.679556678238</v>
      </c>
      <c r="B48" s="2">
        <v>4</v>
      </c>
      <c r="C48" s="2">
        <v>4</v>
      </c>
      <c r="D48" s="2">
        <v>4</v>
      </c>
      <c r="E48" s="2">
        <v>4</v>
      </c>
      <c r="F48" s="2">
        <v>3</v>
      </c>
      <c r="G48" s="2">
        <v>4</v>
      </c>
      <c r="H48" s="2">
        <v>3</v>
      </c>
      <c r="I48" s="2">
        <v>4</v>
      </c>
      <c r="J48" s="2">
        <v>4</v>
      </c>
      <c r="K48" s="2">
        <v>4</v>
      </c>
      <c r="L48" s="2">
        <v>4</v>
      </c>
      <c r="M48" s="2">
        <v>4</v>
      </c>
      <c r="N48" s="2">
        <v>4</v>
      </c>
      <c r="O48" s="2">
        <v>4</v>
      </c>
      <c r="P48" s="2">
        <v>4</v>
      </c>
      <c r="Q48" s="2">
        <v>4</v>
      </c>
      <c r="R48" s="2">
        <v>3</v>
      </c>
      <c r="S48" s="2" t="s">
        <v>71</v>
      </c>
      <c r="T48" s="2" t="s">
        <v>44</v>
      </c>
      <c r="U48" s="2" t="s">
        <v>31</v>
      </c>
      <c r="V48" s="2" t="s">
        <v>32</v>
      </c>
      <c r="W48" s="2" t="s">
        <v>50</v>
      </c>
      <c r="X48" s="2" t="s">
        <v>41</v>
      </c>
      <c r="Y48" s="2" t="s">
        <v>35</v>
      </c>
      <c r="Z48" s="2" t="s">
        <v>37</v>
      </c>
      <c r="AA48" s="2" t="s">
        <v>36</v>
      </c>
      <c r="AB48" s="2" t="s">
        <v>36</v>
      </c>
      <c r="AC48" s="2" t="s">
        <v>37</v>
      </c>
    </row>
    <row r="49" spans="1:29" ht="15.75" customHeight="1">
      <c r="A49" s="1">
        <v>42922.67975362268</v>
      </c>
      <c r="B49" s="2">
        <v>5</v>
      </c>
      <c r="C49" s="2">
        <v>5</v>
      </c>
      <c r="D49" s="2">
        <v>5</v>
      </c>
      <c r="E49" s="2">
        <v>3</v>
      </c>
      <c r="F49" s="2">
        <v>5</v>
      </c>
      <c r="G49" s="2">
        <v>3</v>
      </c>
      <c r="H49" s="2">
        <v>5</v>
      </c>
      <c r="I49" s="2">
        <v>3</v>
      </c>
      <c r="J49" s="2">
        <v>3</v>
      </c>
      <c r="K49" s="2">
        <v>3</v>
      </c>
      <c r="L49" s="2">
        <v>3</v>
      </c>
      <c r="M49" s="2">
        <v>3</v>
      </c>
      <c r="N49" s="2">
        <v>5</v>
      </c>
      <c r="O49" s="2">
        <v>3</v>
      </c>
      <c r="P49" s="2">
        <v>5</v>
      </c>
      <c r="Q49" s="2">
        <v>5</v>
      </c>
      <c r="R49" s="2">
        <v>4</v>
      </c>
      <c r="T49" s="2" t="s">
        <v>44</v>
      </c>
      <c r="U49" s="2" t="s">
        <v>42</v>
      </c>
      <c r="V49" s="2" t="s">
        <v>46</v>
      </c>
      <c r="W49" s="2" t="s">
        <v>33</v>
      </c>
      <c r="X49" s="2" t="s">
        <v>34</v>
      </c>
      <c r="Y49" s="2" t="s">
        <v>35</v>
      </c>
      <c r="Z49" s="2" t="s">
        <v>36</v>
      </c>
      <c r="AA49" s="2" t="s">
        <v>36</v>
      </c>
      <c r="AB49" s="2" t="s">
        <v>37</v>
      </c>
      <c r="AC49" s="2" t="s">
        <v>37</v>
      </c>
    </row>
    <row r="50" spans="1:29" ht="12.75">
      <c r="A50" s="1">
        <v>42922.680507210651</v>
      </c>
      <c r="B50" s="2">
        <v>4</v>
      </c>
      <c r="C50" s="2">
        <v>5</v>
      </c>
      <c r="D50" s="2">
        <v>5</v>
      </c>
      <c r="E50" s="2">
        <v>3</v>
      </c>
      <c r="F50" s="2">
        <v>5</v>
      </c>
      <c r="G50" s="2">
        <v>4</v>
      </c>
      <c r="H50" s="2">
        <v>3</v>
      </c>
      <c r="I50" s="2">
        <v>3</v>
      </c>
      <c r="J50" s="2">
        <v>5</v>
      </c>
      <c r="K50" s="2">
        <v>5</v>
      </c>
      <c r="L50" s="2">
        <v>5</v>
      </c>
      <c r="M50" s="2">
        <v>5</v>
      </c>
      <c r="N50" s="2">
        <v>5</v>
      </c>
      <c r="O50" s="2">
        <v>3</v>
      </c>
      <c r="P50" s="2">
        <v>1</v>
      </c>
      <c r="Q50" s="2">
        <v>3</v>
      </c>
      <c r="R50" s="2">
        <v>3</v>
      </c>
      <c r="T50" s="2" t="s">
        <v>44</v>
      </c>
      <c r="U50" s="2" t="s">
        <v>42</v>
      </c>
      <c r="V50" s="2" t="s">
        <v>39</v>
      </c>
      <c r="W50" s="2" t="s">
        <v>60</v>
      </c>
      <c r="X50" s="2" t="s">
        <v>34</v>
      </c>
      <c r="Y50" s="2" t="s">
        <v>35</v>
      </c>
      <c r="Z50" s="2" t="s">
        <v>36</v>
      </c>
      <c r="AA50" s="2" t="s">
        <v>37</v>
      </c>
      <c r="AB50" s="2" t="s">
        <v>37</v>
      </c>
      <c r="AC50" s="2" t="s">
        <v>37</v>
      </c>
    </row>
    <row r="51" spans="1:29" ht="12.75">
      <c r="A51" s="1">
        <v>42922.682520428236</v>
      </c>
      <c r="B51" s="2">
        <v>3</v>
      </c>
      <c r="C51" s="2">
        <v>4</v>
      </c>
      <c r="D51" s="2">
        <v>3</v>
      </c>
      <c r="E51" s="2">
        <v>1</v>
      </c>
      <c r="F51" s="2">
        <v>5</v>
      </c>
      <c r="G51" s="2">
        <v>1</v>
      </c>
      <c r="H51" s="2">
        <v>1</v>
      </c>
      <c r="I51" s="2">
        <v>5</v>
      </c>
      <c r="J51" s="2">
        <v>5</v>
      </c>
      <c r="K51" s="2">
        <v>5</v>
      </c>
      <c r="L51" s="2">
        <v>2</v>
      </c>
      <c r="M51" s="2">
        <v>4</v>
      </c>
      <c r="N51" s="2">
        <v>3</v>
      </c>
      <c r="O51" s="2">
        <v>3</v>
      </c>
      <c r="P51" s="2">
        <v>4</v>
      </c>
      <c r="Q51" s="2">
        <v>3</v>
      </c>
      <c r="R51" s="2">
        <v>4</v>
      </c>
      <c r="S51" s="2" t="s">
        <v>72</v>
      </c>
      <c r="T51" s="2" t="s">
        <v>44</v>
      </c>
      <c r="U51" s="2" t="s">
        <v>31</v>
      </c>
      <c r="V51" s="2" t="s">
        <v>43</v>
      </c>
      <c r="W51" s="2" t="s">
        <v>40</v>
      </c>
      <c r="X51" s="2" t="s">
        <v>34</v>
      </c>
      <c r="Y51" s="2" t="s">
        <v>35</v>
      </c>
      <c r="Z51" s="2" t="s">
        <v>36</v>
      </c>
      <c r="AA51" s="2" t="s">
        <v>36</v>
      </c>
      <c r="AB51" s="2" t="s">
        <v>36</v>
      </c>
      <c r="AC51" s="2" t="s">
        <v>37</v>
      </c>
    </row>
    <row r="52" spans="1:29" ht="12.75">
      <c r="A52" s="1">
        <v>42922.682593275458</v>
      </c>
      <c r="B52" s="2">
        <v>4</v>
      </c>
      <c r="C52" s="2">
        <v>4</v>
      </c>
      <c r="D52" s="2">
        <v>4</v>
      </c>
      <c r="E52" s="2">
        <v>2</v>
      </c>
      <c r="F52" s="2">
        <v>2</v>
      </c>
      <c r="G52" s="2">
        <v>2</v>
      </c>
      <c r="H52" s="2">
        <v>2</v>
      </c>
      <c r="I52" s="2">
        <v>4</v>
      </c>
      <c r="J52" s="2">
        <v>4</v>
      </c>
      <c r="K52" s="2">
        <v>4</v>
      </c>
      <c r="L52" s="2">
        <v>4</v>
      </c>
      <c r="M52" s="2">
        <v>4</v>
      </c>
      <c r="N52" s="2">
        <v>4</v>
      </c>
      <c r="O52" s="2">
        <v>2</v>
      </c>
      <c r="P52" s="2">
        <v>4</v>
      </c>
      <c r="Q52" s="2">
        <v>2</v>
      </c>
      <c r="R52" s="2">
        <v>4</v>
      </c>
      <c r="T52" s="2" t="s">
        <v>38</v>
      </c>
      <c r="U52" s="2" t="s">
        <v>42</v>
      </c>
      <c r="V52" s="2" t="s">
        <v>32</v>
      </c>
      <c r="W52" s="2" t="s">
        <v>50</v>
      </c>
      <c r="X52" s="2" t="s">
        <v>41</v>
      </c>
      <c r="Y52" s="2" t="s">
        <v>35</v>
      </c>
      <c r="Z52" s="2" t="s">
        <v>36</v>
      </c>
      <c r="AA52" s="2" t="s">
        <v>36</v>
      </c>
      <c r="AB52" s="2" t="s">
        <v>37</v>
      </c>
      <c r="AC52" s="2" t="s">
        <v>37</v>
      </c>
    </row>
    <row r="53" spans="1:29" ht="12.75">
      <c r="A53" s="1">
        <v>42922.684632500001</v>
      </c>
      <c r="B53" s="2">
        <v>3</v>
      </c>
      <c r="C53" s="2">
        <v>4</v>
      </c>
      <c r="D53" s="2">
        <v>5</v>
      </c>
      <c r="E53" s="2">
        <v>3</v>
      </c>
      <c r="F53" s="2">
        <v>5</v>
      </c>
      <c r="G53" s="2">
        <v>5</v>
      </c>
      <c r="H53" s="2">
        <v>4</v>
      </c>
      <c r="I53" s="2">
        <v>5</v>
      </c>
      <c r="J53" s="2">
        <v>2</v>
      </c>
      <c r="K53" s="2">
        <v>1</v>
      </c>
      <c r="L53" s="2">
        <v>4</v>
      </c>
      <c r="M53" s="2">
        <v>2</v>
      </c>
      <c r="N53" s="2">
        <v>5</v>
      </c>
      <c r="O53" s="2">
        <v>4</v>
      </c>
      <c r="P53" s="2">
        <v>5</v>
      </c>
      <c r="Q53" s="2">
        <v>5</v>
      </c>
      <c r="R53" s="2">
        <v>2</v>
      </c>
      <c r="S53" s="2" t="s">
        <v>73</v>
      </c>
      <c r="T53" s="2" t="s">
        <v>44</v>
      </c>
      <c r="U53" s="2" t="s">
        <v>42</v>
      </c>
      <c r="V53" s="2" t="s">
        <v>74</v>
      </c>
      <c r="W53" s="2" t="s">
        <v>40</v>
      </c>
      <c r="X53" s="2" t="s">
        <v>34</v>
      </c>
      <c r="Y53" s="2" t="s">
        <v>35</v>
      </c>
      <c r="Z53" s="2" t="s">
        <v>36</v>
      </c>
      <c r="AA53" s="2" t="s">
        <v>36</v>
      </c>
      <c r="AB53" s="2" t="s">
        <v>37</v>
      </c>
      <c r="AC53" s="2" t="s">
        <v>37</v>
      </c>
    </row>
    <row r="54" spans="1:29" ht="12.75">
      <c r="A54" s="1">
        <v>42922.68711885417</v>
      </c>
      <c r="B54" s="2">
        <v>1</v>
      </c>
      <c r="C54" s="2">
        <v>1</v>
      </c>
      <c r="D54" s="2">
        <v>1</v>
      </c>
      <c r="E54" s="2">
        <v>1</v>
      </c>
      <c r="F54" s="2">
        <v>1</v>
      </c>
      <c r="G54" s="2">
        <v>2</v>
      </c>
      <c r="H54" s="2">
        <v>5</v>
      </c>
      <c r="I54" s="2">
        <v>5</v>
      </c>
      <c r="J54" s="2">
        <v>5</v>
      </c>
      <c r="K54" s="2">
        <v>5</v>
      </c>
      <c r="L54" s="2">
        <v>5</v>
      </c>
      <c r="M54" s="2">
        <v>5</v>
      </c>
      <c r="N54" s="2">
        <v>1</v>
      </c>
      <c r="O54" s="2">
        <v>5</v>
      </c>
      <c r="P54" s="2">
        <v>1</v>
      </c>
      <c r="Q54" s="2">
        <v>3</v>
      </c>
      <c r="R54" s="2">
        <v>5</v>
      </c>
      <c r="S54" s="2" t="s">
        <v>58</v>
      </c>
      <c r="T54" s="2" t="s">
        <v>38</v>
      </c>
      <c r="U54" s="2" t="s">
        <v>31</v>
      </c>
      <c r="V54" s="2" t="s">
        <v>39</v>
      </c>
      <c r="W54" s="2" t="s">
        <v>33</v>
      </c>
      <c r="X54" s="2" t="s">
        <v>34</v>
      </c>
      <c r="Y54" s="2" t="s">
        <v>35</v>
      </c>
      <c r="Z54" s="2" t="s">
        <v>37</v>
      </c>
      <c r="AA54" s="2" t="s">
        <v>36</v>
      </c>
      <c r="AB54" s="2" t="s">
        <v>37</v>
      </c>
      <c r="AC54" s="2" t="s">
        <v>37</v>
      </c>
    </row>
    <row r="55" spans="1:29" ht="12.75">
      <c r="A55" s="1">
        <v>42922.687550208335</v>
      </c>
      <c r="B55" s="2">
        <v>4</v>
      </c>
      <c r="C55" s="2">
        <v>4</v>
      </c>
      <c r="D55" s="2">
        <v>5</v>
      </c>
      <c r="E55" s="2">
        <v>3</v>
      </c>
      <c r="F55" s="2">
        <v>5</v>
      </c>
      <c r="G55" s="2">
        <v>5</v>
      </c>
      <c r="H55" s="2">
        <v>5</v>
      </c>
      <c r="I55" s="2">
        <v>4</v>
      </c>
      <c r="J55" s="2">
        <v>4</v>
      </c>
      <c r="K55" s="2">
        <v>3</v>
      </c>
      <c r="L55" s="2">
        <v>5</v>
      </c>
      <c r="M55" s="2">
        <v>5</v>
      </c>
      <c r="N55" s="2">
        <v>5</v>
      </c>
      <c r="O55" s="2">
        <v>5</v>
      </c>
      <c r="P55" s="2">
        <v>5</v>
      </c>
      <c r="Q55" s="2">
        <v>5</v>
      </c>
      <c r="R55" s="2">
        <v>4</v>
      </c>
      <c r="T55" s="2" t="s">
        <v>44</v>
      </c>
      <c r="U55" s="2" t="s">
        <v>42</v>
      </c>
      <c r="V55" s="2" t="s">
        <v>43</v>
      </c>
      <c r="W55" s="2" t="s">
        <v>33</v>
      </c>
      <c r="X55" s="2" t="s">
        <v>34</v>
      </c>
      <c r="Y55" s="2" t="s">
        <v>35</v>
      </c>
      <c r="Z55" s="2" t="s">
        <v>36</v>
      </c>
      <c r="AA55" s="2" t="s">
        <v>36</v>
      </c>
      <c r="AB55" s="2" t="s">
        <v>37</v>
      </c>
      <c r="AC55" s="2" t="s">
        <v>37</v>
      </c>
    </row>
    <row r="56" spans="1:29" ht="12.75">
      <c r="A56" s="1">
        <v>42922.68995644676</v>
      </c>
      <c r="B56" s="2">
        <v>5</v>
      </c>
      <c r="C56" s="2">
        <v>4</v>
      </c>
      <c r="D56" s="2">
        <v>3</v>
      </c>
      <c r="E56" s="2">
        <v>3</v>
      </c>
      <c r="F56" s="2">
        <v>5</v>
      </c>
      <c r="G56" s="2">
        <v>4</v>
      </c>
      <c r="H56" s="2">
        <v>5</v>
      </c>
      <c r="I56" s="2">
        <v>5</v>
      </c>
      <c r="J56" s="2">
        <v>5</v>
      </c>
      <c r="K56" s="2">
        <v>4</v>
      </c>
      <c r="L56" s="2">
        <v>4</v>
      </c>
      <c r="M56" s="2">
        <v>5</v>
      </c>
      <c r="N56" s="2">
        <v>4</v>
      </c>
      <c r="O56" s="2">
        <v>5</v>
      </c>
      <c r="P56" s="2">
        <v>5</v>
      </c>
      <c r="Q56" s="2">
        <v>2</v>
      </c>
      <c r="R56" s="2">
        <v>3</v>
      </c>
      <c r="S56" s="2" t="s">
        <v>45</v>
      </c>
      <c r="T56" s="2" t="s">
        <v>38</v>
      </c>
      <c r="U56" s="2" t="s">
        <v>42</v>
      </c>
      <c r="V56" s="2" t="s">
        <v>46</v>
      </c>
      <c r="W56" s="2" t="s">
        <v>33</v>
      </c>
      <c r="X56" s="2" t="s">
        <v>41</v>
      </c>
      <c r="Y56" s="2" t="s">
        <v>35</v>
      </c>
      <c r="Z56" s="2" t="s">
        <v>37</v>
      </c>
      <c r="AA56" s="2" t="s">
        <v>36</v>
      </c>
      <c r="AB56" s="2" t="s">
        <v>37</v>
      </c>
      <c r="AC56" s="2" t="s">
        <v>36</v>
      </c>
    </row>
    <row r="57" spans="1:29" ht="12.75">
      <c r="A57" s="1">
        <v>42922.692288738428</v>
      </c>
      <c r="B57" s="2">
        <v>3</v>
      </c>
      <c r="C57" s="2">
        <v>3</v>
      </c>
      <c r="D57" s="2">
        <v>2</v>
      </c>
      <c r="E57" s="2">
        <v>2</v>
      </c>
      <c r="F57" s="2">
        <v>1</v>
      </c>
      <c r="G57" s="2">
        <v>1</v>
      </c>
      <c r="H57" s="2">
        <v>1</v>
      </c>
      <c r="I57" s="2">
        <v>5</v>
      </c>
      <c r="J57" s="2">
        <v>5</v>
      </c>
      <c r="K57" s="2">
        <v>5</v>
      </c>
      <c r="L57" s="2">
        <v>5</v>
      </c>
      <c r="M57" s="2">
        <v>5</v>
      </c>
      <c r="N57" s="2">
        <v>1</v>
      </c>
      <c r="O57" s="2">
        <v>3</v>
      </c>
      <c r="P57" s="2">
        <v>4</v>
      </c>
      <c r="Q57" s="2">
        <v>1</v>
      </c>
      <c r="R57" s="2">
        <v>5</v>
      </c>
      <c r="S57" s="2" t="s">
        <v>75</v>
      </c>
      <c r="T57" s="2" t="s">
        <v>38</v>
      </c>
      <c r="U57" s="2" t="s">
        <v>31</v>
      </c>
      <c r="V57" s="2" t="s">
        <v>39</v>
      </c>
      <c r="W57" s="2" t="s">
        <v>76</v>
      </c>
      <c r="X57" s="2" t="s">
        <v>34</v>
      </c>
      <c r="Y57" s="2" t="s">
        <v>35</v>
      </c>
      <c r="Z57" s="2" t="s">
        <v>36</v>
      </c>
      <c r="AA57" s="2" t="s">
        <v>36</v>
      </c>
      <c r="AB57" s="2" t="s">
        <v>37</v>
      </c>
      <c r="AC57" s="2" t="s">
        <v>37</v>
      </c>
    </row>
    <row r="58" spans="1:29" ht="12.75">
      <c r="A58" s="1">
        <v>42922.692794085648</v>
      </c>
      <c r="B58" s="2">
        <v>4</v>
      </c>
      <c r="C58" s="2">
        <v>5</v>
      </c>
      <c r="D58" s="2">
        <v>5</v>
      </c>
      <c r="E58" s="2">
        <v>4</v>
      </c>
      <c r="F58" s="2">
        <v>5</v>
      </c>
      <c r="G58" s="2">
        <v>5</v>
      </c>
      <c r="H58" s="2">
        <v>5</v>
      </c>
      <c r="I58" s="2">
        <v>5</v>
      </c>
      <c r="J58" s="2">
        <v>2</v>
      </c>
      <c r="K58" s="2">
        <v>2</v>
      </c>
      <c r="L58" s="2">
        <v>2</v>
      </c>
      <c r="M58" s="2">
        <v>2</v>
      </c>
      <c r="N58" s="2">
        <v>5</v>
      </c>
      <c r="O58" s="2">
        <v>5</v>
      </c>
      <c r="P58" s="2">
        <v>5</v>
      </c>
      <c r="Q58" s="2">
        <v>4</v>
      </c>
      <c r="R58" s="2">
        <v>4</v>
      </c>
      <c r="T58" s="2" t="s">
        <v>38</v>
      </c>
      <c r="U58" s="2" t="s">
        <v>42</v>
      </c>
      <c r="V58" s="2" t="s">
        <v>46</v>
      </c>
      <c r="W58" s="2" t="s">
        <v>77</v>
      </c>
      <c r="X58" s="2" t="s">
        <v>34</v>
      </c>
      <c r="Y58" s="2" t="s">
        <v>35</v>
      </c>
      <c r="Z58" s="2" t="s">
        <v>36</v>
      </c>
      <c r="AA58" s="2" t="s">
        <v>36</v>
      </c>
      <c r="AB58" s="2" t="s">
        <v>36</v>
      </c>
      <c r="AC58" s="2" t="s">
        <v>36</v>
      </c>
    </row>
    <row r="59" spans="1:29" ht="12.75">
      <c r="A59" s="1">
        <v>42922.694935891202</v>
      </c>
      <c r="B59" s="2">
        <v>4</v>
      </c>
      <c r="C59" s="2">
        <v>4</v>
      </c>
      <c r="D59" s="2">
        <v>5</v>
      </c>
      <c r="E59" s="2">
        <v>3</v>
      </c>
      <c r="F59" s="2">
        <v>5</v>
      </c>
      <c r="G59" s="2">
        <v>3</v>
      </c>
      <c r="H59" s="2">
        <v>4</v>
      </c>
      <c r="I59" s="2">
        <v>4</v>
      </c>
      <c r="J59" s="2">
        <v>3</v>
      </c>
      <c r="K59" s="2">
        <v>2</v>
      </c>
      <c r="L59" s="2">
        <v>2</v>
      </c>
      <c r="M59" s="2">
        <v>2</v>
      </c>
      <c r="N59" s="2">
        <v>4</v>
      </c>
      <c r="O59" s="2">
        <v>4</v>
      </c>
      <c r="P59" s="2">
        <v>5</v>
      </c>
      <c r="Q59" s="2">
        <v>4</v>
      </c>
      <c r="R59" s="2">
        <v>3</v>
      </c>
      <c r="T59" s="2" t="s">
        <v>30</v>
      </c>
      <c r="U59" s="2" t="s">
        <v>42</v>
      </c>
      <c r="V59" s="2" t="s">
        <v>43</v>
      </c>
      <c r="W59" s="2" t="s">
        <v>50</v>
      </c>
      <c r="X59" s="2" t="s">
        <v>34</v>
      </c>
      <c r="Y59" s="2" t="s">
        <v>35</v>
      </c>
      <c r="Z59" s="2" t="s">
        <v>36</v>
      </c>
      <c r="AA59" s="2" t="s">
        <v>36</v>
      </c>
      <c r="AB59" s="2" t="s">
        <v>37</v>
      </c>
      <c r="AC59" s="2" t="s">
        <v>37</v>
      </c>
    </row>
    <row r="60" spans="1:29" ht="12.75">
      <c r="A60" s="1">
        <v>42922.696599363422</v>
      </c>
      <c r="B60" s="2">
        <v>2</v>
      </c>
      <c r="C60" s="2">
        <v>2</v>
      </c>
      <c r="D60" s="2">
        <v>1</v>
      </c>
      <c r="E60" s="2">
        <v>2</v>
      </c>
      <c r="F60" s="2">
        <v>2</v>
      </c>
      <c r="G60" s="2">
        <v>3</v>
      </c>
      <c r="H60" s="2">
        <v>2</v>
      </c>
      <c r="I60" s="2">
        <v>5</v>
      </c>
      <c r="J60" s="2">
        <v>5</v>
      </c>
      <c r="K60" s="2">
        <v>5</v>
      </c>
      <c r="L60" s="2">
        <v>5</v>
      </c>
      <c r="M60" s="2">
        <v>5</v>
      </c>
      <c r="N60" s="2">
        <v>1</v>
      </c>
      <c r="O60" s="2">
        <v>4</v>
      </c>
      <c r="P60" s="2">
        <v>1</v>
      </c>
      <c r="Q60" s="2">
        <v>3</v>
      </c>
      <c r="R60" s="2">
        <v>5</v>
      </c>
      <c r="S60" s="2" t="s">
        <v>51</v>
      </c>
      <c r="T60" s="2" t="s">
        <v>44</v>
      </c>
      <c r="U60" s="2" t="s">
        <v>31</v>
      </c>
      <c r="V60" s="2" t="s">
        <v>46</v>
      </c>
      <c r="W60" s="2" t="s">
        <v>33</v>
      </c>
      <c r="X60" s="2" t="s">
        <v>34</v>
      </c>
      <c r="Y60" s="2" t="s">
        <v>35</v>
      </c>
      <c r="Z60" s="2" t="s">
        <v>37</v>
      </c>
      <c r="AA60" s="2" t="s">
        <v>36</v>
      </c>
      <c r="AB60" s="2" t="s">
        <v>37</v>
      </c>
      <c r="AC60" s="2" t="s">
        <v>37</v>
      </c>
    </row>
    <row r="61" spans="1:29" ht="12.75">
      <c r="A61" s="1">
        <v>42922.708841319443</v>
      </c>
      <c r="B61" s="2">
        <v>3</v>
      </c>
      <c r="C61" s="2">
        <v>3</v>
      </c>
      <c r="D61" s="2">
        <v>3</v>
      </c>
      <c r="E61" s="2">
        <v>2</v>
      </c>
      <c r="F61" s="2">
        <v>2</v>
      </c>
      <c r="G61" s="2">
        <v>3</v>
      </c>
      <c r="H61" s="2">
        <v>4</v>
      </c>
      <c r="I61" s="2">
        <v>4</v>
      </c>
      <c r="J61" s="2">
        <v>3</v>
      </c>
      <c r="K61" s="2">
        <v>3</v>
      </c>
      <c r="L61" s="2">
        <v>3</v>
      </c>
      <c r="M61" s="2">
        <v>3</v>
      </c>
      <c r="N61" s="2">
        <v>2</v>
      </c>
      <c r="O61" s="2">
        <v>1</v>
      </c>
      <c r="P61" s="2">
        <v>4</v>
      </c>
      <c r="Q61" s="2">
        <v>3</v>
      </c>
      <c r="R61" s="2">
        <v>4</v>
      </c>
      <c r="S61" s="2" t="s">
        <v>78</v>
      </c>
      <c r="T61" s="2" t="s">
        <v>38</v>
      </c>
      <c r="U61" s="2" t="s">
        <v>42</v>
      </c>
      <c r="V61" s="2" t="s">
        <v>46</v>
      </c>
      <c r="W61" s="2" t="s">
        <v>53</v>
      </c>
      <c r="X61" s="2" t="s">
        <v>34</v>
      </c>
      <c r="Y61" s="2" t="s">
        <v>35</v>
      </c>
      <c r="Z61" s="2" t="s">
        <v>36</v>
      </c>
      <c r="AA61" s="2" t="s">
        <v>36</v>
      </c>
      <c r="AB61" s="2" t="s">
        <v>37</v>
      </c>
      <c r="AC61" s="2" t="s">
        <v>37</v>
      </c>
    </row>
    <row r="62" spans="1:29" ht="12.75">
      <c r="A62" s="1">
        <v>42922.727665868057</v>
      </c>
      <c r="B62" s="2">
        <v>5</v>
      </c>
      <c r="C62" s="2">
        <v>5</v>
      </c>
      <c r="D62" s="2">
        <v>5</v>
      </c>
      <c r="E62" s="2">
        <v>5</v>
      </c>
      <c r="F62" s="2">
        <v>5</v>
      </c>
      <c r="G62" s="2">
        <v>5</v>
      </c>
      <c r="H62" s="2">
        <v>5</v>
      </c>
      <c r="I62" s="2">
        <v>3</v>
      </c>
      <c r="J62" s="2">
        <v>3</v>
      </c>
      <c r="K62" s="2">
        <v>3</v>
      </c>
      <c r="L62" s="2">
        <v>3</v>
      </c>
      <c r="M62" s="2">
        <v>3</v>
      </c>
      <c r="N62" s="2">
        <v>5</v>
      </c>
      <c r="O62" s="2">
        <v>5</v>
      </c>
      <c r="P62" s="2">
        <v>5</v>
      </c>
      <c r="Q62" s="2">
        <v>5</v>
      </c>
      <c r="R62" s="2">
        <v>2</v>
      </c>
      <c r="T62" s="2" t="s">
        <v>30</v>
      </c>
      <c r="U62" s="2" t="s">
        <v>42</v>
      </c>
      <c r="V62" s="2" t="s">
        <v>39</v>
      </c>
      <c r="W62" s="2" t="s">
        <v>40</v>
      </c>
      <c r="X62" s="2" t="s">
        <v>34</v>
      </c>
      <c r="Y62" s="2" t="s">
        <v>35</v>
      </c>
      <c r="Z62" s="2" t="s">
        <v>36</v>
      </c>
      <c r="AA62" s="2" t="s">
        <v>36</v>
      </c>
      <c r="AB62" s="2" t="s">
        <v>37</v>
      </c>
      <c r="AC62" s="2" t="s">
        <v>36</v>
      </c>
    </row>
    <row r="63" spans="1:29" ht="12.75">
      <c r="A63" s="1">
        <v>42922.764164016204</v>
      </c>
      <c r="B63" s="2">
        <v>2</v>
      </c>
      <c r="C63" s="2">
        <v>2</v>
      </c>
      <c r="D63" s="2">
        <v>2</v>
      </c>
      <c r="E63" s="2">
        <v>1</v>
      </c>
      <c r="F63" s="2">
        <v>3</v>
      </c>
      <c r="G63" s="2">
        <v>1</v>
      </c>
      <c r="H63" s="2">
        <v>1</v>
      </c>
      <c r="I63" s="2">
        <v>5</v>
      </c>
      <c r="J63" s="2">
        <v>4</v>
      </c>
      <c r="K63" s="2">
        <v>4</v>
      </c>
      <c r="L63" s="2">
        <v>4</v>
      </c>
      <c r="M63" s="2">
        <v>5</v>
      </c>
      <c r="N63" s="2">
        <v>2</v>
      </c>
      <c r="O63" s="2">
        <v>3</v>
      </c>
      <c r="P63" s="2">
        <v>1</v>
      </c>
      <c r="Q63" s="2">
        <v>1</v>
      </c>
      <c r="R63" s="2">
        <v>5</v>
      </c>
      <c r="S63" s="2" t="s">
        <v>79</v>
      </c>
      <c r="T63" s="2" t="s">
        <v>38</v>
      </c>
      <c r="U63" s="2" t="s">
        <v>31</v>
      </c>
      <c r="V63" s="2" t="s">
        <v>39</v>
      </c>
      <c r="W63" s="2" t="s">
        <v>33</v>
      </c>
      <c r="X63" s="2" t="s">
        <v>34</v>
      </c>
      <c r="Y63" s="2" t="s">
        <v>35</v>
      </c>
      <c r="Z63" s="2" t="s">
        <v>36</v>
      </c>
      <c r="AA63" s="2" t="s">
        <v>36</v>
      </c>
      <c r="AB63" s="2" t="s">
        <v>37</v>
      </c>
      <c r="AC63" s="2" t="s">
        <v>37</v>
      </c>
    </row>
    <row r="64" spans="1:29" ht="12.75">
      <c r="A64" s="1">
        <v>42922.772228784721</v>
      </c>
      <c r="B64" s="2">
        <v>2</v>
      </c>
      <c r="C64" s="2">
        <v>2</v>
      </c>
      <c r="D64" s="2">
        <v>3</v>
      </c>
      <c r="E64" s="2">
        <v>3</v>
      </c>
      <c r="F64" s="2">
        <v>2</v>
      </c>
      <c r="G64" s="2">
        <v>2</v>
      </c>
      <c r="H64" s="2">
        <v>1</v>
      </c>
      <c r="I64" s="2">
        <v>5</v>
      </c>
      <c r="J64" s="2">
        <v>4</v>
      </c>
      <c r="K64" s="2">
        <v>4</v>
      </c>
      <c r="L64" s="2">
        <v>4</v>
      </c>
      <c r="M64" s="2">
        <v>4</v>
      </c>
      <c r="N64" s="2">
        <v>4</v>
      </c>
      <c r="O64" s="2">
        <v>3</v>
      </c>
      <c r="P64" s="2">
        <v>3</v>
      </c>
      <c r="Q64" s="2">
        <v>1</v>
      </c>
      <c r="R64" s="2">
        <v>4</v>
      </c>
      <c r="T64" s="2" t="s">
        <v>38</v>
      </c>
      <c r="U64" s="2" t="s">
        <v>31</v>
      </c>
      <c r="V64" s="2" t="s">
        <v>43</v>
      </c>
      <c r="W64" s="2" t="s">
        <v>60</v>
      </c>
      <c r="X64" s="2" t="s">
        <v>61</v>
      </c>
      <c r="Y64" s="2" t="s">
        <v>35</v>
      </c>
      <c r="Z64" s="2" t="s">
        <v>37</v>
      </c>
      <c r="AA64" s="2" t="s">
        <v>36</v>
      </c>
      <c r="AB64" s="2" t="s">
        <v>36</v>
      </c>
      <c r="AC64" s="2" t="s">
        <v>37</v>
      </c>
    </row>
    <row r="65" spans="1:29" ht="12.75">
      <c r="A65" s="1">
        <v>42922.95208805555</v>
      </c>
      <c r="B65" s="2">
        <v>3</v>
      </c>
      <c r="C65" s="2">
        <v>4</v>
      </c>
      <c r="D65" s="2">
        <v>3</v>
      </c>
      <c r="E65" s="2">
        <v>2</v>
      </c>
      <c r="F65" s="2">
        <v>2</v>
      </c>
      <c r="G65" s="2">
        <v>4</v>
      </c>
      <c r="H65" s="2">
        <v>3</v>
      </c>
      <c r="I65" s="2">
        <v>3</v>
      </c>
      <c r="J65" s="2">
        <v>2</v>
      </c>
      <c r="K65" s="2">
        <v>3</v>
      </c>
      <c r="L65" s="2">
        <v>4</v>
      </c>
      <c r="M65" s="2">
        <v>2</v>
      </c>
      <c r="N65" s="2">
        <v>2</v>
      </c>
      <c r="O65" s="2">
        <v>4</v>
      </c>
      <c r="P65" s="2">
        <v>2</v>
      </c>
      <c r="Q65" s="2">
        <v>1</v>
      </c>
      <c r="R65" s="2">
        <v>3</v>
      </c>
      <c r="S65" s="2" t="s">
        <v>80</v>
      </c>
      <c r="T65" s="2" t="s">
        <v>38</v>
      </c>
      <c r="U65" s="2" t="s">
        <v>42</v>
      </c>
      <c r="V65" s="2" t="s">
        <v>32</v>
      </c>
      <c r="W65" s="2" t="s">
        <v>40</v>
      </c>
      <c r="X65" s="2" t="s">
        <v>34</v>
      </c>
      <c r="Y65" s="2" t="s">
        <v>35</v>
      </c>
      <c r="Z65" s="2" t="s">
        <v>36</v>
      </c>
      <c r="AA65" s="2" t="s">
        <v>36</v>
      </c>
      <c r="AB65" s="2" t="s">
        <v>37</v>
      </c>
      <c r="AC65" s="2" t="s">
        <v>36</v>
      </c>
    </row>
    <row r="66" spans="1:29" ht="12.75">
      <c r="A66" s="1">
        <v>42923.281704293986</v>
      </c>
      <c r="B66" s="2">
        <v>2</v>
      </c>
      <c r="C66" s="2">
        <v>3</v>
      </c>
      <c r="D66" s="2">
        <v>2</v>
      </c>
      <c r="E66" s="2">
        <v>3</v>
      </c>
      <c r="F66" s="2">
        <v>3</v>
      </c>
      <c r="G66" s="2">
        <v>2</v>
      </c>
      <c r="H66" s="2">
        <v>2</v>
      </c>
      <c r="I66" s="2">
        <v>5</v>
      </c>
      <c r="J66" s="2">
        <v>5</v>
      </c>
      <c r="K66" s="2">
        <v>5</v>
      </c>
      <c r="L66" s="2">
        <v>5</v>
      </c>
      <c r="M66" s="2">
        <v>5</v>
      </c>
      <c r="N66" s="2">
        <v>1</v>
      </c>
      <c r="O66" s="2">
        <v>4</v>
      </c>
      <c r="P66" s="2">
        <v>2</v>
      </c>
      <c r="Q66" s="2">
        <v>1</v>
      </c>
      <c r="R66" s="2">
        <v>5</v>
      </c>
      <c r="S66" s="2" t="s">
        <v>81</v>
      </c>
      <c r="T66" s="2" t="s">
        <v>38</v>
      </c>
      <c r="U66" s="2" t="s">
        <v>42</v>
      </c>
      <c r="V66" s="2" t="s">
        <v>32</v>
      </c>
      <c r="W66" s="2" t="s">
        <v>76</v>
      </c>
      <c r="X66" s="2" t="s">
        <v>34</v>
      </c>
      <c r="Y66" s="2" t="s">
        <v>35</v>
      </c>
      <c r="Z66" s="2" t="s">
        <v>36</v>
      </c>
      <c r="AA66" s="2" t="s">
        <v>36</v>
      </c>
      <c r="AB66" s="2" t="s">
        <v>37</v>
      </c>
      <c r="AC66" s="2" t="s">
        <v>37</v>
      </c>
    </row>
    <row r="67" spans="1:29" ht="12.75">
      <c r="A67" s="1">
        <v>42923.296868506943</v>
      </c>
      <c r="B67" s="2">
        <v>5</v>
      </c>
      <c r="C67" s="2">
        <v>5</v>
      </c>
      <c r="D67" s="2">
        <v>5</v>
      </c>
      <c r="E67" s="2">
        <v>5</v>
      </c>
      <c r="F67" s="2">
        <v>5</v>
      </c>
      <c r="G67" s="2">
        <v>3</v>
      </c>
      <c r="H67" s="2">
        <v>4</v>
      </c>
      <c r="I67" s="2">
        <v>4</v>
      </c>
      <c r="J67" s="2">
        <v>4</v>
      </c>
      <c r="K67" s="2">
        <v>3</v>
      </c>
      <c r="L67" s="2">
        <v>4</v>
      </c>
      <c r="M67" s="2">
        <v>5</v>
      </c>
      <c r="N67" s="2">
        <v>5</v>
      </c>
      <c r="O67" s="2">
        <v>5</v>
      </c>
      <c r="P67" s="2">
        <v>4</v>
      </c>
      <c r="Q67" s="2">
        <v>4</v>
      </c>
      <c r="R67" s="2">
        <v>4</v>
      </c>
      <c r="S67" s="2" t="s">
        <v>82</v>
      </c>
      <c r="T67" s="2" t="s">
        <v>48</v>
      </c>
      <c r="U67" s="2" t="s">
        <v>42</v>
      </c>
      <c r="V67" s="2" t="s">
        <v>32</v>
      </c>
      <c r="W67" s="2" t="s">
        <v>53</v>
      </c>
      <c r="X67" s="2" t="s">
        <v>41</v>
      </c>
      <c r="Y67" s="2" t="s">
        <v>35</v>
      </c>
      <c r="Z67" s="2" t="s">
        <v>37</v>
      </c>
      <c r="AA67" s="2" t="s">
        <v>36</v>
      </c>
      <c r="AB67" s="2" t="s">
        <v>37</v>
      </c>
      <c r="AC67" s="2" t="s">
        <v>36</v>
      </c>
    </row>
    <row r="68" spans="1:29" ht="12.75">
      <c r="A68" s="1">
        <v>42923.297288483795</v>
      </c>
      <c r="B68" s="2">
        <v>2</v>
      </c>
      <c r="C68" s="2">
        <v>2</v>
      </c>
      <c r="D68" s="2">
        <v>2</v>
      </c>
      <c r="E68" s="2">
        <v>3</v>
      </c>
      <c r="F68" s="2">
        <v>2</v>
      </c>
      <c r="G68" s="2">
        <v>2</v>
      </c>
      <c r="H68" s="2">
        <v>2</v>
      </c>
      <c r="I68" s="2">
        <v>4</v>
      </c>
      <c r="J68" s="2">
        <v>5</v>
      </c>
      <c r="K68" s="2">
        <v>5</v>
      </c>
      <c r="L68" s="2">
        <v>5</v>
      </c>
      <c r="M68" s="2">
        <v>5</v>
      </c>
      <c r="N68" s="2">
        <v>2</v>
      </c>
      <c r="O68" s="2">
        <v>3</v>
      </c>
      <c r="P68" s="2">
        <v>2</v>
      </c>
      <c r="Q68" s="2">
        <v>2</v>
      </c>
      <c r="R68" s="2">
        <v>4</v>
      </c>
      <c r="S68" s="2" t="s">
        <v>83</v>
      </c>
      <c r="T68" s="2" t="s">
        <v>38</v>
      </c>
      <c r="U68" s="2" t="s">
        <v>31</v>
      </c>
      <c r="V68" s="2" t="s">
        <v>32</v>
      </c>
      <c r="W68" s="2" t="s">
        <v>33</v>
      </c>
      <c r="X68" s="2" t="s">
        <v>34</v>
      </c>
      <c r="Y68" s="2" t="s">
        <v>35</v>
      </c>
      <c r="Z68" s="2" t="s">
        <v>36</v>
      </c>
      <c r="AA68" s="2" t="s">
        <v>36</v>
      </c>
      <c r="AB68" s="2" t="s">
        <v>36</v>
      </c>
      <c r="AC68" s="2" t="s">
        <v>36</v>
      </c>
    </row>
    <row r="69" spans="1:29" ht="12.75">
      <c r="A69" s="1">
        <v>42923.303768888887</v>
      </c>
      <c r="B69" s="2">
        <v>4</v>
      </c>
      <c r="C69" s="2">
        <v>4</v>
      </c>
      <c r="D69" s="2">
        <v>5</v>
      </c>
      <c r="E69" s="2">
        <v>3</v>
      </c>
      <c r="F69" s="2">
        <v>5</v>
      </c>
      <c r="G69" s="2">
        <v>5</v>
      </c>
      <c r="H69" s="2">
        <v>4</v>
      </c>
      <c r="I69" s="2">
        <v>5</v>
      </c>
      <c r="J69" s="2">
        <v>5</v>
      </c>
      <c r="K69" s="2">
        <v>5</v>
      </c>
      <c r="L69" s="2">
        <v>3</v>
      </c>
      <c r="M69" s="2">
        <v>4</v>
      </c>
      <c r="N69" s="2">
        <v>3</v>
      </c>
      <c r="O69" s="2">
        <v>3</v>
      </c>
      <c r="P69" s="2">
        <v>5</v>
      </c>
      <c r="Q69" s="2">
        <v>3</v>
      </c>
      <c r="R69" s="2">
        <v>4</v>
      </c>
      <c r="T69" s="2" t="s">
        <v>38</v>
      </c>
      <c r="U69" s="2" t="s">
        <v>31</v>
      </c>
      <c r="V69" s="2" t="s">
        <v>46</v>
      </c>
      <c r="W69" s="2" t="s">
        <v>40</v>
      </c>
      <c r="X69" s="2" t="s">
        <v>41</v>
      </c>
      <c r="Y69" s="2" t="s">
        <v>35</v>
      </c>
      <c r="Z69" s="2" t="s">
        <v>37</v>
      </c>
      <c r="AA69" s="2" t="s">
        <v>36</v>
      </c>
      <c r="AB69" s="2" t="s">
        <v>37</v>
      </c>
      <c r="AC69" s="2" t="s">
        <v>37</v>
      </c>
    </row>
    <row r="70" spans="1:29" ht="12.75">
      <c r="A70" s="1">
        <v>42923.311745671293</v>
      </c>
      <c r="B70" s="2">
        <v>4</v>
      </c>
      <c r="C70" s="2">
        <v>4</v>
      </c>
      <c r="D70" s="2">
        <v>4</v>
      </c>
      <c r="E70" s="2">
        <v>2</v>
      </c>
      <c r="F70" s="2">
        <v>5</v>
      </c>
      <c r="G70" s="2">
        <v>5</v>
      </c>
      <c r="H70" s="2">
        <v>4</v>
      </c>
      <c r="I70" s="2">
        <v>5</v>
      </c>
      <c r="J70" s="2">
        <v>3</v>
      </c>
      <c r="K70" s="2">
        <v>3</v>
      </c>
      <c r="L70" s="2">
        <v>3</v>
      </c>
      <c r="M70" s="2">
        <v>3</v>
      </c>
      <c r="N70" s="2">
        <v>5</v>
      </c>
      <c r="O70" s="2">
        <v>5</v>
      </c>
      <c r="P70" s="2">
        <v>5</v>
      </c>
      <c r="Q70" s="2">
        <v>4</v>
      </c>
      <c r="R70" s="2">
        <v>4</v>
      </c>
      <c r="S70" s="2" t="s">
        <v>45</v>
      </c>
      <c r="T70" s="2" t="s">
        <v>38</v>
      </c>
      <c r="U70" s="2" t="s">
        <v>31</v>
      </c>
      <c r="V70" s="2" t="s">
        <v>46</v>
      </c>
      <c r="W70" s="2" t="s">
        <v>49</v>
      </c>
      <c r="X70" s="2" t="s">
        <v>34</v>
      </c>
      <c r="Y70" s="2" t="s">
        <v>35</v>
      </c>
      <c r="Z70" s="2" t="s">
        <v>36</v>
      </c>
      <c r="AA70" s="2" t="s">
        <v>36</v>
      </c>
      <c r="AB70" s="2" t="s">
        <v>37</v>
      </c>
      <c r="AC70" s="2" t="s">
        <v>36</v>
      </c>
    </row>
    <row r="71" spans="1:29" ht="12.75">
      <c r="A71" s="1">
        <v>42923.338947164353</v>
      </c>
      <c r="B71" s="2">
        <v>5</v>
      </c>
      <c r="C71" s="2">
        <v>5</v>
      </c>
      <c r="D71" s="2">
        <v>5</v>
      </c>
      <c r="E71" s="2">
        <v>5</v>
      </c>
      <c r="F71" s="2">
        <v>5</v>
      </c>
      <c r="G71" s="2">
        <v>5</v>
      </c>
      <c r="H71" s="2">
        <v>5</v>
      </c>
      <c r="I71" s="2">
        <v>5</v>
      </c>
      <c r="J71" s="2">
        <v>5</v>
      </c>
      <c r="K71" s="2">
        <v>5</v>
      </c>
      <c r="L71" s="2">
        <v>3</v>
      </c>
      <c r="M71" s="2">
        <v>5</v>
      </c>
      <c r="N71" s="2">
        <v>1</v>
      </c>
      <c r="O71" s="2">
        <v>5</v>
      </c>
      <c r="P71" s="2">
        <v>5</v>
      </c>
      <c r="Q71" s="2">
        <v>5</v>
      </c>
      <c r="R71" s="2">
        <v>3</v>
      </c>
      <c r="S71" s="2" t="s">
        <v>84</v>
      </c>
      <c r="T71" s="2" t="s">
        <v>44</v>
      </c>
      <c r="U71" s="2" t="s">
        <v>31</v>
      </c>
      <c r="V71" s="2" t="s">
        <v>39</v>
      </c>
      <c r="W71" s="2" t="s">
        <v>40</v>
      </c>
      <c r="X71" s="2" t="s">
        <v>34</v>
      </c>
      <c r="Y71" s="2" t="s">
        <v>35</v>
      </c>
      <c r="Z71" s="2" t="s">
        <v>36</v>
      </c>
      <c r="AA71" s="2" t="s">
        <v>36</v>
      </c>
      <c r="AB71" s="2" t="s">
        <v>37</v>
      </c>
      <c r="AC71" s="2" t="s">
        <v>36</v>
      </c>
    </row>
    <row r="72" spans="1:29" ht="12.75">
      <c r="A72" s="1">
        <v>42923.340531388894</v>
      </c>
      <c r="B72" s="2">
        <v>2</v>
      </c>
      <c r="C72" s="2">
        <v>4</v>
      </c>
      <c r="D72" s="2">
        <v>5</v>
      </c>
      <c r="E72" s="2">
        <v>3</v>
      </c>
      <c r="F72" s="2">
        <v>4</v>
      </c>
      <c r="G72" s="2">
        <v>5</v>
      </c>
      <c r="H72" s="2">
        <v>3</v>
      </c>
      <c r="I72" s="2">
        <v>5</v>
      </c>
      <c r="J72" s="2">
        <v>5</v>
      </c>
      <c r="K72" s="2">
        <v>4</v>
      </c>
      <c r="L72" s="2">
        <v>5</v>
      </c>
      <c r="M72" s="2">
        <v>5</v>
      </c>
      <c r="N72" s="2">
        <v>5</v>
      </c>
      <c r="O72" s="2">
        <v>5</v>
      </c>
      <c r="P72" s="2">
        <v>5</v>
      </c>
      <c r="Q72" s="2">
        <v>5</v>
      </c>
      <c r="R72" s="2">
        <v>2</v>
      </c>
      <c r="T72" s="2" t="s">
        <v>38</v>
      </c>
      <c r="U72" s="2" t="s">
        <v>42</v>
      </c>
      <c r="V72" s="2" t="s">
        <v>32</v>
      </c>
      <c r="W72" s="2" t="s">
        <v>50</v>
      </c>
      <c r="X72" s="2" t="s">
        <v>41</v>
      </c>
      <c r="Y72" s="2" t="s">
        <v>35</v>
      </c>
      <c r="Z72" s="2" t="s">
        <v>37</v>
      </c>
      <c r="AA72" s="2" t="s">
        <v>36</v>
      </c>
      <c r="AB72" s="2" t="s">
        <v>36</v>
      </c>
      <c r="AC72" s="2" t="s">
        <v>37</v>
      </c>
    </row>
    <row r="73" spans="1:29" ht="12.75">
      <c r="A73" s="1">
        <v>42923.341077939811</v>
      </c>
      <c r="B73" s="2">
        <v>3</v>
      </c>
      <c r="C73" s="2">
        <v>4</v>
      </c>
      <c r="D73" s="2">
        <v>5</v>
      </c>
      <c r="E73" s="2">
        <v>3</v>
      </c>
      <c r="F73" s="2">
        <v>4</v>
      </c>
      <c r="G73" s="2">
        <v>4</v>
      </c>
      <c r="H73" s="2">
        <v>3</v>
      </c>
      <c r="I73" s="2">
        <v>2</v>
      </c>
      <c r="J73" s="2">
        <v>5</v>
      </c>
      <c r="K73" s="2">
        <v>5</v>
      </c>
      <c r="L73" s="2">
        <v>4</v>
      </c>
      <c r="M73" s="2">
        <v>4</v>
      </c>
      <c r="N73" s="2">
        <v>4</v>
      </c>
      <c r="O73" s="2">
        <v>4</v>
      </c>
      <c r="P73" s="2">
        <v>3</v>
      </c>
      <c r="Q73" s="2">
        <v>4</v>
      </c>
      <c r="R73" s="2">
        <v>4</v>
      </c>
      <c r="T73" s="2" t="s">
        <v>30</v>
      </c>
      <c r="U73" s="2" t="s">
        <v>42</v>
      </c>
      <c r="V73" s="2" t="s">
        <v>46</v>
      </c>
      <c r="W73" s="2" t="s">
        <v>33</v>
      </c>
      <c r="X73" s="2" t="s">
        <v>34</v>
      </c>
      <c r="Y73" s="2" t="s">
        <v>35</v>
      </c>
      <c r="Z73" s="2" t="s">
        <v>37</v>
      </c>
      <c r="AA73" s="2" t="s">
        <v>36</v>
      </c>
      <c r="AB73" s="2" t="s">
        <v>37</v>
      </c>
      <c r="AC73" s="2" t="s">
        <v>37</v>
      </c>
    </row>
    <row r="74" spans="1:29" ht="12.75">
      <c r="A74" s="1">
        <v>42923.34884309028</v>
      </c>
      <c r="B74" s="2">
        <v>4</v>
      </c>
      <c r="C74" s="2">
        <v>4</v>
      </c>
      <c r="D74" s="2">
        <v>4</v>
      </c>
      <c r="E74" s="2">
        <v>3</v>
      </c>
      <c r="F74" s="2">
        <v>4</v>
      </c>
      <c r="G74" s="2">
        <v>4</v>
      </c>
      <c r="H74" s="2">
        <v>5</v>
      </c>
      <c r="I74" s="2">
        <v>1</v>
      </c>
      <c r="J74" s="2">
        <v>1</v>
      </c>
      <c r="K74" s="2">
        <v>1</v>
      </c>
      <c r="L74" s="2">
        <v>1</v>
      </c>
      <c r="M74" s="2">
        <v>4</v>
      </c>
      <c r="N74" s="2">
        <v>5</v>
      </c>
      <c r="O74" s="2">
        <v>5</v>
      </c>
      <c r="P74" s="2">
        <v>5</v>
      </c>
      <c r="Q74" s="2">
        <v>5</v>
      </c>
      <c r="R74" s="2">
        <v>4</v>
      </c>
      <c r="S74" s="2" t="s">
        <v>85</v>
      </c>
      <c r="T74" s="2" t="s">
        <v>38</v>
      </c>
      <c r="U74" s="2" t="s">
        <v>42</v>
      </c>
      <c r="V74" s="2" t="s">
        <v>39</v>
      </c>
      <c r="W74" s="2" t="s">
        <v>50</v>
      </c>
      <c r="X74" s="2" t="s">
        <v>34</v>
      </c>
      <c r="Y74" s="2" t="s">
        <v>35</v>
      </c>
      <c r="Z74" s="2" t="s">
        <v>36</v>
      </c>
      <c r="AA74" s="2" t="s">
        <v>36</v>
      </c>
      <c r="AB74" s="2" t="s">
        <v>36</v>
      </c>
      <c r="AC74" s="2" t="s">
        <v>36</v>
      </c>
    </row>
    <row r="75" spans="1:29" ht="12.75">
      <c r="A75" s="1">
        <v>42923.349975104167</v>
      </c>
      <c r="B75" s="2">
        <v>5</v>
      </c>
      <c r="C75" s="2">
        <v>1</v>
      </c>
      <c r="D75" s="2">
        <v>1</v>
      </c>
      <c r="E75" s="2">
        <v>2</v>
      </c>
      <c r="F75" s="2">
        <v>1</v>
      </c>
      <c r="G75" s="2">
        <v>1</v>
      </c>
      <c r="H75" s="2">
        <v>1</v>
      </c>
      <c r="I75" s="2">
        <v>5</v>
      </c>
      <c r="J75" s="2">
        <v>5</v>
      </c>
      <c r="K75" s="2">
        <v>5</v>
      </c>
      <c r="L75" s="2">
        <v>5</v>
      </c>
      <c r="M75" s="2">
        <v>4</v>
      </c>
      <c r="N75" s="2">
        <v>2</v>
      </c>
      <c r="O75" s="2">
        <v>2</v>
      </c>
      <c r="P75" s="2">
        <v>2</v>
      </c>
      <c r="Q75" s="2">
        <v>1</v>
      </c>
      <c r="R75" s="2">
        <v>5</v>
      </c>
      <c r="T75" s="2" t="s">
        <v>44</v>
      </c>
      <c r="U75" s="2" t="s">
        <v>31</v>
      </c>
      <c r="V75" s="2" t="s">
        <v>46</v>
      </c>
      <c r="W75" s="2" t="s">
        <v>33</v>
      </c>
      <c r="X75" s="2" t="s">
        <v>34</v>
      </c>
      <c r="Y75" s="2" t="s">
        <v>35</v>
      </c>
      <c r="Z75" s="2" t="s">
        <v>37</v>
      </c>
      <c r="AA75" s="2" t="s">
        <v>36</v>
      </c>
      <c r="AB75" s="2" t="s">
        <v>37</v>
      </c>
      <c r="AC75" s="2" t="s">
        <v>37</v>
      </c>
    </row>
    <row r="76" spans="1:29" ht="12.75">
      <c r="A76" s="1">
        <v>42923.350697685186</v>
      </c>
      <c r="B76" s="2">
        <v>4</v>
      </c>
      <c r="C76" s="2">
        <v>5</v>
      </c>
      <c r="D76" s="2">
        <v>5</v>
      </c>
      <c r="E76" s="2">
        <v>4</v>
      </c>
      <c r="F76" s="2">
        <v>4</v>
      </c>
      <c r="G76" s="2">
        <v>4</v>
      </c>
      <c r="H76" s="2">
        <v>4</v>
      </c>
      <c r="I76" s="2">
        <v>5</v>
      </c>
      <c r="J76" s="2">
        <v>4</v>
      </c>
      <c r="K76" s="2">
        <v>5</v>
      </c>
      <c r="L76" s="2">
        <v>5</v>
      </c>
      <c r="M76" s="2">
        <v>5</v>
      </c>
      <c r="N76" s="2">
        <v>5</v>
      </c>
      <c r="O76" s="2">
        <v>4</v>
      </c>
      <c r="P76" s="2">
        <v>5</v>
      </c>
      <c r="Q76" s="2">
        <v>4</v>
      </c>
      <c r="R76" s="2">
        <v>4</v>
      </c>
      <c r="S76" s="2" t="s">
        <v>86</v>
      </c>
      <c r="T76" s="2" t="s">
        <v>38</v>
      </c>
      <c r="U76" s="2" t="s">
        <v>42</v>
      </c>
      <c r="V76" s="2" t="s">
        <v>43</v>
      </c>
      <c r="W76" s="2" t="s">
        <v>33</v>
      </c>
      <c r="X76" s="2" t="s">
        <v>34</v>
      </c>
      <c r="Y76" s="2" t="s">
        <v>35</v>
      </c>
      <c r="Z76" s="2" t="s">
        <v>36</v>
      </c>
      <c r="AA76" s="2" t="s">
        <v>36</v>
      </c>
      <c r="AB76" s="2" t="s">
        <v>37</v>
      </c>
      <c r="AC76" s="2" t="s">
        <v>37</v>
      </c>
    </row>
    <row r="77" spans="1:29" ht="12.75">
      <c r="A77" s="1">
        <v>42923.352568078699</v>
      </c>
      <c r="B77" s="2">
        <v>1</v>
      </c>
      <c r="C77" s="2">
        <v>1</v>
      </c>
      <c r="D77" s="2">
        <v>1</v>
      </c>
      <c r="E77" s="2">
        <v>1</v>
      </c>
      <c r="F77" s="2">
        <v>1</v>
      </c>
      <c r="G77" s="2">
        <v>1</v>
      </c>
      <c r="H77" s="2">
        <v>1</v>
      </c>
      <c r="I77" s="2">
        <v>5</v>
      </c>
      <c r="J77" s="2">
        <v>5</v>
      </c>
      <c r="K77" s="2">
        <v>5</v>
      </c>
      <c r="L77" s="2">
        <v>5</v>
      </c>
      <c r="M77" s="2">
        <v>5</v>
      </c>
      <c r="N77" s="2">
        <v>1</v>
      </c>
      <c r="O77" s="2">
        <v>1</v>
      </c>
      <c r="P77" s="2">
        <v>1</v>
      </c>
      <c r="Q77" s="2">
        <v>1</v>
      </c>
      <c r="R77" s="2">
        <v>5</v>
      </c>
      <c r="S77" s="2" t="s">
        <v>87</v>
      </c>
      <c r="T77" s="2" t="s">
        <v>44</v>
      </c>
      <c r="U77" s="2" t="s">
        <v>31</v>
      </c>
      <c r="V77" s="2" t="s">
        <v>43</v>
      </c>
      <c r="W77" s="2" t="s">
        <v>33</v>
      </c>
      <c r="X77" s="2" t="s">
        <v>34</v>
      </c>
      <c r="Y77" s="2" t="s">
        <v>35</v>
      </c>
      <c r="Z77" s="2" t="s">
        <v>36</v>
      </c>
      <c r="AA77" s="2" t="s">
        <v>36</v>
      </c>
      <c r="AB77" s="2" t="s">
        <v>36</v>
      </c>
      <c r="AC77" s="2" t="s">
        <v>36</v>
      </c>
    </row>
    <row r="78" spans="1:29" ht="12.75">
      <c r="A78" s="1">
        <v>42923.360196018519</v>
      </c>
      <c r="B78" s="2">
        <v>1</v>
      </c>
      <c r="C78" s="2">
        <v>1</v>
      </c>
      <c r="D78" s="2">
        <v>5</v>
      </c>
      <c r="E78" s="2">
        <v>1</v>
      </c>
      <c r="F78" s="2">
        <v>1</v>
      </c>
      <c r="G78" s="2">
        <v>2</v>
      </c>
      <c r="H78" s="2">
        <v>2</v>
      </c>
      <c r="I78" s="2">
        <v>5</v>
      </c>
      <c r="J78" s="2">
        <v>5</v>
      </c>
      <c r="K78" s="2">
        <v>5</v>
      </c>
      <c r="L78" s="2">
        <v>5</v>
      </c>
      <c r="M78" s="2">
        <v>5</v>
      </c>
      <c r="N78" s="2">
        <v>2</v>
      </c>
      <c r="O78" s="2">
        <v>4</v>
      </c>
      <c r="P78" s="2">
        <v>2</v>
      </c>
      <c r="Q78" s="2">
        <v>3</v>
      </c>
      <c r="R78" s="2">
        <v>4</v>
      </c>
      <c r="T78" s="2" t="s">
        <v>44</v>
      </c>
      <c r="U78" s="2" t="s">
        <v>42</v>
      </c>
      <c r="V78" s="2" t="s">
        <v>39</v>
      </c>
      <c r="W78" s="2" t="s">
        <v>40</v>
      </c>
      <c r="X78" s="2" t="s">
        <v>34</v>
      </c>
      <c r="Y78" s="2" t="s">
        <v>35</v>
      </c>
      <c r="Z78" s="2" t="s">
        <v>36</v>
      </c>
      <c r="AA78" s="2" t="s">
        <v>36</v>
      </c>
      <c r="AB78" s="2" t="s">
        <v>37</v>
      </c>
      <c r="AC78" s="2" t="s">
        <v>37</v>
      </c>
    </row>
    <row r="79" spans="1:29" ht="12.75">
      <c r="A79" s="1">
        <v>42923.362900497683</v>
      </c>
      <c r="B79" s="2">
        <v>5</v>
      </c>
      <c r="C79" s="2">
        <v>5</v>
      </c>
      <c r="D79" s="2">
        <v>5</v>
      </c>
      <c r="E79" s="2">
        <v>3</v>
      </c>
      <c r="F79" s="2">
        <v>5</v>
      </c>
      <c r="G79" s="2">
        <v>2</v>
      </c>
      <c r="H79" s="2">
        <v>2</v>
      </c>
      <c r="I79" s="2">
        <v>4</v>
      </c>
      <c r="J79" s="2">
        <v>4</v>
      </c>
      <c r="K79" s="2">
        <v>2</v>
      </c>
      <c r="L79" s="2">
        <v>4</v>
      </c>
      <c r="M79" s="2">
        <v>4</v>
      </c>
      <c r="N79" s="2">
        <v>5</v>
      </c>
      <c r="O79" s="2">
        <v>5</v>
      </c>
      <c r="P79" s="2">
        <v>5</v>
      </c>
      <c r="Q79" s="2">
        <v>5</v>
      </c>
      <c r="R79" s="2">
        <v>3</v>
      </c>
      <c r="S79" s="2" t="s">
        <v>88</v>
      </c>
      <c r="T79" s="2" t="s">
        <v>44</v>
      </c>
      <c r="U79" s="2" t="s">
        <v>42</v>
      </c>
      <c r="V79" s="2" t="s">
        <v>39</v>
      </c>
      <c r="W79" s="2" t="s">
        <v>33</v>
      </c>
      <c r="X79" s="2" t="s">
        <v>34</v>
      </c>
      <c r="Y79" s="2" t="s">
        <v>35</v>
      </c>
      <c r="Z79" s="2" t="s">
        <v>36</v>
      </c>
      <c r="AA79" s="2" t="s">
        <v>36</v>
      </c>
      <c r="AB79" s="2" t="s">
        <v>37</v>
      </c>
      <c r="AC79" s="2" t="s">
        <v>37</v>
      </c>
    </row>
    <row r="80" spans="1:29" ht="12.75">
      <c r="A80" s="1">
        <v>42923.363309189815</v>
      </c>
      <c r="B80" s="2">
        <v>4</v>
      </c>
      <c r="C80" s="2">
        <v>3</v>
      </c>
      <c r="D80" s="2">
        <v>4</v>
      </c>
      <c r="E80" s="2">
        <v>2</v>
      </c>
      <c r="F80" s="2">
        <v>4</v>
      </c>
      <c r="G80" s="2">
        <v>4</v>
      </c>
      <c r="H80" s="2">
        <v>4</v>
      </c>
      <c r="I80" s="2">
        <v>3</v>
      </c>
      <c r="J80" s="2">
        <v>4</v>
      </c>
      <c r="K80" s="2">
        <v>5</v>
      </c>
      <c r="L80" s="2">
        <v>4</v>
      </c>
      <c r="M80" s="2">
        <v>2</v>
      </c>
      <c r="N80" s="2">
        <v>4</v>
      </c>
      <c r="O80" s="2">
        <v>4</v>
      </c>
      <c r="P80" s="2">
        <v>4</v>
      </c>
      <c r="Q80" s="2">
        <v>3</v>
      </c>
      <c r="R80" s="2">
        <v>3</v>
      </c>
      <c r="S80" s="2" t="s">
        <v>86</v>
      </c>
      <c r="T80" s="2" t="s">
        <v>38</v>
      </c>
      <c r="U80" s="2" t="s">
        <v>42</v>
      </c>
      <c r="V80" s="2" t="s">
        <v>39</v>
      </c>
      <c r="W80" s="2" t="s">
        <v>77</v>
      </c>
      <c r="X80" s="2" t="s">
        <v>34</v>
      </c>
      <c r="Y80" s="2" t="s">
        <v>35</v>
      </c>
      <c r="Z80" s="2" t="s">
        <v>36</v>
      </c>
      <c r="AA80" s="2" t="s">
        <v>36</v>
      </c>
      <c r="AB80" s="2" t="s">
        <v>36</v>
      </c>
      <c r="AC80" s="2" t="s">
        <v>36</v>
      </c>
    </row>
    <row r="81" spans="1:29" ht="12.75">
      <c r="A81" s="1">
        <v>42923.363816620375</v>
      </c>
      <c r="B81" s="2">
        <v>2</v>
      </c>
      <c r="C81" s="2">
        <v>3</v>
      </c>
      <c r="D81" s="2">
        <v>3</v>
      </c>
      <c r="E81" s="2">
        <v>2</v>
      </c>
      <c r="F81" s="2">
        <v>4</v>
      </c>
      <c r="G81" s="2">
        <v>4</v>
      </c>
      <c r="H81" s="2">
        <v>4</v>
      </c>
      <c r="I81" s="2">
        <v>2</v>
      </c>
      <c r="J81" s="2">
        <v>3</v>
      </c>
      <c r="K81" s="2">
        <v>3</v>
      </c>
      <c r="L81" s="2">
        <v>5</v>
      </c>
      <c r="M81" s="2">
        <v>3</v>
      </c>
      <c r="N81" s="2">
        <v>4</v>
      </c>
      <c r="O81" s="2">
        <v>5</v>
      </c>
      <c r="P81" s="2">
        <v>4</v>
      </c>
      <c r="Q81" s="2">
        <v>3</v>
      </c>
      <c r="R81" s="2">
        <v>2</v>
      </c>
      <c r="T81" s="2" t="s">
        <v>30</v>
      </c>
      <c r="U81" s="2" t="s">
        <v>42</v>
      </c>
      <c r="V81" s="2" t="s">
        <v>32</v>
      </c>
      <c r="W81" s="2" t="s">
        <v>40</v>
      </c>
      <c r="X81" s="2" t="s">
        <v>34</v>
      </c>
      <c r="Y81" s="2" t="s">
        <v>35</v>
      </c>
      <c r="Z81" s="2" t="s">
        <v>36</v>
      </c>
      <c r="AA81" s="2" t="s">
        <v>36</v>
      </c>
      <c r="AB81" s="2" t="s">
        <v>37</v>
      </c>
      <c r="AC81" s="2" t="s">
        <v>37</v>
      </c>
    </row>
    <row r="82" spans="1:29" ht="12.75">
      <c r="A82" s="1">
        <v>42923.36403542824</v>
      </c>
      <c r="B82" s="2">
        <v>2</v>
      </c>
      <c r="C82" s="2">
        <v>5</v>
      </c>
      <c r="D82" s="2">
        <v>1</v>
      </c>
      <c r="E82" s="2">
        <v>2</v>
      </c>
      <c r="F82" s="2">
        <v>5</v>
      </c>
      <c r="G82" s="2">
        <v>4</v>
      </c>
      <c r="H82" s="2">
        <v>4</v>
      </c>
      <c r="I82" s="2">
        <v>5</v>
      </c>
      <c r="J82" s="2">
        <v>5</v>
      </c>
      <c r="K82" s="2">
        <v>5</v>
      </c>
      <c r="L82" s="2">
        <v>5</v>
      </c>
      <c r="M82" s="2">
        <v>5</v>
      </c>
      <c r="N82" s="2">
        <v>4</v>
      </c>
      <c r="O82" s="2">
        <v>3</v>
      </c>
      <c r="P82" s="2">
        <v>5</v>
      </c>
      <c r="Q82" s="2">
        <v>1</v>
      </c>
      <c r="R82" s="2">
        <v>2</v>
      </c>
      <c r="S82" s="2" t="s">
        <v>89</v>
      </c>
      <c r="T82" s="2" t="s">
        <v>38</v>
      </c>
      <c r="U82" s="2" t="s">
        <v>31</v>
      </c>
      <c r="V82" s="2" t="s">
        <v>43</v>
      </c>
      <c r="W82" s="2" t="s">
        <v>49</v>
      </c>
      <c r="X82" s="2" t="s">
        <v>34</v>
      </c>
      <c r="Y82" s="2" t="s">
        <v>35</v>
      </c>
      <c r="Z82" s="2" t="s">
        <v>36</v>
      </c>
      <c r="AA82" s="2" t="s">
        <v>36</v>
      </c>
      <c r="AB82" s="2" t="s">
        <v>37</v>
      </c>
      <c r="AC82" s="2" t="s">
        <v>36</v>
      </c>
    </row>
    <row r="83" spans="1:29" ht="12.75">
      <c r="A83" s="1">
        <v>42923.36424855324</v>
      </c>
      <c r="B83" s="2">
        <v>3</v>
      </c>
      <c r="C83" s="2">
        <v>5</v>
      </c>
      <c r="D83" s="2">
        <v>5</v>
      </c>
      <c r="E83" s="2">
        <v>3</v>
      </c>
      <c r="F83" s="2">
        <v>5</v>
      </c>
      <c r="G83" s="2">
        <v>5</v>
      </c>
      <c r="H83" s="2">
        <v>5</v>
      </c>
      <c r="I83" s="2">
        <v>1</v>
      </c>
      <c r="J83" s="2">
        <v>1</v>
      </c>
      <c r="K83" s="2">
        <v>1</v>
      </c>
      <c r="L83" s="2">
        <v>3</v>
      </c>
      <c r="M83" s="2">
        <v>5</v>
      </c>
      <c r="N83" s="2">
        <v>5</v>
      </c>
      <c r="O83" s="2">
        <v>5</v>
      </c>
      <c r="P83" s="2">
        <v>5</v>
      </c>
      <c r="Q83" s="2">
        <v>3</v>
      </c>
      <c r="R83" s="2">
        <v>5</v>
      </c>
      <c r="S83" s="2" t="s">
        <v>37</v>
      </c>
      <c r="T83" s="2" t="s">
        <v>44</v>
      </c>
      <c r="U83" s="2" t="s">
        <v>42</v>
      </c>
      <c r="V83" s="2" t="s">
        <v>46</v>
      </c>
      <c r="W83" s="2" t="s">
        <v>33</v>
      </c>
      <c r="X83" s="2" t="s">
        <v>34</v>
      </c>
      <c r="Y83" s="2" t="s">
        <v>35</v>
      </c>
      <c r="Z83" s="2" t="s">
        <v>37</v>
      </c>
      <c r="AA83" s="2" t="s">
        <v>36</v>
      </c>
      <c r="AB83" s="2" t="s">
        <v>37</v>
      </c>
      <c r="AC83" s="2" t="s">
        <v>37</v>
      </c>
    </row>
    <row r="84" spans="1:29" ht="12.75">
      <c r="A84" s="1">
        <v>42923.36487892361</v>
      </c>
      <c r="B84" s="2">
        <v>4</v>
      </c>
      <c r="C84" s="2">
        <v>4</v>
      </c>
      <c r="D84" s="2">
        <v>5</v>
      </c>
      <c r="E84" s="2">
        <v>4</v>
      </c>
      <c r="F84" s="2">
        <v>5</v>
      </c>
      <c r="G84" s="2">
        <v>4</v>
      </c>
      <c r="H84" s="2">
        <v>5</v>
      </c>
      <c r="I84" s="2">
        <v>4</v>
      </c>
      <c r="J84" s="2">
        <v>4</v>
      </c>
      <c r="K84" s="2">
        <v>4</v>
      </c>
      <c r="L84" s="2">
        <v>4</v>
      </c>
      <c r="M84" s="2">
        <v>4</v>
      </c>
      <c r="N84" s="2">
        <v>5</v>
      </c>
      <c r="O84" s="2">
        <v>4</v>
      </c>
      <c r="P84" s="2">
        <v>5</v>
      </c>
      <c r="Q84" s="2">
        <v>5</v>
      </c>
      <c r="R84" s="2">
        <v>4</v>
      </c>
      <c r="S84" s="2" t="s">
        <v>90</v>
      </c>
      <c r="T84" s="2" t="s">
        <v>30</v>
      </c>
      <c r="U84" s="2" t="s">
        <v>42</v>
      </c>
      <c r="V84" s="2" t="s">
        <v>32</v>
      </c>
      <c r="W84" s="2" t="s">
        <v>53</v>
      </c>
      <c r="X84" s="2" t="s">
        <v>34</v>
      </c>
      <c r="Y84" s="2" t="s">
        <v>35</v>
      </c>
      <c r="Z84" s="2" t="s">
        <v>37</v>
      </c>
      <c r="AA84" s="2" t="s">
        <v>37</v>
      </c>
      <c r="AB84" s="2" t="s">
        <v>37</v>
      </c>
      <c r="AC84" s="2" t="s">
        <v>36</v>
      </c>
    </row>
    <row r="85" spans="1:29" ht="12.75">
      <c r="A85" s="1">
        <v>42923.368873252315</v>
      </c>
      <c r="B85" s="2">
        <v>5</v>
      </c>
      <c r="C85" s="2">
        <v>5</v>
      </c>
      <c r="D85" s="2">
        <v>5</v>
      </c>
      <c r="E85" s="2">
        <v>4</v>
      </c>
      <c r="F85" s="2">
        <v>5</v>
      </c>
      <c r="G85" s="2">
        <v>4</v>
      </c>
      <c r="H85" s="2">
        <v>4</v>
      </c>
      <c r="I85" s="2">
        <v>5</v>
      </c>
      <c r="J85" s="2">
        <v>4</v>
      </c>
      <c r="K85" s="2">
        <v>4</v>
      </c>
      <c r="L85" s="2">
        <v>4</v>
      </c>
      <c r="M85" s="2">
        <v>4</v>
      </c>
      <c r="N85" s="2">
        <v>3</v>
      </c>
      <c r="O85" s="2">
        <v>3</v>
      </c>
      <c r="P85" s="2">
        <v>3</v>
      </c>
      <c r="Q85" s="2">
        <v>5</v>
      </c>
      <c r="R85" s="2">
        <v>3</v>
      </c>
      <c r="T85" s="2" t="s">
        <v>30</v>
      </c>
      <c r="U85" s="2" t="s">
        <v>42</v>
      </c>
      <c r="V85" s="2" t="s">
        <v>39</v>
      </c>
      <c r="W85" s="2" t="s">
        <v>33</v>
      </c>
      <c r="X85" s="2" t="s">
        <v>34</v>
      </c>
      <c r="Y85" s="2" t="s">
        <v>35</v>
      </c>
      <c r="Z85" s="2" t="s">
        <v>36</v>
      </c>
      <c r="AA85" s="2" t="s">
        <v>37</v>
      </c>
      <c r="AB85" s="2" t="s">
        <v>37</v>
      </c>
      <c r="AC85" s="2" t="s">
        <v>37</v>
      </c>
    </row>
    <row r="86" spans="1:29" ht="12.75">
      <c r="A86" s="1">
        <v>42923.370248043982</v>
      </c>
      <c r="B86" s="2">
        <v>2</v>
      </c>
      <c r="C86" s="2">
        <v>4</v>
      </c>
      <c r="D86" s="2">
        <v>4</v>
      </c>
      <c r="E86" s="2">
        <v>2</v>
      </c>
      <c r="F86" s="2">
        <v>2</v>
      </c>
      <c r="G86" s="2">
        <v>4</v>
      </c>
      <c r="H86" s="2">
        <v>3</v>
      </c>
      <c r="I86" s="2">
        <v>5</v>
      </c>
      <c r="J86" s="2">
        <v>4</v>
      </c>
      <c r="K86" s="2">
        <v>5</v>
      </c>
      <c r="L86" s="2">
        <v>5</v>
      </c>
      <c r="M86" s="2">
        <v>5</v>
      </c>
      <c r="N86" s="2">
        <v>5</v>
      </c>
      <c r="O86" s="2">
        <v>3</v>
      </c>
      <c r="P86" s="2">
        <v>5</v>
      </c>
      <c r="Q86" s="2">
        <v>1</v>
      </c>
      <c r="R86" s="2">
        <v>2</v>
      </c>
      <c r="T86" s="2" t="s">
        <v>44</v>
      </c>
      <c r="U86" s="2" t="s">
        <v>31</v>
      </c>
      <c r="V86" s="2" t="s">
        <v>43</v>
      </c>
      <c r="W86" s="2" t="s">
        <v>40</v>
      </c>
      <c r="X86" s="2" t="s">
        <v>34</v>
      </c>
      <c r="Y86" s="2" t="s">
        <v>35</v>
      </c>
      <c r="Z86" s="2" t="s">
        <v>37</v>
      </c>
      <c r="AA86" s="2" t="s">
        <v>36</v>
      </c>
      <c r="AB86" s="2" t="s">
        <v>37</v>
      </c>
      <c r="AC86" s="2" t="s">
        <v>37</v>
      </c>
    </row>
    <row r="87" spans="1:29" ht="12.75">
      <c r="A87" s="1">
        <v>42923.372370740741</v>
      </c>
      <c r="B87" s="2">
        <v>4</v>
      </c>
      <c r="C87" s="2">
        <v>4</v>
      </c>
      <c r="D87" s="2">
        <v>5</v>
      </c>
      <c r="E87" s="2">
        <v>3</v>
      </c>
      <c r="F87" s="2">
        <v>2</v>
      </c>
      <c r="G87" s="2">
        <v>3</v>
      </c>
      <c r="H87" s="2">
        <v>4</v>
      </c>
      <c r="I87" s="2">
        <v>1</v>
      </c>
      <c r="J87" s="2">
        <v>4</v>
      </c>
      <c r="K87" s="2">
        <v>4</v>
      </c>
      <c r="L87" s="2">
        <v>5</v>
      </c>
      <c r="M87" s="2">
        <v>4</v>
      </c>
      <c r="N87" s="2">
        <v>3</v>
      </c>
      <c r="O87" s="2">
        <v>5</v>
      </c>
      <c r="P87" s="2">
        <v>5</v>
      </c>
      <c r="Q87" s="2">
        <v>1</v>
      </c>
      <c r="R87" s="2">
        <v>5</v>
      </c>
      <c r="T87" s="2" t="s">
        <v>38</v>
      </c>
      <c r="U87" s="2" t="s">
        <v>31</v>
      </c>
      <c r="V87" s="2" t="s">
        <v>39</v>
      </c>
      <c r="W87" s="2" t="s">
        <v>77</v>
      </c>
      <c r="X87" s="2" t="s">
        <v>34</v>
      </c>
      <c r="Y87" s="2" t="s">
        <v>35</v>
      </c>
      <c r="Z87" s="2" t="s">
        <v>37</v>
      </c>
      <c r="AA87" s="2" t="s">
        <v>36</v>
      </c>
      <c r="AB87" s="2" t="s">
        <v>37</v>
      </c>
      <c r="AC87" s="2" t="s">
        <v>37</v>
      </c>
    </row>
    <row r="88" spans="1:29" ht="12.75">
      <c r="A88" s="1">
        <v>42923.375007847222</v>
      </c>
      <c r="B88" s="2">
        <v>2</v>
      </c>
      <c r="C88" s="2">
        <v>3</v>
      </c>
      <c r="D88" s="2">
        <v>3</v>
      </c>
      <c r="E88" s="2">
        <v>4</v>
      </c>
      <c r="F88" s="2">
        <v>3</v>
      </c>
      <c r="G88" s="2">
        <v>4</v>
      </c>
      <c r="H88" s="2">
        <v>3</v>
      </c>
      <c r="I88" s="2">
        <v>4</v>
      </c>
      <c r="J88" s="2">
        <v>3</v>
      </c>
      <c r="K88" s="2">
        <v>3</v>
      </c>
      <c r="L88" s="2">
        <v>4</v>
      </c>
      <c r="M88" s="2">
        <v>4</v>
      </c>
      <c r="N88" s="2">
        <v>3</v>
      </c>
      <c r="O88" s="2">
        <v>4</v>
      </c>
      <c r="P88" s="2">
        <v>3</v>
      </c>
      <c r="Q88" s="2">
        <v>4</v>
      </c>
      <c r="R88" s="2">
        <v>4</v>
      </c>
      <c r="T88" s="2" t="s">
        <v>38</v>
      </c>
      <c r="U88" s="2" t="s">
        <v>31</v>
      </c>
      <c r="V88" s="2" t="s">
        <v>32</v>
      </c>
      <c r="W88" s="2" t="s">
        <v>49</v>
      </c>
      <c r="X88" s="2" t="s">
        <v>34</v>
      </c>
      <c r="Y88" s="2" t="s">
        <v>35</v>
      </c>
      <c r="Z88" s="2" t="s">
        <v>36</v>
      </c>
      <c r="AA88" s="2" t="s">
        <v>36</v>
      </c>
      <c r="AB88" s="2" t="s">
        <v>37</v>
      </c>
      <c r="AC88" s="2" t="s">
        <v>37</v>
      </c>
    </row>
    <row r="89" spans="1:29" ht="12.75">
      <c r="A89" s="1">
        <v>42923.379717303236</v>
      </c>
      <c r="B89" s="2">
        <v>5</v>
      </c>
      <c r="C89" s="2">
        <v>5</v>
      </c>
      <c r="D89" s="2">
        <v>5</v>
      </c>
      <c r="E89" s="2">
        <v>2</v>
      </c>
      <c r="F89" s="2">
        <v>5</v>
      </c>
      <c r="G89" s="2">
        <v>5</v>
      </c>
      <c r="H89" s="2">
        <v>3</v>
      </c>
      <c r="I89" s="2">
        <v>3</v>
      </c>
      <c r="J89" s="2">
        <v>5</v>
      </c>
      <c r="K89" s="2">
        <v>5</v>
      </c>
      <c r="L89" s="2">
        <v>4</v>
      </c>
      <c r="M89" s="2">
        <v>5</v>
      </c>
      <c r="N89" s="2">
        <v>5</v>
      </c>
      <c r="O89" s="2">
        <v>5</v>
      </c>
      <c r="P89" s="2">
        <v>5</v>
      </c>
      <c r="Q89" s="2">
        <v>5</v>
      </c>
      <c r="R89" s="2">
        <v>3</v>
      </c>
      <c r="T89" s="2" t="s">
        <v>38</v>
      </c>
      <c r="U89" s="2" t="s">
        <v>42</v>
      </c>
      <c r="V89" s="2" t="s">
        <v>43</v>
      </c>
      <c r="W89" s="2" t="s">
        <v>33</v>
      </c>
      <c r="X89" s="2" t="s">
        <v>34</v>
      </c>
      <c r="Y89" s="2" t="s">
        <v>35</v>
      </c>
      <c r="Z89" s="2" t="s">
        <v>36</v>
      </c>
      <c r="AA89" s="2" t="s">
        <v>36</v>
      </c>
      <c r="AB89" s="2" t="s">
        <v>37</v>
      </c>
      <c r="AC89" s="2" t="s">
        <v>37</v>
      </c>
    </row>
    <row r="90" spans="1:29" ht="12.75">
      <c r="A90" s="1">
        <v>42923.386538136576</v>
      </c>
      <c r="B90" s="2">
        <v>5</v>
      </c>
      <c r="C90" s="2">
        <v>4</v>
      </c>
      <c r="D90" s="2">
        <v>4</v>
      </c>
      <c r="E90" s="2">
        <v>2</v>
      </c>
      <c r="F90" s="2">
        <v>5</v>
      </c>
      <c r="G90" s="2">
        <v>5</v>
      </c>
      <c r="H90" s="2">
        <v>5</v>
      </c>
      <c r="I90" s="2">
        <v>5</v>
      </c>
      <c r="J90" s="2">
        <v>4</v>
      </c>
      <c r="K90" s="2">
        <v>4</v>
      </c>
      <c r="L90" s="2">
        <v>4</v>
      </c>
      <c r="M90" s="2">
        <v>4</v>
      </c>
      <c r="N90" s="2">
        <v>4</v>
      </c>
      <c r="O90" s="2">
        <v>1</v>
      </c>
      <c r="P90" s="2">
        <v>5</v>
      </c>
      <c r="Q90" s="2">
        <v>4</v>
      </c>
      <c r="R90" s="2">
        <v>4</v>
      </c>
      <c r="T90" s="2" t="s">
        <v>38</v>
      </c>
      <c r="U90" s="2" t="s">
        <v>31</v>
      </c>
      <c r="V90" s="2" t="s">
        <v>39</v>
      </c>
      <c r="W90" s="2" t="s">
        <v>40</v>
      </c>
      <c r="X90" s="2" t="s">
        <v>34</v>
      </c>
      <c r="Y90" s="2" t="s">
        <v>35</v>
      </c>
      <c r="Z90" s="2" t="s">
        <v>37</v>
      </c>
      <c r="AA90" s="2" t="s">
        <v>36</v>
      </c>
      <c r="AB90" s="2" t="s">
        <v>37</v>
      </c>
      <c r="AC90" s="2" t="s">
        <v>37</v>
      </c>
    </row>
    <row r="91" spans="1:29" ht="12.75">
      <c r="A91" s="1">
        <v>42923.389408564813</v>
      </c>
      <c r="B91" s="2">
        <v>4</v>
      </c>
      <c r="C91" s="2">
        <v>5</v>
      </c>
      <c r="D91" s="2">
        <v>3</v>
      </c>
      <c r="E91" s="2">
        <v>2</v>
      </c>
      <c r="F91" s="2">
        <v>4</v>
      </c>
      <c r="G91" s="2">
        <v>3</v>
      </c>
      <c r="H91" s="2">
        <v>2</v>
      </c>
      <c r="I91" s="2">
        <v>5</v>
      </c>
      <c r="J91" s="2">
        <v>3</v>
      </c>
      <c r="K91" s="2">
        <v>3</v>
      </c>
      <c r="L91" s="2">
        <v>4</v>
      </c>
      <c r="M91" s="2">
        <v>4</v>
      </c>
      <c r="N91" s="2">
        <v>4</v>
      </c>
      <c r="O91" s="2">
        <v>3</v>
      </c>
      <c r="P91" s="2">
        <v>4</v>
      </c>
      <c r="Q91" s="2">
        <v>4</v>
      </c>
      <c r="R91" s="2">
        <v>4</v>
      </c>
      <c r="T91" s="2" t="s">
        <v>38</v>
      </c>
      <c r="U91" s="2" t="s">
        <v>31</v>
      </c>
      <c r="V91" s="2" t="s">
        <v>43</v>
      </c>
      <c r="W91" s="2" t="s">
        <v>77</v>
      </c>
      <c r="X91" s="2" t="s">
        <v>34</v>
      </c>
      <c r="Y91" s="2" t="s">
        <v>35</v>
      </c>
      <c r="Z91" s="2" t="s">
        <v>36</v>
      </c>
      <c r="AA91" s="2" t="s">
        <v>36</v>
      </c>
      <c r="AB91" s="2" t="s">
        <v>37</v>
      </c>
      <c r="AC91" s="2" t="s">
        <v>37</v>
      </c>
    </row>
    <row r="92" spans="1:29" ht="12.75">
      <c r="A92" s="1">
        <v>42923.392403877311</v>
      </c>
      <c r="B92" s="2">
        <v>4</v>
      </c>
      <c r="C92" s="2">
        <v>4</v>
      </c>
      <c r="D92" s="2">
        <v>5</v>
      </c>
      <c r="E92" s="2">
        <v>3</v>
      </c>
      <c r="F92" s="2">
        <v>3</v>
      </c>
      <c r="G92" s="2">
        <v>2</v>
      </c>
      <c r="H92" s="2">
        <v>4</v>
      </c>
      <c r="I92" s="2">
        <v>2</v>
      </c>
      <c r="J92" s="2">
        <v>2</v>
      </c>
      <c r="K92" s="2">
        <v>1</v>
      </c>
      <c r="L92" s="2">
        <v>2</v>
      </c>
      <c r="M92" s="2">
        <v>4</v>
      </c>
      <c r="N92" s="2">
        <v>4</v>
      </c>
      <c r="O92" s="2">
        <v>4</v>
      </c>
      <c r="P92" s="2">
        <v>4</v>
      </c>
      <c r="Q92" s="2">
        <v>3</v>
      </c>
      <c r="R92" s="2">
        <v>4</v>
      </c>
      <c r="T92" s="2" t="s">
        <v>30</v>
      </c>
      <c r="U92" s="2" t="s">
        <v>42</v>
      </c>
      <c r="V92" s="2" t="s">
        <v>32</v>
      </c>
      <c r="W92" s="2" t="s">
        <v>77</v>
      </c>
      <c r="X92" s="2" t="s">
        <v>34</v>
      </c>
      <c r="Y92" s="2" t="s">
        <v>35</v>
      </c>
      <c r="Z92" s="2" t="s">
        <v>36</v>
      </c>
      <c r="AA92" s="2" t="s">
        <v>36</v>
      </c>
      <c r="AB92" s="2" t="s">
        <v>36</v>
      </c>
      <c r="AC92" s="2" t="s">
        <v>37</v>
      </c>
    </row>
    <row r="93" spans="1:29" ht="12.75">
      <c r="A93" s="1">
        <v>42923.398602083333</v>
      </c>
      <c r="B93" s="2">
        <v>5</v>
      </c>
      <c r="C93" s="2">
        <v>5</v>
      </c>
      <c r="D93" s="2">
        <v>5</v>
      </c>
      <c r="E93" s="2">
        <v>4</v>
      </c>
      <c r="F93" s="2">
        <v>5</v>
      </c>
      <c r="G93" s="2">
        <v>5</v>
      </c>
      <c r="H93" s="2">
        <v>5</v>
      </c>
      <c r="I93" s="2">
        <v>5</v>
      </c>
      <c r="J93" s="2">
        <v>3</v>
      </c>
      <c r="K93" s="2">
        <v>1</v>
      </c>
      <c r="L93" s="2">
        <v>5</v>
      </c>
      <c r="M93" s="2">
        <v>5</v>
      </c>
      <c r="N93" s="2">
        <v>5</v>
      </c>
      <c r="O93" s="2">
        <v>4</v>
      </c>
      <c r="P93" s="2">
        <v>5</v>
      </c>
      <c r="Q93" s="2">
        <v>5</v>
      </c>
      <c r="R93" s="2">
        <v>4</v>
      </c>
      <c r="S93" s="2" t="s">
        <v>91</v>
      </c>
      <c r="T93" s="2" t="s">
        <v>38</v>
      </c>
      <c r="U93" s="2" t="s">
        <v>31</v>
      </c>
      <c r="V93" s="2" t="s">
        <v>32</v>
      </c>
      <c r="W93" s="2" t="s">
        <v>40</v>
      </c>
      <c r="X93" s="2" t="s">
        <v>41</v>
      </c>
      <c r="Y93" s="2" t="s">
        <v>35</v>
      </c>
      <c r="Z93" s="2" t="s">
        <v>36</v>
      </c>
      <c r="AA93" s="2" t="s">
        <v>36</v>
      </c>
      <c r="AB93" s="2" t="s">
        <v>37</v>
      </c>
      <c r="AC93" s="2" t="s">
        <v>36</v>
      </c>
    </row>
    <row r="94" spans="1:29" ht="12.75">
      <c r="A94" s="1">
        <v>42923.398727789347</v>
      </c>
      <c r="B94" s="2">
        <v>3</v>
      </c>
      <c r="C94" s="2">
        <v>3</v>
      </c>
      <c r="D94" s="2">
        <v>4</v>
      </c>
      <c r="E94" s="2">
        <v>2</v>
      </c>
      <c r="F94" s="2">
        <v>2</v>
      </c>
      <c r="G94" s="2">
        <v>1</v>
      </c>
      <c r="H94" s="2">
        <v>1</v>
      </c>
      <c r="I94" s="2">
        <v>5</v>
      </c>
      <c r="J94" s="2">
        <v>5</v>
      </c>
      <c r="K94" s="2">
        <v>4</v>
      </c>
      <c r="L94" s="2">
        <v>4</v>
      </c>
      <c r="M94" s="2">
        <v>5</v>
      </c>
      <c r="N94" s="2">
        <v>3</v>
      </c>
      <c r="O94" s="2">
        <v>2</v>
      </c>
      <c r="P94" s="2">
        <v>3</v>
      </c>
      <c r="Q94" s="2">
        <v>1</v>
      </c>
      <c r="R94" s="2">
        <v>5</v>
      </c>
      <c r="S94" s="2" t="s">
        <v>92</v>
      </c>
      <c r="T94" s="2" t="s">
        <v>38</v>
      </c>
      <c r="U94" s="2" t="s">
        <v>31</v>
      </c>
      <c r="V94" s="2" t="s">
        <v>43</v>
      </c>
      <c r="W94" s="2" t="s">
        <v>50</v>
      </c>
      <c r="X94" s="2" t="s">
        <v>34</v>
      </c>
      <c r="Y94" s="2" t="s">
        <v>35</v>
      </c>
      <c r="Z94" s="2" t="s">
        <v>36</v>
      </c>
      <c r="AA94" s="2" t="s">
        <v>36</v>
      </c>
      <c r="AB94" s="2" t="s">
        <v>36</v>
      </c>
      <c r="AC94" s="2" t="s">
        <v>36</v>
      </c>
    </row>
    <row r="95" spans="1:29" ht="12.75">
      <c r="A95" s="1">
        <v>42923.402335775463</v>
      </c>
      <c r="B95" s="2">
        <v>5</v>
      </c>
      <c r="C95" s="2">
        <v>5</v>
      </c>
      <c r="D95" s="2">
        <v>5</v>
      </c>
      <c r="E95" s="2">
        <v>5</v>
      </c>
      <c r="F95" s="2">
        <v>5</v>
      </c>
      <c r="G95" s="2">
        <v>5</v>
      </c>
      <c r="H95" s="2">
        <v>5</v>
      </c>
      <c r="I95" s="2">
        <v>3</v>
      </c>
      <c r="J95" s="2">
        <v>5</v>
      </c>
      <c r="K95" s="2">
        <v>5</v>
      </c>
      <c r="L95" s="2">
        <v>3</v>
      </c>
      <c r="M95" s="2">
        <v>5</v>
      </c>
      <c r="N95" s="2">
        <v>5</v>
      </c>
      <c r="O95" s="2">
        <v>5</v>
      </c>
      <c r="P95" s="2">
        <v>5</v>
      </c>
      <c r="Q95" s="2">
        <v>5</v>
      </c>
      <c r="R95" s="2">
        <v>3</v>
      </c>
      <c r="S95" s="2" t="s">
        <v>93</v>
      </c>
      <c r="T95" s="2" t="s">
        <v>44</v>
      </c>
      <c r="U95" s="2" t="s">
        <v>42</v>
      </c>
      <c r="V95" s="2" t="s">
        <v>43</v>
      </c>
      <c r="W95" s="2" t="s">
        <v>53</v>
      </c>
      <c r="X95" s="2" t="s">
        <v>34</v>
      </c>
      <c r="Y95" s="2" t="s">
        <v>35</v>
      </c>
      <c r="Z95" s="2" t="s">
        <v>36</v>
      </c>
      <c r="AA95" s="2" t="s">
        <v>36</v>
      </c>
      <c r="AB95" s="2" t="s">
        <v>37</v>
      </c>
      <c r="AC95" s="2" t="s">
        <v>36</v>
      </c>
    </row>
    <row r="96" spans="1:29" ht="12.75">
      <c r="A96" s="1">
        <v>42923.402690196759</v>
      </c>
      <c r="B96" s="2">
        <v>5</v>
      </c>
      <c r="C96" s="2">
        <v>5</v>
      </c>
      <c r="D96" s="2">
        <v>5</v>
      </c>
      <c r="E96" s="2">
        <v>3</v>
      </c>
      <c r="F96" s="2">
        <v>5</v>
      </c>
      <c r="G96" s="2">
        <v>4</v>
      </c>
      <c r="H96" s="2">
        <v>3</v>
      </c>
      <c r="I96" s="2">
        <v>4</v>
      </c>
      <c r="J96" s="2">
        <v>2</v>
      </c>
      <c r="K96" s="2">
        <v>3</v>
      </c>
      <c r="L96" s="2">
        <v>4</v>
      </c>
      <c r="M96" s="2">
        <v>4</v>
      </c>
      <c r="N96" s="2">
        <v>5</v>
      </c>
      <c r="O96" s="2">
        <v>4</v>
      </c>
      <c r="P96" s="2">
        <v>5</v>
      </c>
      <c r="Q96" s="2">
        <v>4</v>
      </c>
      <c r="R96" s="2">
        <v>4</v>
      </c>
      <c r="S96" s="2" t="s">
        <v>94</v>
      </c>
      <c r="T96" s="2" t="s">
        <v>48</v>
      </c>
      <c r="U96" s="2" t="s">
        <v>42</v>
      </c>
      <c r="V96" s="2" t="s">
        <v>39</v>
      </c>
      <c r="W96" s="2" t="s">
        <v>50</v>
      </c>
      <c r="X96" s="2" t="s">
        <v>41</v>
      </c>
      <c r="Y96" s="2" t="s">
        <v>35</v>
      </c>
      <c r="Z96" s="2" t="s">
        <v>36</v>
      </c>
      <c r="AA96" s="2" t="s">
        <v>36</v>
      </c>
      <c r="AB96" s="2" t="s">
        <v>37</v>
      </c>
      <c r="AC96" s="2" t="s">
        <v>37</v>
      </c>
    </row>
    <row r="97" spans="1:29" ht="12.75">
      <c r="A97" s="1">
        <v>42923.404458206016</v>
      </c>
      <c r="B97" s="2">
        <v>4</v>
      </c>
      <c r="C97" s="2">
        <v>4</v>
      </c>
      <c r="D97" s="2">
        <v>3</v>
      </c>
      <c r="E97" s="2">
        <v>2</v>
      </c>
      <c r="F97" s="2">
        <v>4</v>
      </c>
      <c r="G97" s="2">
        <v>4</v>
      </c>
      <c r="H97" s="2">
        <v>1</v>
      </c>
      <c r="I97" s="2">
        <v>5</v>
      </c>
      <c r="J97" s="2">
        <v>3</v>
      </c>
      <c r="K97" s="2">
        <v>3</v>
      </c>
      <c r="L97" s="2">
        <v>4</v>
      </c>
      <c r="M97" s="2">
        <v>3</v>
      </c>
      <c r="N97" s="2">
        <v>4</v>
      </c>
      <c r="O97" s="2">
        <v>3</v>
      </c>
      <c r="P97" s="2">
        <v>5</v>
      </c>
      <c r="Q97" s="2">
        <v>1</v>
      </c>
      <c r="R97" s="2">
        <v>4</v>
      </c>
      <c r="T97" s="2" t="s">
        <v>44</v>
      </c>
      <c r="U97" s="2" t="s">
        <v>42</v>
      </c>
      <c r="V97" s="2" t="s">
        <v>39</v>
      </c>
      <c r="W97" s="2" t="s">
        <v>33</v>
      </c>
      <c r="X97" s="2" t="s">
        <v>41</v>
      </c>
      <c r="Y97" s="2" t="s">
        <v>67</v>
      </c>
      <c r="Z97" s="2" t="s">
        <v>36</v>
      </c>
      <c r="AA97" s="2" t="s">
        <v>36</v>
      </c>
      <c r="AB97" s="2" t="s">
        <v>36</v>
      </c>
      <c r="AC97" s="2" t="s">
        <v>37</v>
      </c>
    </row>
    <row r="98" spans="1:29" ht="12.75">
      <c r="A98" s="1">
        <v>42923.40966070602</v>
      </c>
      <c r="B98" s="2">
        <v>4</v>
      </c>
      <c r="C98" s="2">
        <v>5</v>
      </c>
      <c r="D98" s="2">
        <v>5</v>
      </c>
      <c r="E98" s="2">
        <v>5</v>
      </c>
      <c r="F98" s="2">
        <v>3</v>
      </c>
      <c r="G98" s="2">
        <v>4</v>
      </c>
      <c r="H98" s="2">
        <v>4</v>
      </c>
      <c r="I98" s="2">
        <v>1</v>
      </c>
      <c r="J98" s="2">
        <v>2</v>
      </c>
      <c r="K98" s="2">
        <v>2</v>
      </c>
      <c r="L98" s="2">
        <v>1</v>
      </c>
      <c r="M98" s="2">
        <v>2</v>
      </c>
      <c r="N98" s="2">
        <v>5</v>
      </c>
      <c r="O98" s="2">
        <v>5</v>
      </c>
      <c r="P98" s="2">
        <v>4</v>
      </c>
      <c r="Q98" s="2">
        <v>5</v>
      </c>
      <c r="R98" s="2">
        <v>2</v>
      </c>
      <c r="S98" s="2" t="s">
        <v>95</v>
      </c>
      <c r="T98" s="2" t="s">
        <v>30</v>
      </c>
      <c r="U98" s="2" t="s">
        <v>42</v>
      </c>
      <c r="V98" s="2" t="s">
        <v>46</v>
      </c>
      <c r="W98" s="2" t="s">
        <v>33</v>
      </c>
      <c r="X98" s="2" t="s">
        <v>34</v>
      </c>
      <c r="Y98" s="2" t="s">
        <v>35</v>
      </c>
      <c r="Z98" s="2" t="s">
        <v>36</v>
      </c>
      <c r="AA98" s="2" t="s">
        <v>37</v>
      </c>
      <c r="AB98" s="2" t="s">
        <v>37</v>
      </c>
      <c r="AC98" s="2" t="s">
        <v>36</v>
      </c>
    </row>
    <row r="99" spans="1:29" ht="12.75">
      <c r="A99" s="1">
        <v>42923.412766504625</v>
      </c>
      <c r="B99" s="2">
        <v>4</v>
      </c>
      <c r="C99" s="2">
        <v>4</v>
      </c>
      <c r="D99" s="2">
        <v>2</v>
      </c>
      <c r="E99" s="2">
        <v>3</v>
      </c>
      <c r="F99" s="2">
        <v>4</v>
      </c>
      <c r="G99" s="2">
        <v>4</v>
      </c>
      <c r="H99" s="2">
        <v>4</v>
      </c>
      <c r="I99" s="2">
        <v>5</v>
      </c>
      <c r="J99" s="2">
        <v>5</v>
      </c>
      <c r="K99" s="2">
        <v>5</v>
      </c>
      <c r="L99" s="2">
        <v>5</v>
      </c>
      <c r="M99" s="2">
        <v>5</v>
      </c>
      <c r="N99" s="2">
        <v>5</v>
      </c>
      <c r="O99" s="2">
        <v>4</v>
      </c>
      <c r="P99" s="2">
        <v>2</v>
      </c>
      <c r="Q99" s="2">
        <v>2</v>
      </c>
      <c r="R99" s="2">
        <v>4</v>
      </c>
      <c r="S99" s="2" t="s">
        <v>58</v>
      </c>
      <c r="T99" s="2" t="s">
        <v>38</v>
      </c>
      <c r="U99" s="2" t="s">
        <v>42</v>
      </c>
      <c r="V99" s="2" t="s">
        <v>43</v>
      </c>
      <c r="W99" s="2" t="s">
        <v>50</v>
      </c>
      <c r="X99" s="2" t="s">
        <v>34</v>
      </c>
      <c r="Y99" s="2" t="s">
        <v>35</v>
      </c>
      <c r="Z99" s="2" t="s">
        <v>36</v>
      </c>
      <c r="AA99" s="2" t="s">
        <v>36</v>
      </c>
      <c r="AB99" s="2" t="s">
        <v>37</v>
      </c>
      <c r="AC99" s="2" t="s">
        <v>36</v>
      </c>
    </row>
    <row r="100" spans="1:29" ht="12.75">
      <c r="A100" s="1">
        <v>42923.41498376157</v>
      </c>
      <c r="B100" s="2">
        <v>4</v>
      </c>
      <c r="C100" s="2">
        <v>4</v>
      </c>
      <c r="D100" s="2">
        <v>4</v>
      </c>
      <c r="E100" s="2">
        <v>3</v>
      </c>
      <c r="F100" s="2">
        <v>4</v>
      </c>
      <c r="G100" s="2">
        <v>5</v>
      </c>
      <c r="H100" s="2">
        <v>3</v>
      </c>
      <c r="I100" s="2">
        <v>3</v>
      </c>
      <c r="J100" s="2">
        <v>3</v>
      </c>
      <c r="K100" s="2">
        <v>3</v>
      </c>
      <c r="L100" s="2">
        <v>4</v>
      </c>
      <c r="M100" s="2">
        <v>3</v>
      </c>
      <c r="N100" s="2">
        <v>4</v>
      </c>
      <c r="O100" s="2">
        <v>3</v>
      </c>
      <c r="P100" s="2">
        <v>5</v>
      </c>
      <c r="Q100" s="2">
        <v>4</v>
      </c>
      <c r="R100" s="2">
        <v>5</v>
      </c>
      <c r="S100" s="2" t="s">
        <v>96</v>
      </c>
      <c r="T100" s="2" t="s">
        <v>38</v>
      </c>
      <c r="U100" s="2" t="s">
        <v>31</v>
      </c>
      <c r="V100" s="2" t="s">
        <v>46</v>
      </c>
      <c r="W100" s="2" t="s">
        <v>33</v>
      </c>
      <c r="X100" s="2" t="s">
        <v>41</v>
      </c>
      <c r="Y100" s="2" t="s">
        <v>67</v>
      </c>
      <c r="Z100" s="2" t="s">
        <v>37</v>
      </c>
      <c r="AA100" s="2" t="s">
        <v>36</v>
      </c>
      <c r="AB100" s="2" t="s">
        <v>37</v>
      </c>
      <c r="AC100" s="2" t="s">
        <v>36</v>
      </c>
    </row>
    <row r="101" spans="1:29" ht="12.75">
      <c r="A101" s="1">
        <v>42923.416483124995</v>
      </c>
      <c r="B101" s="2">
        <v>3</v>
      </c>
      <c r="C101" s="2">
        <v>3</v>
      </c>
      <c r="D101" s="2">
        <v>4</v>
      </c>
      <c r="E101" s="2">
        <v>4</v>
      </c>
      <c r="F101" s="2">
        <v>4</v>
      </c>
      <c r="G101" s="2">
        <v>4</v>
      </c>
      <c r="H101" s="2">
        <v>4</v>
      </c>
      <c r="I101" s="2">
        <v>4</v>
      </c>
      <c r="J101" s="2">
        <v>3</v>
      </c>
      <c r="K101" s="2">
        <v>3</v>
      </c>
      <c r="L101" s="2">
        <v>4</v>
      </c>
      <c r="M101" s="2">
        <v>4</v>
      </c>
      <c r="N101" s="2">
        <v>2</v>
      </c>
      <c r="O101" s="2">
        <v>4</v>
      </c>
      <c r="P101" s="2">
        <v>4</v>
      </c>
      <c r="Q101" s="2">
        <v>4</v>
      </c>
      <c r="R101" s="2">
        <v>4</v>
      </c>
      <c r="S101" s="2" t="s">
        <v>97</v>
      </c>
      <c r="T101" s="2" t="s">
        <v>44</v>
      </c>
      <c r="U101" s="2" t="s">
        <v>42</v>
      </c>
      <c r="V101" s="2" t="s">
        <v>43</v>
      </c>
      <c r="W101" s="2" t="s">
        <v>33</v>
      </c>
      <c r="X101" s="2" t="s">
        <v>34</v>
      </c>
      <c r="Y101" s="2" t="s">
        <v>35</v>
      </c>
      <c r="Z101" s="2" t="s">
        <v>37</v>
      </c>
      <c r="AA101" s="2" t="s">
        <v>36</v>
      </c>
      <c r="AB101" s="2" t="s">
        <v>37</v>
      </c>
      <c r="AC101" s="2" t="s">
        <v>37</v>
      </c>
    </row>
    <row r="102" spans="1:29" ht="12.75">
      <c r="A102" s="1">
        <v>42923.421709733797</v>
      </c>
      <c r="B102" s="2">
        <v>3</v>
      </c>
      <c r="C102" s="2">
        <v>5</v>
      </c>
      <c r="D102" s="2">
        <v>5</v>
      </c>
      <c r="E102" s="2">
        <v>3</v>
      </c>
      <c r="F102" s="2">
        <v>5</v>
      </c>
      <c r="G102" s="2">
        <v>4</v>
      </c>
      <c r="H102" s="2">
        <v>5</v>
      </c>
      <c r="I102" s="2">
        <v>5</v>
      </c>
      <c r="J102" s="2">
        <v>2</v>
      </c>
      <c r="K102" s="2">
        <v>2</v>
      </c>
      <c r="L102" s="2">
        <v>4</v>
      </c>
      <c r="M102" s="2">
        <v>3</v>
      </c>
      <c r="N102" s="2">
        <v>2</v>
      </c>
      <c r="O102" s="2">
        <v>1</v>
      </c>
      <c r="P102" s="2">
        <v>5</v>
      </c>
      <c r="Q102" s="2">
        <v>1</v>
      </c>
      <c r="R102" s="2">
        <v>4</v>
      </c>
      <c r="S102" s="2" t="s">
        <v>45</v>
      </c>
      <c r="T102" s="2" t="s">
        <v>38</v>
      </c>
      <c r="U102" s="2" t="s">
        <v>31</v>
      </c>
      <c r="V102" s="2" t="s">
        <v>46</v>
      </c>
      <c r="W102" s="2" t="s">
        <v>77</v>
      </c>
      <c r="X102" s="2" t="s">
        <v>98</v>
      </c>
      <c r="Y102" s="2" t="s">
        <v>35</v>
      </c>
      <c r="Z102" s="2" t="s">
        <v>36</v>
      </c>
      <c r="AA102" s="2" t="s">
        <v>36</v>
      </c>
      <c r="AB102" s="2" t="s">
        <v>37</v>
      </c>
      <c r="AC102" s="2" t="s">
        <v>36</v>
      </c>
    </row>
    <row r="103" spans="1:29" ht="12.75">
      <c r="A103" s="1">
        <v>42923.422337488431</v>
      </c>
      <c r="B103" s="2">
        <v>1</v>
      </c>
      <c r="C103" s="2">
        <v>1</v>
      </c>
      <c r="D103" s="2">
        <v>3</v>
      </c>
      <c r="E103" s="2">
        <v>3</v>
      </c>
      <c r="F103" s="2">
        <v>3</v>
      </c>
      <c r="G103" s="2">
        <v>1</v>
      </c>
      <c r="H103" s="2">
        <v>1</v>
      </c>
      <c r="I103" s="2">
        <v>5</v>
      </c>
      <c r="J103" s="2">
        <v>5</v>
      </c>
      <c r="K103" s="2">
        <v>5</v>
      </c>
      <c r="L103" s="2">
        <v>5</v>
      </c>
      <c r="M103" s="2">
        <v>5</v>
      </c>
      <c r="N103" s="2">
        <v>3</v>
      </c>
      <c r="O103" s="2">
        <v>3</v>
      </c>
      <c r="P103" s="2">
        <v>3</v>
      </c>
      <c r="Q103" s="2">
        <v>3</v>
      </c>
      <c r="R103" s="2">
        <v>5</v>
      </c>
      <c r="S103" s="2" t="s">
        <v>99</v>
      </c>
      <c r="T103" s="2" t="s">
        <v>38</v>
      </c>
      <c r="U103" s="2" t="s">
        <v>42</v>
      </c>
      <c r="V103" s="2" t="s">
        <v>39</v>
      </c>
      <c r="W103" s="2" t="s">
        <v>77</v>
      </c>
      <c r="X103" s="2" t="s">
        <v>41</v>
      </c>
      <c r="Y103" s="2" t="s">
        <v>35</v>
      </c>
      <c r="Z103" s="2" t="s">
        <v>36</v>
      </c>
      <c r="AA103" s="2" t="s">
        <v>36</v>
      </c>
      <c r="AB103" s="2" t="s">
        <v>36</v>
      </c>
      <c r="AC103" s="2" t="s">
        <v>36</v>
      </c>
    </row>
    <row r="104" spans="1:29" ht="12.75">
      <c r="A104" s="1">
        <v>42923.423352824073</v>
      </c>
      <c r="B104" s="2">
        <v>3</v>
      </c>
      <c r="C104" s="2">
        <v>4</v>
      </c>
      <c r="D104" s="2">
        <v>4</v>
      </c>
      <c r="E104" s="2">
        <v>2</v>
      </c>
      <c r="F104" s="2">
        <v>3</v>
      </c>
      <c r="G104" s="2">
        <v>4</v>
      </c>
      <c r="H104" s="2">
        <v>5</v>
      </c>
      <c r="I104" s="2">
        <v>3</v>
      </c>
      <c r="J104" s="2">
        <v>2</v>
      </c>
      <c r="K104" s="2">
        <v>3</v>
      </c>
      <c r="L104" s="2">
        <v>4</v>
      </c>
      <c r="M104" s="2">
        <v>3</v>
      </c>
      <c r="N104" s="2">
        <v>5</v>
      </c>
      <c r="O104" s="2">
        <v>5</v>
      </c>
      <c r="P104" s="2">
        <v>5</v>
      </c>
      <c r="Q104" s="2">
        <v>5</v>
      </c>
      <c r="R104" s="2">
        <v>3</v>
      </c>
      <c r="T104" s="2" t="s">
        <v>30</v>
      </c>
      <c r="U104" s="2" t="s">
        <v>42</v>
      </c>
      <c r="V104" s="2" t="s">
        <v>39</v>
      </c>
      <c r="W104" s="2" t="s">
        <v>33</v>
      </c>
      <c r="X104" s="2" t="s">
        <v>34</v>
      </c>
      <c r="Y104" s="2" t="s">
        <v>35</v>
      </c>
      <c r="Z104" s="2" t="s">
        <v>36</v>
      </c>
      <c r="AA104" s="2" t="s">
        <v>36</v>
      </c>
      <c r="AB104" s="2" t="s">
        <v>37</v>
      </c>
      <c r="AC104" s="2" t="s">
        <v>37</v>
      </c>
    </row>
    <row r="105" spans="1:29" ht="12.75">
      <c r="A105" s="1">
        <v>42923.42409487268</v>
      </c>
      <c r="B105" s="2">
        <v>1</v>
      </c>
      <c r="C105" s="2">
        <v>3</v>
      </c>
      <c r="D105" s="2">
        <v>3</v>
      </c>
      <c r="E105" s="2">
        <v>1</v>
      </c>
      <c r="F105" s="2">
        <v>1</v>
      </c>
      <c r="G105" s="2">
        <v>1</v>
      </c>
      <c r="H105" s="2">
        <v>1</v>
      </c>
      <c r="I105" s="2">
        <v>1</v>
      </c>
      <c r="J105" s="2">
        <v>5</v>
      </c>
      <c r="K105" s="2">
        <v>4</v>
      </c>
      <c r="L105" s="2">
        <v>5</v>
      </c>
      <c r="M105" s="2">
        <v>5</v>
      </c>
      <c r="N105" s="2">
        <v>3</v>
      </c>
      <c r="O105" s="2">
        <v>4</v>
      </c>
      <c r="P105" s="2">
        <v>4</v>
      </c>
      <c r="Q105" s="2">
        <v>1</v>
      </c>
      <c r="R105" s="2">
        <v>4</v>
      </c>
      <c r="S105" s="2" t="s">
        <v>100</v>
      </c>
      <c r="T105" s="2" t="s">
        <v>38</v>
      </c>
      <c r="U105" s="2" t="s">
        <v>42</v>
      </c>
      <c r="V105" s="2" t="s">
        <v>43</v>
      </c>
      <c r="W105" s="2" t="s">
        <v>50</v>
      </c>
      <c r="X105" s="2" t="s">
        <v>41</v>
      </c>
      <c r="Y105" s="2" t="s">
        <v>35</v>
      </c>
      <c r="Z105" s="2" t="s">
        <v>37</v>
      </c>
      <c r="AA105" s="2" t="s">
        <v>36</v>
      </c>
      <c r="AB105" s="2" t="s">
        <v>37</v>
      </c>
      <c r="AC105" s="2" t="s">
        <v>37</v>
      </c>
    </row>
    <row r="106" spans="1:29" ht="12.75">
      <c r="A106" s="1">
        <v>42923.427212453702</v>
      </c>
      <c r="B106" s="2">
        <v>5</v>
      </c>
      <c r="C106" s="2">
        <v>5</v>
      </c>
      <c r="D106" s="2">
        <v>5</v>
      </c>
      <c r="E106" s="2">
        <v>2</v>
      </c>
      <c r="F106" s="2">
        <v>4</v>
      </c>
      <c r="G106" s="2">
        <v>4</v>
      </c>
      <c r="H106" s="2">
        <v>3</v>
      </c>
      <c r="I106" s="2">
        <v>3</v>
      </c>
      <c r="J106" s="2">
        <v>5</v>
      </c>
      <c r="K106" s="2">
        <v>5</v>
      </c>
      <c r="L106" s="2">
        <v>3</v>
      </c>
      <c r="M106" s="2">
        <v>3</v>
      </c>
      <c r="N106" s="2">
        <v>5</v>
      </c>
      <c r="O106" s="2">
        <v>5</v>
      </c>
      <c r="P106" s="2">
        <v>5</v>
      </c>
      <c r="Q106" s="2">
        <v>3</v>
      </c>
      <c r="R106" s="2">
        <v>4</v>
      </c>
      <c r="S106" s="2" t="s">
        <v>101</v>
      </c>
      <c r="T106" s="2" t="s">
        <v>30</v>
      </c>
      <c r="U106" s="2" t="s">
        <v>31</v>
      </c>
      <c r="V106" s="2" t="s">
        <v>46</v>
      </c>
      <c r="W106" s="2" t="s">
        <v>50</v>
      </c>
      <c r="X106" s="2" t="s">
        <v>41</v>
      </c>
      <c r="Y106" s="2" t="s">
        <v>35</v>
      </c>
      <c r="Z106" s="2" t="s">
        <v>37</v>
      </c>
      <c r="AA106" s="2" t="s">
        <v>37</v>
      </c>
      <c r="AB106" s="2" t="s">
        <v>37</v>
      </c>
      <c r="AC106" s="2" t="s">
        <v>37</v>
      </c>
    </row>
    <row r="107" spans="1:29" ht="12.75">
      <c r="A107" s="1">
        <v>42923.438169421293</v>
      </c>
      <c r="B107" s="2">
        <v>5</v>
      </c>
      <c r="C107" s="2">
        <v>5</v>
      </c>
      <c r="D107" s="2">
        <v>5</v>
      </c>
      <c r="E107" s="2">
        <v>5</v>
      </c>
      <c r="F107" s="2">
        <v>5</v>
      </c>
      <c r="G107" s="2">
        <v>5</v>
      </c>
      <c r="H107" s="2">
        <v>5</v>
      </c>
      <c r="I107" s="2">
        <v>1</v>
      </c>
      <c r="J107" s="2">
        <v>1</v>
      </c>
      <c r="K107" s="2">
        <v>1</v>
      </c>
      <c r="L107" s="2">
        <v>1</v>
      </c>
      <c r="M107" s="2">
        <v>1</v>
      </c>
      <c r="N107" s="2">
        <v>5</v>
      </c>
      <c r="O107" s="2">
        <v>5</v>
      </c>
      <c r="P107" s="2">
        <v>5</v>
      </c>
      <c r="Q107" s="2">
        <v>5</v>
      </c>
      <c r="R107" s="2">
        <v>4</v>
      </c>
      <c r="S107" s="2" t="s">
        <v>45</v>
      </c>
      <c r="T107" s="2" t="s">
        <v>38</v>
      </c>
      <c r="U107" s="2" t="s">
        <v>42</v>
      </c>
      <c r="V107" s="2" t="s">
        <v>39</v>
      </c>
      <c r="W107" s="2" t="s">
        <v>33</v>
      </c>
      <c r="X107" s="2" t="s">
        <v>41</v>
      </c>
      <c r="Y107" s="2" t="s">
        <v>35</v>
      </c>
      <c r="Z107" s="2" t="s">
        <v>36</v>
      </c>
      <c r="AA107" s="2" t="s">
        <v>36</v>
      </c>
      <c r="AB107" s="2" t="s">
        <v>37</v>
      </c>
      <c r="AC107" s="2" t="s">
        <v>37</v>
      </c>
    </row>
    <row r="108" spans="1:29" ht="12.75">
      <c r="A108" s="1">
        <v>42923.45997600694</v>
      </c>
      <c r="B108" s="2">
        <v>5</v>
      </c>
      <c r="C108" s="2">
        <v>5</v>
      </c>
      <c r="D108" s="2">
        <v>5</v>
      </c>
      <c r="E108" s="2">
        <v>3</v>
      </c>
      <c r="F108" s="2">
        <v>3</v>
      </c>
      <c r="G108" s="2">
        <v>5</v>
      </c>
      <c r="H108" s="2">
        <v>5</v>
      </c>
      <c r="I108" s="2">
        <v>2</v>
      </c>
      <c r="J108" s="2">
        <v>2</v>
      </c>
      <c r="K108" s="2">
        <v>2</v>
      </c>
      <c r="L108" s="2">
        <v>3</v>
      </c>
      <c r="M108" s="2">
        <v>1</v>
      </c>
      <c r="N108" s="2">
        <v>5</v>
      </c>
      <c r="O108" s="2">
        <v>5</v>
      </c>
      <c r="P108" s="2">
        <v>5</v>
      </c>
      <c r="Q108" s="2">
        <v>1</v>
      </c>
      <c r="R108" s="2">
        <v>1</v>
      </c>
      <c r="T108" s="2" t="s">
        <v>38</v>
      </c>
      <c r="U108" s="2" t="s">
        <v>42</v>
      </c>
      <c r="V108" s="2" t="s">
        <v>46</v>
      </c>
      <c r="W108" s="2" t="s">
        <v>40</v>
      </c>
      <c r="X108" s="2" t="s">
        <v>34</v>
      </c>
      <c r="Y108" s="2" t="s">
        <v>35</v>
      </c>
      <c r="Z108" s="2" t="s">
        <v>36</v>
      </c>
      <c r="AA108" s="2" t="s">
        <v>36</v>
      </c>
      <c r="AB108" s="2" t="s">
        <v>37</v>
      </c>
      <c r="AC108" s="2" t="s">
        <v>36</v>
      </c>
    </row>
    <row r="109" spans="1:29" ht="12.75">
      <c r="A109" s="1">
        <v>42923.463186539353</v>
      </c>
      <c r="B109" s="2">
        <v>4</v>
      </c>
      <c r="C109" s="2">
        <v>4</v>
      </c>
      <c r="D109" s="2">
        <v>4</v>
      </c>
      <c r="E109" s="2">
        <v>3</v>
      </c>
      <c r="F109" s="2">
        <v>1</v>
      </c>
      <c r="G109" s="2">
        <v>3</v>
      </c>
      <c r="H109" s="2">
        <v>4</v>
      </c>
      <c r="I109" s="2">
        <v>3</v>
      </c>
      <c r="J109" s="2">
        <v>3</v>
      </c>
      <c r="K109" s="2">
        <v>3</v>
      </c>
      <c r="L109" s="2">
        <v>3</v>
      </c>
      <c r="M109" s="2">
        <v>3</v>
      </c>
      <c r="N109" s="2">
        <v>4</v>
      </c>
      <c r="O109" s="2">
        <v>4</v>
      </c>
      <c r="P109" s="2">
        <v>4</v>
      </c>
      <c r="Q109" s="2">
        <v>5</v>
      </c>
      <c r="R109" s="2">
        <v>5</v>
      </c>
      <c r="S109" s="2" t="s">
        <v>102</v>
      </c>
      <c r="T109" s="2" t="s">
        <v>44</v>
      </c>
      <c r="U109" s="2" t="s">
        <v>42</v>
      </c>
      <c r="V109" s="2" t="s">
        <v>46</v>
      </c>
      <c r="W109" s="2" t="s">
        <v>40</v>
      </c>
      <c r="X109" s="2" t="s">
        <v>34</v>
      </c>
      <c r="Y109" s="2" t="s">
        <v>35</v>
      </c>
      <c r="Z109" s="2" t="s">
        <v>36</v>
      </c>
      <c r="AA109" s="2" t="s">
        <v>36</v>
      </c>
      <c r="AB109" s="2" t="s">
        <v>37</v>
      </c>
      <c r="AC109" s="2" t="s">
        <v>37</v>
      </c>
    </row>
    <row r="110" spans="1:29" ht="12.75">
      <c r="A110" s="1">
        <v>42923.50137150463</v>
      </c>
      <c r="B110" s="2">
        <v>3</v>
      </c>
      <c r="C110" s="2">
        <v>4</v>
      </c>
      <c r="D110" s="2">
        <v>4</v>
      </c>
      <c r="E110" s="2">
        <v>2</v>
      </c>
      <c r="F110" s="2">
        <v>2</v>
      </c>
      <c r="G110" s="2">
        <v>2</v>
      </c>
      <c r="H110" s="2">
        <v>2</v>
      </c>
      <c r="I110" s="2">
        <v>4</v>
      </c>
      <c r="J110" s="2">
        <v>3</v>
      </c>
      <c r="K110" s="2">
        <v>2</v>
      </c>
      <c r="L110" s="2">
        <v>4</v>
      </c>
      <c r="M110" s="2">
        <v>4</v>
      </c>
      <c r="N110" s="2">
        <v>5</v>
      </c>
      <c r="O110" s="2">
        <v>4</v>
      </c>
      <c r="P110" s="2">
        <v>2</v>
      </c>
      <c r="Q110" s="2">
        <v>1</v>
      </c>
      <c r="R110" s="2">
        <v>3</v>
      </c>
      <c r="T110" s="2" t="s">
        <v>38</v>
      </c>
      <c r="U110" s="2" t="s">
        <v>42</v>
      </c>
      <c r="V110" s="2" t="s">
        <v>43</v>
      </c>
      <c r="W110" s="2" t="s">
        <v>40</v>
      </c>
      <c r="X110" s="2" t="s">
        <v>34</v>
      </c>
      <c r="Y110" s="2" t="s">
        <v>35</v>
      </c>
      <c r="Z110" s="2" t="s">
        <v>36</v>
      </c>
      <c r="AA110" s="2" t="s">
        <v>37</v>
      </c>
      <c r="AB110" s="2" t="s">
        <v>37</v>
      </c>
      <c r="AC110" s="2" t="s">
        <v>37</v>
      </c>
    </row>
    <row r="111" spans="1:29" ht="12.75">
      <c r="A111" s="1">
        <v>42923.524405289354</v>
      </c>
      <c r="B111" s="2">
        <v>5</v>
      </c>
      <c r="C111" s="2">
        <v>5</v>
      </c>
      <c r="D111" s="2">
        <v>5</v>
      </c>
      <c r="E111" s="2">
        <v>4</v>
      </c>
      <c r="F111" s="2">
        <v>5</v>
      </c>
      <c r="G111" s="2">
        <v>5</v>
      </c>
      <c r="H111" s="2">
        <v>5</v>
      </c>
      <c r="I111" s="2">
        <v>3</v>
      </c>
      <c r="J111" s="2">
        <v>3</v>
      </c>
      <c r="K111" s="2">
        <v>2</v>
      </c>
      <c r="L111" s="2">
        <v>5</v>
      </c>
      <c r="M111" s="2">
        <v>1</v>
      </c>
      <c r="N111" s="2">
        <v>2</v>
      </c>
      <c r="O111" s="2">
        <v>5</v>
      </c>
      <c r="P111" s="2">
        <v>5</v>
      </c>
      <c r="Q111" s="2">
        <v>5</v>
      </c>
      <c r="R111" s="2">
        <v>3</v>
      </c>
      <c r="T111" s="2" t="s">
        <v>30</v>
      </c>
      <c r="U111" s="2" t="s">
        <v>42</v>
      </c>
      <c r="V111" s="2" t="s">
        <v>39</v>
      </c>
      <c r="W111" s="2" t="s">
        <v>33</v>
      </c>
      <c r="X111" s="2" t="s">
        <v>34</v>
      </c>
      <c r="Y111" s="2" t="s">
        <v>35</v>
      </c>
      <c r="Z111" s="2" t="s">
        <v>36</v>
      </c>
      <c r="AA111" s="2" t="s">
        <v>37</v>
      </c>
      <c r="AB111" s="2" t="s">
        <v>37</v>
      </c>
      <c r="AC111" s="2" t="s">
        <v>37</v>
      </c>
    </row>
    <row r="112" spans="1:29" ht="12.75">
      <c r="A112" s="1">
        <v>42923.531937685184</v>
      </c>
      <c r="B112" s="2">
        <v>5</v>
      </c>
      <c r="C112" s="2">
        <v>5</v>
      </c>
      <c r="D112" s="2">
        <v>5</v>
      </c>
      <c r="E112" s="2">
        <v>5</v>
      </c>
      <c r="F112" s="2">
        <v>5</v>
      </c>
      <c r="G112" s="2">
        <v>4</v>
      </c>
      <c r="H112" s="2">
        <v>4</v>
      </c>
      <c r="I112" s="2">
        <v>5</v>
      </c>
      <c r="J112" s="2">
        <v>4</v>
      </c>
      <c r="K112" s="2">
        <v>4</v>
      </c>
      <c r="L112" s="2">
        <v>5</v>
      </c>
      <c r="M112" s="2">
        <v>4</v>
      </c>
      <c r="N112" s="2">
        <v>5</v>
      </c>
      <c r="O112" s="2">
        <v>5</v>
      </c>
      <c r="P112" s="2">
        <v>5</v>
      </c>
      <c r="Q112" s="2">
        <v>5</v>
      </c>
      <c r="R112" s="2">
        <v>5</v>
      </c>
      <c r="T112" s="2" t="s">
        <v>30</v>
      </c>
      <c r="U112" s="2" t="s">
        <v>42</v>
      </c>
      <c r="V112" s="2" t="s">
        <v>46</v>
      </c>
      <c r="W112" s="2" t="s">
        <v>53</v>
      </c>
      <c r="X112" s="2" t="s">
        <v>34</v>
      </c>
      <c r="Y112" s="2" t="s">
        <v>35</v>
      </c>
      <c r="Z112" s="2" t="s">
        <v>36</v>
      </c>
      <c r="AA112" s="2" t="s">
        <v>36</v>
      </c>
      <c r="AB112" s="2" t="s">
        <v>37</v>
      </c>
      <c r="AC112" s="2" t="s">
        <v>37</v>
      </c>
    </row>
    <row r="113" spans="1:29" ht="12.75">
      <c r="A113" s="1">
        <v>42923.55309645833</v>
      </c>
      <c r="B113" s="2">
        <v>3</v>
      </c>
      <c r="C113" s="2">
        <v>4</v>
      </c>
      <c r="D113" s="2">
        <v>4</v>
      </c>
      <c r="E113" s="2">
        <v>1</v>
      </c>
      <c r="F113" s="2">
        <v>1</v>
      </c>
      <c r="G113" s="2">
        <v>4</v>
      </c>
      <c r="H113" s="2">
        <v>4</v>
      </c>
      <c r="I113" s="2">
        <v>5</v>
      </c>
      <c r="J113" s="2">
        <v>4</v>
      </c>
      <c r="K113" s="2">
        <v>5</v>
      </c>
      <c r="L113" s="2">
        <v>5</v>
      </c>
      <c r="M113" s="2">
        <v>4</v>
      </c>
      <c r="N113" s="2">
        <v>4</v>
      </c>
      <c r="O113" s="2">
        <v>4</v>
      </c>
      <c r="P113" s="2">
        <v>5</v>
      </c>
      <c r="Q113" s="2">
        <v>5</v>
      </c>
      <c r="R113" s="2">
        <v>4</v>
      </c>
      <c r="S113" s="2" t="s">
        <v>103</v>
      </c>
      <c r="T113" s="2" t="s">
        <v>38</v>
      </c>
      <c r="U113" s="2" t="s">
        <v>42</v>
      </c>
      <c r="V113" s="2" t="s">
        <v>43</v>
      </c>
      <c r="W113" s="2" t="s">
        <v>33</v>
      </c>
      <c r="X113" s="2" t="s">
        <v>34</v>
      </c>
      <c r="Y113" s="2" t="s">
        <v>35</v>
      </c>
      <c r="Z113" s="2" t="s">
        <v>36</v>
      </c>
      <c r="AA113" s="2" t="s">
        <v>36</v>
      </c>
      <c r="AB113" s="2" t="s">
        <v>37</v>
      </c>
      <c r="AC113" s="2" t="s">
        <v>37</v>
      </c>
    </row>
    <row r="114" spans="1:29" ht="12.75">
      <c r="A114" s="1">
        <v>42923.55351189815</v>
      </c>
      <c r="B114" s="2">
        <v>4</v>
      </c>
      <c r="C114" s="2">
        <v>4</v>
      </c>
      <c r="D114" s="2">
        <v>4</v>
      </c>
      <c r="E114" s="2">
        <v>3</v>
      </c>
      <c r="F114" s="2">
        <v>4</v>
      </c>
      <c r="G114" s="2">
        <v>3</v>
      </c>
      <c r="H114" s="2">
        <v>4</v>
      </c>
      <c r="I114" s="2">
        <v>4</v>
      </c>
      <c r="J114" s="2">
        <v>3</v>
      </c>
      <c r="K114" s="2">
        <v>2</v>
      </c>
      <c r="L114" s="2">
        <v>3</v>
      </c>
      <c r="M114" s="2">
        <v>4</v>
      </c>
      <c r="N114" s="2">
        <v>5</v>
      </c>
      <c r="O114" s="2">
        <v>4</v>
      </c>
      <c r="P114" s="2">
        <v>4</v>
      </c>
      <c r="Q114" s="2">
        <v>4</v>
      </c>
      <c r="R114" s="2">
        <v>2</v>
      </c>
      <c r="T114" s="2" t="s">
        <v>44</v>
      </c>
      <c r="U114" s="2" t="s">
        <v>42</v>
      </c>
      <c r="V114" s="2" t="s">
        <v>32</v>
      </c>
      <c r="W114" s="2" t="s">
        <v>50</v>
      </c>
      <c r="X114" s="2" t="s">
        <v>41</v>
      </c>
      <c r="Y114" s="2" t="s">
        <v>35</v>
      </c>
      <c r="Z114" s="2" t="s">
        <v>36</v>
      </c>
      <c r="AA114" s="2" t="s">
        <v>37</v>
      </c>
      <c r="AB114" s="2" t="s">
        <v>37</v>
      </c>
      <c r="AC114" s="2" t="s">
        <v>37</v>
      </c>
    </row>
    <row r="115" spans="1:29" ht="12.75">
      <c r="A115" s="1">
        <v>42923.581247789349</v>
      </c>
      <c r="B115" s="2">
        <v>4</v>
      </c>
      <c r="C115" s="2">
        <v>5</v>
      </c>
      <c r="D115" s="2">
        <v>5</v>
      </c>
      <c r="E115" s="2">
        <v>5</v>
      </c>
      <c r="F115" s="2">
        <v>4</v>
      </c>
      <c r="G115" s="2">
        <v>5</v>
      </c>
      <c r="H115" s="2">
        <v>4</v>
      </c>
      <c r="I115" s="2">
        <v>4</v>
      </c>
      <c r="J115" s="2">
        <v>4</v>
      </c>
      <c r="K115" s="2">
        <v>4</v>
      </c>
      <c r="L115" s="2">
        <v>4</v>
      </c>
      <c r="M115" s="2">
        <v>5</v>
      </c>
      <c r="N115" s="2">
        <v>5</v>
      </c>
      <c r="O115" s="2">
        <v>5</v>
      </c>
      <c r="P115" s="2">
        <v>4</v>
      </c>
      <c r="Q115" s="2">
        <v>4</v>
      </c>
      <c r="R115" s="2">
        <v>5</v>
      </c>
      <c r="T115" s="2" t="s">
        <v>44</v>
      </c>
      <c r="U115" s="2" t="s">
        <v>42</v>
      </c>
      <c r="V115" s="2" t="s">
        <v>46</v>
      </c>
      <c r="W115" s="2" t="s">
        <v>33</v>
      </c>
      <c r="X115" s="2" t="s">
        <v>34</v>
      </c>
      <c r="Y115" s="2" t="s">
        <v>35</v>
      </c>
      <c r="Z115" s="2" t="s">
        <v>36</v>
      </c>
      <c r="AA115" s="2" t="s">
        <v>36</v>
      </c>
      <c r="AB115" s="2" t="s">
        <v>37</v>
      </c>
      <c r="AC115" s="2" t="s">
        <v>37</v>
      </c>
    </row>
    <row r="116" spans="1:29" ht="12.75">
      <c r="A116" s="1">
        <v>42923.583549189818</v>
      </c>
      <c r="B116" s="2">
        <v>1</v>
      </c>
      <c r="C116" s="2">
        <v>1</v>
      </c>
      <c r="D116" s="2">
        <v>1</v>
      </c>
      <c r="E116" s="2">
        <v>1</v>
      </c>
      <c r="F116" s="2">
        <v>1</v>
      </c>
      <c r="G116" s="2">
        <v>1</v>
      </c>
      <c r="H116" s="2">
        <v>1</v>
      </c>
      <c r="I116" s="2">
        <v>5</v>
      </c>
      <c r="J116" s="2">
        <v>5</v>
      </c>
      <c r="K116" s="2">
        <v>5</v>
      </c>
      <c r="L116" s="2">
        <v>5</v>
      </c>
      <c r="M116" s="2">
        <v>5</v>
      </c>
      <c r="N116" s="2">
        <v>1</v>
      </c>
      <c r="O116" s="2">
        <v>1</v>
      </c>
      <c r="P116" s="2">
        <v>1</v>
      </c>
      <c r="Q116" s="2">
        <v>1</v>
      </c>
      <c r="R116" s="2">
        <v>5</v>
      </c>
      <c r="S116" s="2" t="s">
        <v>104</v>
      </c>
      <c r="T116" s="2" t="s">
        <v>38</v>
      </c>
      <c r="U116" s="2" t="s">
        <v>42</v>
      </c>
      <c r="V116" s="2" t="s">
        <v>43</v>
      </c>
      <c r="W116" s="2" t="s">
        <v>33</v>
      </c>
      <c r="X116" s="2" t="s">
        <v>34</v>
      </c>
      <c r="Y116" s="2" t="s">
        <v>35</v>
      </c>
      <c r="Z116" s="2" t="s">
        <v>36</v>
      </c>
      <c r="AA116" s="2" t="s">
        <v>36</v>
      </c>
      <c r="AB116" s="2" t="s">
        <v>37</v>
      </c>
      <c r="AC116" s="2" t="s">
        <v>36</v>
      </c>
    </row>
    <row r="117" spans="1:29" ht="12.75">
      <c r="A117" s="1">
        <v>42923.603991435186</v>
      </c>
      <c r="B117" s="2">
        <v>5</v>
      </c>
      <c r="C117" s="2">
        <v>5</v>
      </c>
      <c r="D117" s="2">
        <v>5</v>
      </c>
      <c r="E117" s="2">
        <v>4</v>
      </c>
      <c r="F117" s="2">
        <v>5</v>
      </c>
      <c r="G117" s="2">
        <v>4</v>
      </c>
      <c r="H117" s="2">
        <v>4</v>
      </c>
      <c r="I117" s="2">
        <v>3</v>
      </c>
      <c r="J117" s="2">
        <v>4</v>
      </c>
      <c r="K117" s="2">
        <v>4</v>
      </c>
      <c r="L117" s="2">
        <v>3</v>
      </c>
      <c r="M117" s="2">
        <v>4</v>
      </c>
      <c r="N117" s="2">
        <v>5</v>
      </c>
      <c r="O117" s="2">
        <v>5</v>
      </c>
      <c r="P117" s="2">
        <v>5</v>
      </c>
      <c r="Q117" s="2">
        <v>4</v>
      </c>
      <c r="R117" s="2">
        <v>4</v>
      </c>
      <c r="S117" s="2" t="s">
        <v>105</v>
      </c>
      <c r="T117" s="2" t="s">
        <v>30</v>
      </c>
      <c r="U117" s="2" t="s">
        <v>31</v>
      </c>
      <c r="V117" s="2" t="s">
        <v>46</v>
      </c>
      <c r="W117" s="2" t="s">
        <v>40</v>
      </c>
      <c r="X117" s="2" t="s">
        <v>34</v>
      </c>
      <c r="Y117" s="2" t="s">
        <v>35</v>
      </c>
      <c r="Z117" s="2" t="s">
        <v>36</v>
      </c>
      <c r="AA117" s="2" t="s">
        <v>36</v>
      </c>
      <c r="AB117" s="2" t="s">
        <v>37</v>
      </c>
      <c r="AC117" s="2" t="s">
        <v>37</v>
      </c>
    </row>
    <row r="118" spans="1:29" ht="12.75">
      <c r="A118" s="1">
        <v>42923.619539699073</v>
      </c>
      <c r="B118" s="2">
        <v>5</v>
      </c>
      <c r="C118" s="2">
        <v>5</v>
      </c>
      <c r="D118" s="2">
        <v>5</v>
      </c>
      <c r="E118" s="2">
        <v>5</v>
      </c>
      <c r="F118" s="2">
        <v>5</v>
      </c>
      <c r="G118" s="2">
        <v>5</v>
      </c>
      <c r="H118" s="2">
        <v>5</v>
      </c>
      <c r="I118" s="2">
        <v>3</v>
      </c>
      <c r="J118" s="2">
        <v>4</v>
      </c>
      <c r="K118" s="2">
        <v>4</v>
      </c>
      <c r="L118" s="2">
        <v>3</v>
      </c>
      <c r="M118" s="2">
        <v>5</v>
      </c>
      <c r="N118" s="2">
        <v>5</v>
      </c>
      <c r="O118" s="2">
        <v>4</v>
      </c>
      <c r="P118" s="2">
        <v>5</v>
      </c>
      <c r="Q118" s="2">
        <v>5</v>
      </c>
      <c r="R118" s="2">
        <v>3</v>
      </c>
      <c r="T118" s="2" t="s">
        <v>30</v>
      </c>
      <c r="U118" s="2" t="s">
        <v>42</v>
      </c>
      <c r="V118" s="2" t="s">
        <v>32</v>
      </c>
      <c r="W118" s="2" t="s">
        <v>49</v>
      </c>
      <c r="X118" s="2" t="s">
        <v>34</v>
      </c>
      <c r="Y118" s="2" t="s">
        <v>35</v>
      </c>
      <c r="Z118" s="2" t="s">
        <v>36</v>
      </c>
      <c r="AA118" s="2" t="s">
        <v>36</v>
      </c>
      <c r="AB118" s="2" t="s">
        <v>37</v>
      </c>
      <c r="AC118" s="2" t="s">
        <v>37</v>
      </c>
    </row>
    <row r="119" spans="1:29" ht="12.75">
      <c r="A119" s="1">
        <v>42923.624534467592</v>
      </c>
      <c r="B119" s="2">
        <v>2</v>
      </c>
      <c r="C119" s="2">
        <v>2</v>
      </c>
      <c r="D119" s="2">
        <v>2</v>
      </c>
      <c r="E119" s="2">
        <v>1</v>
      </c>
      <c r="F119" s="2">
        <v>2</v>
      </c>
      <c r="G119" s="2">
        <v>2</v>
      </c>
      <c r="H119" s="2">
        <v>1</v>
      </c>
      <c r="I119" s="2">
        <v>4</v>
      </c>
      <c r="J119" s="2">
        <v>4</v>
      </c>
      <c r="K119" s="2">
        <v>5</v>
      </c>
      <c r="L119" s="2">
        <v>4</v>
      </c>
      <c r="M119" s="2">
        <v>4</v>
      </c>
      <c r="N119" s="2">
        <v>1</v>
      </c>
      <c r="O119" s="2">
        <v>4</v>
      </c>
      <c r="P119" s="2">
        <v>3</v>
      </c>
      <c r="Q119" s="2">
        <v>1</v>
      </c>
      <c r="R119" s="2">
        <v>2</v>
      </c>
      <c r="T119" s="2" t="s">
        <v>38</v>
      </c>
      <c r="U119" s="2" t="s">
        <v>31</v>
      </c>
      <c r="V119" s="2" t="s">
        <v>46</v>
      </c>
      <c r="W119" s="2" t="s">
        <v>33</v>
      </c>
      <c r="X119" s="2" t="s">
        <v>41</v>
      </c>
      <c r="Y119" s="2" t="s">
        <v>35</v>
      </c>
      <c r="Z119" s="2" t="s">
        <v>36</v>
      </c>
      <c r="AA119" s="2" t="s">
        <v>36</v>
      </c>
      <c r="AB119" s="2" t="s">
        <v>36</v>
      </c>
      <c r="AC119" s="2" t="s">
        <v>36</v>
      </c>
    </row>
    <row r="120" spans="1:29" ht="12.75">
      <c r="A120" s="1">
        <v>42923.625180173607</v>
      </c>
      <c r="B120" s="2">
        <v>5</v>
      </c>
      <c r="C120" s="2">
        <v>5</v>
      </c>
      <c r="D120" s="2">
        <v>5</v>
      </c>
      <c r="E120" s="2">
        <v>5</v>
      </c>
      <c r="F120" s="2">
        <v>5</v>
      </c>
      <c r="G120" s="2">
        <v>5</v>
      </c>
      <c r="H120" s="2">
        <v>3</v>
      </c>
      <c r="I120" s="2">
        <v>5</v>
      </c>
      <c r="J120" s="2">
        <v>1</v>
      </c>
      <c r="K120" s="2">
        <v>1</v>
      </c>
      <c r="L120" s="2">
        <v>2</v>
      </c>
      <c r="M120" s="2">
        <v>5</v>
      </c>
      <c r="N120" s="2">
        <v>5</v>
      </c>
      <c r="O120" s="2">
        <v>5</v>
      </c>
      <c r="P120" s="2">
        <v>5</v>
      </c>
      <c r="Q120" s="2">
        <v>5</v>
      </c>
      <c r="R120" s="2">
        <v>2</v>
      </c>
      <c r="T120" s="2" t="s">
        <v>30</v>
      </c>
      <c r="U120" s="2" t="s">
        <v>42</v>
      </c>
      <c r="V120" s="2" t="s">
        <v>39</v>
      </c>
      <c r="W120" s="2" t="s">
        <v>33</v>
      </c>
      <c r="X120" s="2" t="s">
        <v>34</v>
      </c>
      <c r="Y120" s="2" t="s">
        <v>35</v>
      </c>
      <c r="Z120" s="2" t="s">
        <v>36</v>
      </c>
      <c r="AA120" s="2" t="s">
        <v>37</v>
      </c>
      <c r="AB120" s="2" t="s">
        <v>36</v>
      </c>
      <c r="AC120" s="2" t="s">
        <v>36</v>
      </c>
    </row>
    <row r="121" spans="1:29" ht="12.75">
      <c r="A121" s="1">
        <v>42923.634177094907</v>
      </c>
      <c r="B121" s="2">
        <v>3</v>
      </c>
      <c r="C121" s="2">
        <v>3</v>
      </c>
      <c r="D121" s="2">
        <v>2</v>
      </c>
      <c r="E121" s="2">
        <v>2</v>
      </c>
      <c r="F121" s="2">
        <v>3</v>
      </c>
      <c r="G121" s="2">
        <v>3</v>
      </c>
      <c r="H121" s="2">
        <v>3</v>
      </c>
      <c r="I121" s="2">
        <v>4</v>
      </c>
      <c r="J121" s="2">
        <v>4</v>
      </c>
      <c r="K121" s="2">
        <v>4</v>
      </c>
      <c r="L121" s="2">
        <v>4</v>
      </c>
      <c r="M121" s="2">
        <v>4</v>
      </c>
      <c r="N121" s="2">
        <v>4</v>
      </c>
      <c r="O121" s="2">
        <v>3</v>
      </c>
      <c r="P121" s="2">
        <v>4</v>
      </c>
      <c r="Q121" s="2">
        <v>3</v>
      </c>
      <c r="R121" s="2">
        <v>4</v>
      </c>
      <c r="S121" s="2" t="s">
        <v>106</v>
      </c>
      <c r="T121" s="2" t="s">
        <v>38</v>
      </c>
      <c r="U121" s="2" t="s">
        <v>42</v>
      </c>
      <c r="V121" s="2" t="s">
        <v>43</v>
      </c>
      <c r="W121" s="2" t="s">
        <v>33</v>
      </c>
      <c r="X121" s="2" t="s">
        <v>34</v>
      </c>
      <c r="Y121" s="2" t="s">
        <v>35</v>
      </c>
      <c r="Z121" s="2" t="s">
        <v>36</v>
      </c>
      <c r="AA121" s="2" t="s">
        <v>36</v>
      </c>
      <c r="AB121" s="2" t="s">
        <v>36</v>
      </c>
      <c r="AC121" s="2" t="s">
        <v>37</v>
      </c>
    </row>
    <row r="122" spans="1:29" ht="12.75">
      <c r="A122" s="1">
        <v>42923.644203067131</v>
      </c>
      <c r="B122" s="2">
        <v>2</v>
      </c>
      <c r="C122" s="2">
        <v>3</v>
      </c>
      <c r="D122" s="2">
        <v>2</v>
      </c>
      <c r="E122" s="2">
        <v>2</v>
      </c>
      <c r="F122" s="2">
        <v>4</v>
      </c>
      <c r="G122" s="2">
        <v>2</v>
      </c>
      <c r="H122" s="2">
        <v>2</v>
      </c>
      <c r="I122" s="2">
        <v>5</v>
      </c>
      <c r="J122" s="2">
        <v>4</v>
      </c>
      <c r="K122" s="2">
        <v>4</v>
      </c>
      <c r="L122" s="2">
        <v>4</v>
      </c>
      <c r="M122" s="2">
        <v>4</v>
      </c>
      <c r="N122" s="2">
        <v>4</v>
      </c>
      <c r="O122" s="2">
        <v>4</v>
      </c>
      <c r="P122" s="2">
        <v>5</v>
      </c>
      <c r="Q122" s="2">
        <v>2</v>
      </c>
      <c r="R122" s="2">
        <v>4</v>
      </c>
      <c r="S122" s="2" t="s">
        <v>107</v>
      </c>
      <c r="T122" s="2" t="s">
        <v>38</v>
      </c>
      <c r="U122" s="2" t="s">
        <v>42</v>
      </c>
      <c r="V122" s="2" t="s">
        <v>43</v>
      </c>
      <c r="W122" s="2" t="s">
        <v>33</v>
      </c>
      <c r="X122" s="2" t="s">
        <v>34</v>
      </c>
      <c r="Y122" s="2" t="s">
        <v>35</v>
      </c>
      <c r="Z122" s="2" t="s">
        <v>37</v>
      </c>
      <c r="AA122" s="2" t="s">
        <v>36</v>
      </c>
      <c r="AB122" s="2" t="s">
        <v>36</v>
      </c>
      <c r="AC122" s="2" t="s">
        <v>36</v>
      </c>
    </row>
    <row r="123" spans="1:29" ht="12.75">
      <c r="A123" s="1">
        <v>42923.664619456016</v>
      </c>
      <c r="B123" s="2">
        <v>4</v>
      </c>
      <c r="C123" s="2">
        <v>4</v>
      </c>
      <c r="D123" s="2">
        <v>4</v>
      </c>
      <c r="E123" s="2">
        <v>3</v>
      </c>
      <c r="F123" s="2">
        <v>4</v>
      </c>
      <c r="G123" s="2">
        <v>4</v>
      </c>
      <c r="H123" s="2">
        <v>4</v>
      </c>
      <c r="I123" s="2">
        <v>5</v>
      </c>
      <c r="J123" s="2">
        <v>4</v>
      </c>
      <c r="K123" s="2">
        <v>4</v>
      </c>
      <c r="L123" s="2">
        <v>4</v>
      </c>
      <c r="M123" s="2">
        <v>4</v>
      </c>
      <c r="N123" s="2">
        <v>4</v>
      </c>
      <c r="O123" s="2">
        <v>4</v>
      </c>
      <c r="P123" s="2">
        <v>4</v>
      </c>
      <c r="Q123" s="2">
        <v>4</v>
      </c>
      <c r="R123" s="2">
        <v>4</v>
      </c>
      <c r="T123" s="2" t="s">
        <v>38</v>
      </c>
      <c r="U123" s="2" t="s">
        <v>42</v>
      </c>
      <c r="V123" s="2" t="s">
        <v>43</v>
      </c>
      <c r="W123" s="2" t="s">
        <v>33</v>
      </c>
      <c r="X123" s="2" t="s">
        <v>34</v>
      </c>
      <c r="Y123" s="2" t="s">
        <v>35</v>
      </c>
      <c r="Z123" s="2" t="s">
        <v>37</v>
      </c>
      <c r="AA123" s="2" t="s">
        <v>36</v>
      </c>
      <c r="AB123" s="2" t="s">
        <v>37</v>
      </c>
      <c r="AC123" s="2" t="s">
        <v>37</v>
      </c>
    </row>
    <row r="124" spans="1:29" ht="12.75">
      <c r="A124" s="1">
        <v>42923.683208854171</v>
      </c>
      <c r="B124" s="2">
        <v>4</v>
      </c>
      <c r="C124" s="2">
        <v>5</v>
      </c>
      <c r="D124" s="2">
        <v>4</v>
      </c>
      <c r="E124" s="2">
        <v>4</v>
      </c>
      <c r="F124" s="2">
        <v>5</v>
      </c>
      <c r="G124" s="2">
        <v>4</v>
      </c>
      <c r="H124" s="2">
        <v>3</v>
      </c>
      <c r="I124" s="2">
        <v>4</v>
      </c>
      <c r="J124" s="2">
        <v>3</v>
      </c>
      <c r="K124" s="2">
        <v>3</v>
      </c>
      <c r="L124" s="2">
        <v>3</v>
      </c>
      <c r="M124" s="2">
        <v>4</v>
      </c>
      <c r="N124" s="2">
        <v>5</v>
      </c>
      <c r="O124" s="2">
        <v>5</v>
      </c>
      <c r="P124" s="2">
        <v>5</v>
      </c>
      <c r="Q124" s="2">
        <v>3</v>
      </c>
      <c r="R124" s="2">
        <v>3</v>
      </c>
      <c r="T124" s="2" t="s">
        <v>48</v>
      </c>
      <c r="U124" s="2" t="s">
        <v>42</v>
      </c>
      <c r="V124" s="2" t="s">
        <v>43</v>
      </c>
      <c r="W124" s="2" t="s">
        <v>33</v>
      </c>
      <c r="X124" s="2" t="s">
        <v>34</v>
      </c>
      <c r="Y124" s="2" t="s">
        <v>35</v>
      </c>
      <c r="Z124" s="2" t="s">
        <v>36</v>
      </c>
      <c r="AA124" s="2" t="s">
        <v>37</v>
      </c>
      <c r="AB124" s="2" t="s">
        <v>37</v>
      </c>
      <c r="AC124" s="2" t="s">
        <v>37</v>
      </c>
    </row>
    <row r="125" spans="1:29" ht="12.75">
      <c r="A125" s="1">
        <v>42923.978788229171</v>
      </c>
      <c r="B125" s="2">
        <v>1</v>
      </c>
      <c r="C125" s="2">
        <v>1</v>
      </c>
      <c r="D125" s="2">
        <v>1</v>
      </c>
      <c r="E125" s="2">
        <v>2</v>
      </c>
      <c r="F125" s="2">
        <v>1</v>
      </c>
      <c r="G125" s="2">
        <v>2</v>
      </c>
      <c r="H125" s="2">
        <v>1</v>
      </c>
      <c r="I125" s="2">
        <v>5</v>
      </c>
      <c r="J125" s="2">
        <v>5</v>
      </c>
      <c r="K125" s="2">
        <v>5</v>
      </c>
      <c r="L125" s="2">
        <v>5</v>
      </c>
      <c r="M125" s="2">
        <v>5</v>
      </c>
      <c r="N125" s="2">
        <v>1</v>
      </c>
      <c r="O125" s="2">
        <v>1</v>
      </c>
      <c r="P125" s="2">
        <v>1</v>
      </c>
      <c r="Q125" s="2">
        <v>1</v>
      </c>
      <c r="R125" s="2">
        <v>4</v>
      </c>
      <c r="T125" s="2" t="s">
        <v>38</v>
      </c>
      <c r="U125" s="2" t="s">
        <v>42</v>
      </c>
      <c r="V125" s="2" t="s">
        <v>46</v>
      </c>
      <c r="W125" s="2" t="s">
        <v>49</v>
      </c>
      <c r="X125" s="2" t="s">
        <v>34</v>
      </c>
      <c r="Y125" s="2" t="s">
        <v>35</v>
      </c>
      <c r="Z125" s="2" t="s">
        <v>37</v>
      </c>
      <c r="AA125" s="2" t="s">
        <v>37</v>
      </c>
      <c r="AB125" s="2" t="s">
        <v>37</v>
      </c>
      <c r="AC125" s="2" t="s">
        <v>37</v>
      </c>
    </row>
    <row r="126" spans="1:29" ht="12.75">
      <c r="A126" s="1">
        <v>42924.369497835651</v>
      </c>
      <c r="B126" s="2">
        <v>2</v>
      </c>
      <c r="C126" s="2">
        <v>3</v>
      </c>
      <c r="D126" s="2">
        <v>4</v>
      </c>
      <c r="E126" s="2">
        <v>5</v>
      </c>
      <c r="F126" s="2">
        <v>2</v>
      </c>
      <c r="G126" s="2">
        <v>2</v>
      </c>
      <c r="H126" s="2">
        <v>2</v>
      </c>
      <c r="I126" s="2">
        <v>5</v>
      </c>
      <c r="J126" s="2">
        <v>5</v>
      </c>
      <c r="K126" s="2">
        <v>5</v>
      </c>
      <c r="L126" s="2">
        <v>5</v>
      </c>
      <c r="M126" s="2">
        <v>5</v>
      </c>
      <c r="N126" s="2">
        <v>3</v>
      </c>
      <c r="O126" s="2">
        <v>3</v>
      </c>
      <c r="P126" s="2">
        <v>3</v>
      </c>
      <c r="Q126" s="2">
        <v>3</v>
      </c>
      <c r="R126" s="2">
        <v>5</v>
      </c>
      <c r="S126" s="2" t="s">
        <v>108</v>
      </c>
      <c r="T126" s="2" t="s">
        <v>38</v>
      </c>
      <c r="U126" s="2" t="s">
        <v>31</v>
      </c>
      <c r="V126" s="2" t="s">
        <v>39</v>
      </c>
      <c r="W126" s="2" t="s">
        <v>33</v>
      </c>
      <c r="X126" s="2" t="s">
        <v>34</v>
      </c>
      <c r="Y126" s="2" t="s">
        <v>35</v>
      </c>
      <c r="Z126" s="2" t="s">
        <v>36</v>
      </c>
      <c r="AA126" s="2" t="s">
        <v>36</v>
      </c>
      <c r="AB126" s="2" t="s">
        <v>36</v>
      </c>
      <c r="AC126" s="2" t="s">
        <v>37</v>
      </c>
    </row>
    <row r="127" spans="1:29" ht="12.75">
      <c r="A127" s="1">
        <v>42924.41725298611</v>
      </c>
      <c r="B127" s="2">
        <v>3</v>
      </c>
      <c r="C127" s="2">
        <v>3</v>
      </c>
      <c r="D127" s="2">
        <v>2</v>
      </c>
      <c r="E127" s="2">
        <v>5</v>
      </c>
      <c r="F127" s="2">
        <v>2</v>
      </c>
      <c r="G127" s="2">
        <v>2</v>
      </c>
      <c r="H127" s="2">
        <v>1</v>
      </c>
      <c r="I127" s="2">
        <v>4</v>
      </c>
      <c r="J127" s="2">
        <v>5</v>
      </c>
      <c r="K127" s="2">
        <v>5</v>
      </c>
      <c r="L127" s="2">
        <v>5</v>
      </c>
      <c r="M127" s="2">
        <v>5</v>
      </c>
      <c r="N127" s="2">
        <v>3</v>
      </c>
      <c r="O127" s="2">
        <v>3</v>
      </c>
      <c r="P127" s="2">
        <v>3</v>
      </c>
      <c r="Q127" s="2">
        <v>3</v>
      </c>
      <c r="R127" s="2">
        <v>3</v>
      </c>
      <c r="T127" s="2" t="s">
        <v>38</v>
      </c>
      <c r="U127" s="2" t="s">
        <v>42</v>
      </c>
      <c r="V127" s="2" t="s">
        <v>32</v>
      </c>
      <c r="W127" s="2" t="s">
        <v>53</v>
      </c>
      <c r="X127" s="2" t="s">
        <v>34</v>
      </c>
      <c r="Y127" s="2" t="s">
        <v>35</v>
      </c>
      <c r="Z127" s="2" t="s">
        <v>37</v>
      </c>
      <c r="AA127" s="2" t="s">
        <v>36</v>
      </c>
      <c r="AB127" s="2" t="s">
        <v>37</v>
      </c>
      <c r="AC127" s="2" t="s">
        <v>37</v>
      </c>
    </row>
    <row r="128" spans="1:29" ht="12.75">
      <c r="A128" s="1">
        <v>42924.556459965279</v>
      </c>
      <c r="B128" s="2">
        <v>2</v>
      </c>
      <c r="C128" s="2">
        <v>5</v>
      </c>
      <c r="D128" s="2">
        <v>5</v>
      </c>
      <c r="E128" s="2">
        <v>3</v>
      </c>
      <c r="F128" s="2">
        <v>5</v>
      </c>
      <c r="G128" s="2">
        <v>4</v>
      </c>
      <c r="H128" s="2">
        <v>4</v>
      </c>
      <c r="I128" s="2">
        <v>5</v>
      </c>
      <c r="J128" s="2">
        <v>5</v>
      </c>
      <c r="K128" s="2">
        <v>5</v>
      </c>
      <c r="L128" s="2">
        <v>5</v>
      </c>
      <c r="M128" s="2">
        <v>5</v>
      </c>
      <c r="N128" s="2">
        <v>4</v>
      </c>
      <c r="O128" s="2">
        <v>4</v>
      </c>
      <c r="P128" s="2">
        <v>5</v>
      </c>
      <c r="Q128" s="2">
        <v>2</v>
      </c>
      <c r="R128" s="2">
        <v>5</v>
      </c>
      <c r="S128" s="2" t="s">
        <v>109</v>
      </c>
      <c r="T128" s="2" t="s">
        <v>44</v>
      </c>
      <c r="U128" s="2" t="s">
        <v>31</v>
      </c>
      <c r="V128" s="2" t="s">
        <v>32</v>
      </c>
      <c r="W128" s="2" t="s">
        <v>33</v>
      </c>
      <c r="X128" s="2" t="s">
        <v>98</v>
      </c>
      <c r="Y128" s="2" t="s">
        <v>35</v>
      </c>
      <c r="Z128" s="2" t="s">
        <v>36</v>
      </c>
      <c r="AA128" s="2" t="s">
        <v>36</v>
      </c>
      <c r="AB128" s="2" t="s">
        <v>37</v>
      </c>
      <c r="AC128" s="2" t="s">
        <v>36</v>
      </c>
    </row>
    <row r="129" spans="1:29" ht="12.75">
      <c r="A129" s="1">
        <v>42925.813251793981</v>
      </c>
      <c r="B129" s="2">
        <v>3</v>
      </c>
      <c r="C129" s="2">
        <v>4</v>
      </c>
      <c r="D129" s="2">
        <v>5</v>
      </c>
      <c r="E129" s="2">
        <v>3</v>
      </c>
      <c r="F129" s="2">
        <v>5</v>
      </c>
      <c r="G129" s="2">
        <v>5</v>
      </c>
      <c r="H129" s="2">
        <v>5</v>
      </c>
      <c r="I129" s="2">
        <v>5</v>
      </c>
      <c r="J129" s="2">
        <v>4</v>
      </c>
      <c r="K129" s="2">
        <v>5</v>
      </c>
      <c r="L129" s="2">
        <v>5</v>
      </c>
      <c r="M129" s="2">
        <v>5</v>
      </c>
      <c r="N129" s="2">
        <v>5</v>
      </c>
      <c r="O129" s="2">
        <v>5</v>
      </c>
      <c r="P129" s="2">
        <v>5</v>
      </c>
      <c r="Q129" s="2">
        <v>2</v>
      </c>
      <c r="R129" s="2">
        <v>4</v>
      </c>
      <c r="T129" s="2" t="s">
        <v>44</v>
      </c>
      <c r="U129" s="2" t="s">
        <v>42</v>
      </c>
      <c r="V129" s="2" t="s">
        <v>39</v>
      </c>
      <c r="W129" s="2" t="s">
        <v>50</v>
      </c>
      <c r="X129" s="2" t="s">
        <v>61</v>
      </c>
      <c r="Y129" s="2" t="s">
        <v>110</v>
      </c>
      <c r="Z129" s="2" t="s">
        <v>37</v>
      </c>
      <c r="AA129" s="2" t="s">
        <v>36</v>
      </c>
      <c r="AB129" s="2" t="s">
        <v>37</v>
      </c>
      <c r="AC129" s="2" t="s">
        <v>37</v>
      </c>
    </row>
    <row r="130" spans="1:29" ht="12.75">
      <c r="A130" s="1">
        <v>42926.219896793977</v>
      </c>
      <c r="B130" s="2">
        <v>3</v>
      </c>
      <c r="C130" s="2">
        <v>4</v>
      </c>
      <c r="D130" s="2">
        <v>3</v>
      </c>
      <c r="E130" s="2">
        <v>3</v>
      </c>
      <c r="F130" s="2">
        <v>4</v>
      </c>
      <c r="G130" s="2">
        <v>2</v>
      </c>
      <c r="H130" s="2">
        <v>2</v>
      </c>
      <c r="I130" s="2">
        <v>3</v>
      </c>
      <c r="J130" s="2">
        <v>3</v>
      </c>
      <c r="K130" s="2">
        <v>3</v>
      </c>
      <c r="L130" s="2">
        <v>4</v>
      </c>
      <c r="M130" s="2">
        <v>3</v>
      </c>
      <c r="N130" s="2">
        <v>2</v>
      </c>
      <c r="O130" s="2">
        <v>4</v>
      </c>
      <c r="P130" s="2">
        <v>4</v>
      </c>
      <c r="Q130" s="2">
        <v>2</v>
      </c>
      <c r="R130" s="2">
        <v>4</v>
      </c>
      <c r="S130" s="2" t="s">
        <v>111</v>
      </c>
      <c r="T130" s="2" t="s">
        <v>44</v>
      </c>
      <c r="U130" s="2" t="s">
        <v>31</v>
      </c>
      <c r="V130" s="2" t="s">
        <v>46</v>
      </c>
      <c r="W130" s="2" t="s">
        <v>40</v>
      </c>
      <c r="X130" s="2" t="s">
        <v>34</v>
      </c>
      <c r="Y130" s="2" t="s">
        <v>35</v>
      </c>
      <c r="Z130" s="2" t="s">
        <v>37</v>
      </c>
      <c r="AA130" s="2" t="s">
        <v>36</v>
      </c>
      <c r="AB130" s="2" t="s">
        <v>36</v>
      </c>
      <c r="AC130" s="2" t="s">
        <v>36</v>
      </c>
    </row>
    <row r="131" spans="1:29" ht="12.75">
      <c r="A131" s="1">
        <v>42926.333861145831</v>
      </c>
      <c r="B131" s="2">
        <v>4</v>
      </c>
      <c r="C131" s="2">
        <v>4</v>
      </c>
      <c r="D131" s="2">
        <v>4</v>
      </c>
      <c r="E131" s="2">
        <v>3</v>
      </c>
      <c r="F131" s="2">
        <v>4</v>
      </c>
      <c r="G131" s="2">
        <v>4</v>
      </c>
      <c r="H131" s="2">
        <v>4</v>
      </c>
      <c r="I131" s="2">
        <v>2</v>
      </c>
      <c r="J131" s="2">
        <v>3</v>
      </c>
      <c r="K131" s="2">
        <v>3</v>
      </c>
      <c r="L131" s="2">
        <v>3</v>
      </c>
      <c r="M131" s="2">
        <v>3</v>
      </c>
      <c r="N131" s="2">
        <v>4</v>
      </c>
      <c r="O131" s="2">
        <v>4</v>
      </c>
      <c r="P131" s="2">
        <v>4</v>
      </c>
      <c r="Q131" s="2">
        <v>4</v>
      </c>
      <c r="R131" s="2">
        <v>3</v>
      </c>
      <c r="T131" s="2" t="s">
        <v>30</v>
      </c>
      <c r="U131" s="2" t="s">
        <v>42</v>
      </c>
      <c r="V131" s="2" t="s">
        <v>39</v>
      </c>
      <c r="W131" s="2" t="s">
        <v>33</v>
      </c>
      <c r="X131" s="2" t="s">
        <v>34</v>
      </c>
      <c r="Y131" s="2" t="s">
        <v>35</v>
      </c>
      <c r="Z131" s="2" t="s">
        <v>36</v>
      </c>
      <c r="AA131" s="2" t="s">
        <v>37</v>
      </c>
      <c r="AB131" s="2" t="s">
        <v>37</v>
      </c>
      <c r="AC131" s="2" t="s">
        <v>37</v>
      </c>
    </row>
    <row r="132" spans="1:29" ht="12.75">
      <c r="A132" s="1">
        <v>42926.334664641203</v>
      </c>
      <c r="B132" s="2">
        <v>3</v>
      </c>
      <c r="C132" s="2">
        <v>4</v>
      </c>
      <c r="D132" s="2">
        <v>5</v>
      </c>
      <c r="E132" s="2">
        <v>4</v>
      </c>
      <c r="F132" s="2">
        <v>2</v>
      </c>
      <c r="G132" s="2">
        <v>5</v>
      </c>
      <c r="H132" s="2">
        <v>3</v>
      </c>
      <c r="I132" s="2">
        <v>3</v>
      </c>
      <c r="J132" s="2">
        <v>3</v>
      </c>
      <c r="K132" s="2">
        <v>3</v>
      </c>
      <c r="L132" s="2">
        <v>4</v>
      </c>
      <c r="M132" s="2">
        <v>4</v>
      </c>
      <c r="N132" s="2">
        <v>5</v>
      </c>
      <c r="O132" s="2">
        <v>3</v>
      </c>
      <c r="P132" s="2">
        <v>5</v>
      </c>
      <c r="Q132" s="2">
        <v>1</v>
      </c>
      <c r="R132" s="2">
        <v>3</v>
      </c>
      <c r="S132" s="2" t="s">
        <v>112</v>
      </c>
      <c r="T132" s="2" t="s">
        <v>44</v>
      </c>
      <c r="U132" s="2" t="s">
        <v>31</v>
      </c>
      <c r="V132" s="2" t="s">
        <v>46</v>
      </c>
      <c r="W132" s="2" t="s">
        <v>76</v>
      </c>
      <c r="X132" s="2" t="s">
        <v>98</v>
      </c>
      <c r="Y132" s="2" t="s">
        <v>35</v>
      </c>
      <c r="Z132" s="2" t="s">
        <v>37</v>
      </c>
      <c r="AA132" s="2" t="s">
        <v>36</v>
      </c>
      <c r="AB132" s="2" t="s">
        <v>37</v>
      </c>
      <c r="AC132" s="2" t="s">
        <v>36</v>
      </c>
    </row>
    <row r="133" spans="1:29" ht="12.75">
      <c r="A133" s="1">
        <v>42926.335384837963</v>
      </c>
      <c r="B133" s="2">
        <v>3</v>
      </c>
      <c r="C133" s="2">
        <v>4</v>
      </c>
      <c r="D133" s="2">
        <v>5</v>
      </c>
      <c r="E133" s="2">
        <v>3</v>
      </c>
      <c r="F133" s="2">
        <v>5</v>
      </c>
      <c r="G133" s="2">
        <v>5</v>
      </c>
      <c r="H133" s="2">
        <v>5</v>
      </c>
      <c r="I133" s="2">
        <v>5</v>
      </c>
      <c r="J133" s="2">
        <v>4</v>
      </c>
      <c r="K133" s="2">
        <v>5</v>
      </c>
      <c r="L133" s="2">
        <v>4</v>
      </c>
      <c r="M133" s="2">
        <v>4</v>
      </c>
      <c r="N133" s="2">
        <v>5</v>
      </c>
      <c r="O133" s="2">
        <v>4</v>
      </c>
      <c r="P133" s="2">
        <v>5</v>
      </c>
      <c r="Q133" s="2">
        <v>1</v>
      </c>
      <c r="R133" s="2">
        <v>4</v>
      </c>
      <c r="T133" s="2" t="s">
        <v>38</v>
      </c>
      <c r="U133" s="2" t="s">
        <v>31</v>
      </c>
      <c r="V133" s="2" t="s">
        <v>43</v>
      </c>
      <c r="W133" s="2" t="s">
        <v>60</v>
      </c>
      <c r="X133" s="2" t="s">
        <v>61</v>
      </c>
      <c r="Y133" s="2" t="s">
        <v>110</v>
      </c>
      <c r="Z133" s="2" t="s">
        <v>36</v>
      </c>
      <c r="AA133" s="2" t="s">
        <v>36</v>
      </c>
      <c r="AB133" s="2" t="s">
        <v>36</v>
      </c>
      <c r="AC133" s="2" t="s">
        <v>36</v>
      </c>
    </row>
    <row r="134" spans="1:29" ht="12.75">
      <c r="A134" s="1">
        <v>42926.349805543985</v>
      </c>
      <c r="B134" s="2">
        <v>5</v>
      </c>
      <c r="C134" s="2">
        <v>4</v>
      </c>
      <c r="D134" s="2">
        <v>5</v>
      </c>
      <c r="E134" s="2">
        <v>3</v>
      </c>
      <c r="F134" s="2">
        <v>4</v>
      </c>
      <c r="G134" s="2">
        <v>4</v>
      </c>
      <c r="H134" s="2">
        <v>5</v>
      </c>
      <c r="I134" s="2">
        <v>3</v>
      </c>
      <c r="J134" s="2">
        <v>4</v>
      </c>
      <c r="K134" s="2">
        <v>3</v>
      </c>
      <c r="L134" s="2">
        <v>3</v>
      </c>
      <c r="M134" s="2">
        <v>4</v>
      </c>
      <c r="N134" s="2">
        <v>5</v>
      </c>
      <c r="O134" s="2">
        <v>5</v>
      </c>
      <c r="P134" s="2">
        <v>5</v>
      </c>
      <c r="Q134" s="2">
        <v>5</v>
      </c>
      <c r="R134" s="2">
        <v>2</v>
      </c>
      <c r="S134" s="2" t="s">
        <v>113</v>
      </c>
      <c r="T134" s="2" t="s">
        <v>30</v>
      </c>
      <c r="U134" s="2" t="s">
        <v>42</v>
      </c>
      <c r="V134" s="2" t="s">
        <v>32</v>
      </c>
      <c r="W134" s="2" t="s">
        <v>33</v>
      </c>
      <c r="X134" s="2" t="s">
        <v>34</v>
      </c>
      <c r="Y134" s="2" t="s">
        <v>35</v>
      </c>
      <c r="Z134" s="2" t="s">
        <v>36</v>
      </c>
      <c r="AA134" s="2" t="s">
        <v>37</v>
      </c>
      <c r="AB134" s="2" t="s">
        <v>37</v>
      </c>
      <c r="AC134" s="2" t="s">
        <v>36</v>
      </c>
    </row>
    <row r="135" spans="1:29" ht="12.75">
      <c r="A135" s="1">
        <v>42926.352591400464</v>
      </c>
      <c r="B135" s="2">
        <v>4</v>
      </c>
      <c r="C135" s="2">
        <v>4</v>
      </c>
      <c r="D135" s="2">
        <v>5</v>
      </c>
      <c r="E135" s="2">
        <v>2</v>
      </c>
      <c r="F135" s="2">
        <v>4</v>
      </c>
      <c r="G135" s="2">
        <v>3</v>
      </c>
      <c r="H135" s="2">
        <v>2</v>
      </c>
      <c r="I135" s="2">
        <v>4</v>
      </c>
      <c r="J135" s="2">
        <v>3</v>
      </c>
      <c r="K135" s="2">
        <v>3</v>
      </c>
      <c r="L135" s="2">
        <v>4</v>
      </c>
      <c r="M135" s="2">
        <v>3</v>
      </c>
      <c r="N135" s="2">
        <v>4</v>
      </c>
      <c r="O135" s="2">
        <v>3</v>
      </c>
      <c r="P135" s="2">
        <v>4</v>
      </c>
      <c r="Q135" s="2">
        <v>4</v>
      </c>
      <c r="R135" s="2">
        <v>3</v>
      </c>
      <c r="T135" s="2" t="s">
        <v>44</v>
      </c>
      <c r="U135" s="2" t="s">
        <v>42</v>
      </c>
      <c r="V135" s="2" t="s">
        <v>43</v>
      </c>
      <c r="W135" s="2" t="s">
        <v>33</v>
      </c>
      <c r="X135" s="2" t="s">
        <v>34</v>
      </c>
      <c r="Y135" s="2" t="s">
        <v>35</v>
      </c>
      <c r="Z135" s="2" t="s">
        <v>36</v>
      </c>
      <c r="AA135" s="2" t="s">
        <v>36</v>
      </c>
      <c r="AB135" s="2" t="s">
        <v>37</v>
      </c>
      <c r="AC135" s="2" t="s">
        <v>37</v>
      </c>
    </row>
    <row r="136" spans="1:29" ht="12.75">
      <c r="A136" s="1">
        <v>42926.353121967593</v>
      </c>
      <c r="B136" s="2">
        <v>2</v>
      </c>
      <c r="C136" s="2">
        <v>5</v>
      </c>
      <c r="D136" s="2">
        <v>4</v>
      </c>
      <c r="E136" s="2">
        <v>3</v>
      </c>
      <c r="F136" s="2">
        <v>5</v>
      </c>
      <c r="G136" s="2">
        <v>2</v>
      </c>
      <c r="H136" s="2">
        <v>5</v>
      </c>
      <c r="I136" s="2">
        <v>4</v>
      </c>
      <c r="J136" s="2">
        <v>4</v>
      </c>
      <c r="K136" s="2">
        <v>1</v>
      </c>
      <c r="L136" s="2">
        <v>5</v>
      </c>
      <c r="M136" s="2">
        <v>5</v>
      </c>
      <c r="N136" s="2">
        <v>5</v>
      </c>
      <c r="O136" s="2">
        <v>5</v>
      </c>
      <c r="P136" s="2">
        <v>5</v>
      </c>
      <c r="Q136" s="2">
        <v>2</v>
      </c>
      <c r="R136" s="2">
        <v>5</v>
      </c>
      <c r="S136" s="2" t="s">
        <v>114</v>
      </c>
      <c r="T136" s="2" t="s">
        <v>44</v>
      </c>
      <c r="U136" s="2" t="s">
        <v>42</v>
      </c>
      <c r="V136" s="2" t="s">
        <v>43</v>
      </c>
      <c r="W136" s="2" t="s">
        <v>40</v>
      </c>
      <c r="X136" s="2" t="s">
        <v>34</v>
      </c>
      <c r="Y136" s="2" t="s">
        <v>35</v>
      </c>
      <c r="Z136" s="2" t="s">
        <v>36</v>
      </c>
      <c r="AA136" s="2" t="s">
        <v>36</v>
      </c>
      <c r="AB136" s="2" t="s">
        <v>37</v>
      </c>
      <c r="AC136" s="2" t="s">
        <v>37</v>
      </c>
    </row>
    <row r="137" spans="1:29" ht="12.75">
      <c r="A137" s="1">
        <v>42926.380200231477</v>
      </c>
      <c r="B137" s="2">
        <v>3</v>
      </c>
      <c r="C137" s="2">
        <v>4</v>
      </c>
      <c r="D137" s="2">
        <v>5</v>
      </c>
      <c r="E137" s="2">
        <v>4</v>
      </c>
      <c r="F137" s="2">
        <v>4</v>
      </c>
      <c r="G137" s="2">
        <v>5</v>
      </c>
      <c r="H137" s="2">
        <v>5</v>
      </c>
      <c r="I137" s="2">
        <v>1</v>
      </c>
      <c r="J137" s="2">
        <v>3</v>
      </c>
      <c r="K137" s="2">
        <v>2</v>
      </c>
      <c r="L137" s="2">
        <v>5</v>
      </c>
      <c r="M137" s="2">
        <v>4</v>
      </c>
      <c r="N137" s="2">
        <v>5</v>
      </c>
      <c r="O137" s="2">
        <v>5</v>
      </c>
      <c r="P137" s="2">
        <v>5</v>
      </c>
      <c r="Q137" s="2">
        <v>4</v>
      </c>
      <c r="R137" s="2">
        <v>4</v>
      </c>
      <c r="S137" s="2" t="s">
        <v>115</v>
      </c>
      <c r="T137" s="2" t="s">
        <v>30</v>
      </c>
      <c r="U137" s="2" t="s">
        <v>42</v>
      </c>
      <c r="V137" s="2" t="s">
        <v>32</v>
      </c>
      <c r="W137" s="2" t="s">
        <v>49</v>
      </c>
      <c r="X137" s="2" t="s">
        <v>34</v>
      </c>
      <c r="Y137" s="2" t="s">
        <v>35</v>
      </c>
      <c r="Z137" s="2" t="s">
        <v>36</v>
      </c>
      <c r="AA137" s="2" t="s">
        <v>36</v>
      </c>
      <c r="AB137" s="2" t="s">
        <v>36</v>
      </c>
      <c r="AC137" s="2" t="s">
        <v>37</v>
      </c>
    </row>
    <row r="138" spans="1:29" ht="12.75">
      <c r="A138" s="1">
        <v>42926.382522650463</v>
      </c>
      <c r="B138" s="2">
        <v>5</v>
      </c>
      <c r="C138" s="2">
        <v>5</v>
      </c>
      <c r="D138" s="2">
        <v>5</v>
      </c>
      <c r="E138" s="2">
        <v>3</v>
      </c>
      <c r="F138" s="2">
        <v>5</v>
      </c>
      <c r="G138" s="2">
        <v>5</v>
      </c>
      <c r="H138" s="2">
        <v>5</v>
      </c>
      <c r="I138" s="2">
        <v>2</v>
      </c>
      <c r="J138" s="2">
        <v>2</v>
      </c>
      <c r="K138" s="2">
        <v>2</v>
      </c>
      <c r="L138" s="2">
        <v>4</v>
      </c>
      <c r="M138" s="2">
        <v>2</v>
      </c>
      <c r="N138" s="2">
        <v>5</v>
      </c>
      <c r="O138" s="2">
        <v>5</v>
      </c>
      <c r="P138" s="2">
        <v>5</v>
      </c>
      <c r="Q138" s="2">
        <v>5</v>
      </c>
      <c r="R138" s="2">
        <v>3</v>
      </c>
      <c r="S138" s="2" t="s">
        <v>116</v>
      </c>
      <c r="T138" s="2" t="s">
        <v>44</v>
      </c>
      <c r="U138" s="2" t="s">
        <v>42</v>
      </c>
      <c r="V138" s="2" t="s">
        <v>46</v>
      </c>
      <c r="W138" s="2" t="s">
        <v>40</v>
      </c>
      <c r="X138" s="2" t="s">
        <v>34</v>
      </c>
      <c r="Y138" s="2" t="s">
        <v>35</v>
      </c>
      <c r="Z138" s="2" t="s">
        <v>36</v>
      </c>
      <c r="AA138" s="2" t="s">
        <v>36</v>
      </c>
      <c r="AB138" s="2" t="s">
        <v>37</v>
      </c>
      <c r="AC138" s="2" t="s">
        <v>37</v>
      </c>
    </row>
    <row r="139" spans="1:29" ht="12.75">
      <c r="A139" s="1">
        <v>42926.382857106481</v>
      </c>
      <c r="B139" s="2">
        <v>5</v>
      </c>
      <c r="C139" s="2">
        <v>5</v>
      </c>
      <c r="D139" s="2">
        <v>4</v>
      </c>
      <c r="E139" s="2">
        <v>3</v>
      </c>
      <c r="F139" s="2">
        <v>3</v>
      </c>
      <c r="G139" s="2">
        <v>5</v>
      </c>
      <c r="H139" s="2">
        <v>2</v>
      </c>
      <c r="I139" s="2">
        <v>4</v>
      </c>
      <c r="J139" s="2">
        <v>4</v>
      </c>
      <c r="K139" s="2">
        <v>3</v>
      </c>
      <c r="L139" s="2">
        <v>5</v>
      </c>
      <c r="M139" s="2">
        <v>5</v>
      </c>
      <c r="N139" s="2">
        <v>5</v>
      </c>
      <c r="O139" s="2">
        <v>5</v>
      </c>
      <c r="P139" s="2">
        <v>4</v>
      </c>
      <c r="Q139" s="2">
        <v>2</v>
      </c>
      <c r="R139" s="2">
        <v>5</v>
      </c>
      <c r="S139" s="2" t="s">
        <v>45</v>
      </c>
      <c r="T139" s="2" t="s">
        <v>44</v>
      </c>
      <c r="U139" s="2" t="s">
        <v>42</v>
      </c>
      <c r="V139" s="2" t="s">
        <v>32</v>
      </c>
      <c r="W139" s="2" t="s">
        <v>33</v>
      </c>
      <c r="X139" s="2" t="s">
        <v>34</v>
      </c>
      <c r="Y139" s="2" t="s">
        <v>35</v>
      </c>
      <c r="Z139" s="2" t="s">
        <v>37</v>
      </c>
      <c r="AA139" s="2" t="s">
        <v>36</v>
      </c>
      <c r="AB139" s="2" t="s">
        <v>37</v>
      </c>
      <c r="AC139" s="2" t="s">
        <v>36</v>
      </c>
    </row>
    <row r="140" spans="1:29" ht="12.75">
      <c r="A140" s="1">
        <v>42926.383342592591</v>
      </c>
      <c r="B140" s="2">
        <v>5</v>
      </c>
      <c r="C140" s="2">
        <v>5</v>
      </c>
      <c r="D140" s="2">
        <v>5</v>
      </c>
      <c r="E140" s="2">
        <v>4</v>
      </c>
      <c r="F140" s="2">
        <v>5</v>
      </c>
      <c r="G140" s="2">
        <v>4</v>
      </c>
      <c r="H140" s="2">
        <v>4</v>
      </c>
      <c r="I140" s="2">
        <v>5</v>
      </c>
      <c r="J140" s="2">
        <v>4</v>
      </c>
      <c r="K140" s="2">
        <v>4</v>
      </c>
      <c r="L140" s="2">
        <v>3</v>
      </c>
      <c r="M140" s="2">
        <v>4</v>
      </c>
      <c r="N140" s="2">
        <v>5</v>
      </c>
      <c r="O140" s="2">
        <v>4</v>
      </c>
      <c r="P140" s="2">
        <v>3</v>
      </c>
      <c r="Q140" s="2">
        <v>4</v>
      </c>
      <c r="R140" s="2">
        <v>4</v>
      </c>
      <c r="T140" s="2" t="s">
        <v>44</v>
      </c>
      <c r="U140" s="2" t="s">
        <v>42</v>
      </c>
      <c r="V140" s="2" t="s">
        <v>39</v>
      </c>
      <c r="W140" s="2" t="s">
        <v>50</v>
      </c>
      <c r="X140" s="2" t="s">
        <v>34</v>
      </c>
      <c r="Y140" s="2" t="s">
        <v>35</v>
      </c>
      <c r="Z140" s="2" t="s">
        <v>36</v>
      </c>
      <c r="AA140" s="2" t="s">
        <v>36</v>
      </c>
      <c r="AB140" s="2" t="s">
        <v>37</v>
      </c>
      <c r="AC140" s="2" t="s">
        <v>36</v>
      </c>
    </row>
    <row r="141" spans="1:29" ht="12.75">
      <c r="A141" s="1">
        <v>42926.383347615745</v>
      </c>
      <c r="B141" s="2">
        <v>1</v>
      </c>
      <c r="C141" s="2">
        <v>2</v>
      </c>
      <c r="D141" s="2">
        <v>2</v>
      </c>
      <c r="E141" s="2">
        <v>1</v>
      </c>
      <c r="F141" s="2">
        <v>2</v>
      </c>
      <c r="G141" s="2">
        <v>1</v>
      </c>
      <c r="H141" s="2">
        <v>1</v>
      </c>
      <c r="I141" s="2">
        <v>5</v>
      </c>
      <c r="J141" s="2">
        <v>5</v>
      </c>
      <c r="K141" s="2">
        <v>5</v>
      </c>
      <c r="L141" s="2">
        <v>5</v>
      </c>
      <c r="M141" s="2">
        <v>5</v>
      </c>
      <c r="N141" s="2">
        <v>2</v>
      </c>
      <c r="O141" s="2">
        <v>1</v>
      </c>
      <c r="P141" s="2">
        <v>1</v>
      </c>
      <c r="Q141" s="2">
        <v>1</v>
      </c>
      <c r="R141" s="2">
        <v>5</v>
      </c>
      <c r="S141" s="2" t="s">
        <v>117</v>
      </c>
      <c r="T141" s="2" t="s">
        <v>38</v>
      </c>
      <c r="U141" s="2" t="s">
        <v>42</v>
      </c>
      <c r="V141" s="2" t="s">
        <v>43</v>
      </c>
      <c r="W141" s="2" t="s">
        <v>33</v>
      </c>
      <c r="X141" s="2" t="s">
        <v>34</v>
      </c>
      <c r="Y141" s="2" t="s">
        <v>35</v>
      </c>
      <c r="Z141" s="2" t="s">
        <v>37</v>
      </c>
      <c r="AA141" s="2" t="s">
        <v>36</v>
      </c>
      <c r="AB141" s="2" t="s">
        <v>36</v>
      </c>
      <c r="AC141" s="2" t="s">
        <v>37</v>
      </c>
    </row>
    <row r="142" spans="1:29" ht="12.75">
      <c r="A142" s="1">
        <v>42926.388824317131</v>
      </c>
      <c r="B142" s="2">
        <v>1</v>
      </c>
      <c r="C142" s="2">
        <v>1</v>
      </c>
      <c r="D142" s="2">
        <v>1</v>
      </c>
      <c r="E142" s="2">
        <v>1</v>
      </c>
      <c r="F142" s="2">
        <v>1</v>
      </c>
      <c r="G142" s="2">
        <v>2</v>
      </c>
      <c r="H142" s="2">
        <v>1</v>
      </c>
      <c r="I142" s="2">
        <v>5</v>
      </c>
      <c r="J142" s="2">
        <v>5</v>
      </c>
      <c r="K142" s="2">
        <v>5</v>
      </c>
      <c r="L142" s="2">
        <v>5</v>
      </c>
      <c r="M142" s="2">
        <v>5</v>
      </c>
      <c r="N142" s="2">
        <v>2</v>
      </c>
      <c r="O142" s="2">
        <v>2</v>
      </c>
      <c r="P142" s="2">
        <v>2</v>
      </c>
      <c r="Q142" s="2">
        <v>1</v>
      </c>
      <c r="R142" s="2">
        <v>5</v>
      </c>
      <c r="S142" s="2" t="s">
        <v>118</v>
      </c>
      <c r="T142" s="2" t="s">
        <v>38</v>
      </c>
      <c r="U142" s="2" t="s">
        <v>31</v>
      </c>
      <c r="V142" s="2" t="s">
        <v>46</v>
      </c>
      <c r="W142" s="2" t="s">
        <v>76</v>
      </c>
      <c r="X142" s="2" t="s">
        <v>34</v>
      </c>
      <c r="Y142" s="2" t="s">
        <v>35</v>
      </c>
      <c r="Z142" s="2" t="s">
        <v>36</v>
      </c>
      <c r="AA142" s="2" t="s">
        <v>37</v>
      </c>
      <c r="AB142" s="2" t="s">
        <v>36</v>
      </c>
      <c r="AC142" s="2" t="s">
        <v>36</v>
      </c>
    </row>
    <row r="143" spans="1:29" ht="12.75">
      <c r="A143" s="1">
        <v>42926.391523761573</v>
      </c>
      <c r="B143" s="2">
        <v>5</v>
      </c>
      <c r="C143" s="2">
        <v>4</v>
      </c>
      <c r="D143" s="2">
        <v>4</v>
      </c>
      <c r="E143" s="2">
        <v>5</v>
      </c>
      <c r="F143" s="2">
        <v>5</v>
      </c>
      <c r="G143" s="2">
        <v>4</v>
      </c>
      <c r="H143" s="2">
        <v>4</v>
      </c>
      <c r="I143" s="2">
        <v>1</v>
      </c>
      <c r="J143" s="2">
        <v>1</v>
      </c>
      <c r="K143" s="2">
        <v>1</v>
      </c>
      <c r="L143" s="2">
        <v>4</v>
      </c>
      <c r="M143" s="2">
        <v>1</v>
      </c>
      <c r="N143" s="2">
        <v>5</v>
      </c>
      <c r="O143" s="2">
        <v>5</v>
      </c>
      <c r="P143" s="2">
        <v>5</v>
      </c>
      <c r="Q143" s="2">
        <v>3</v>
      </c>
      <c r="R143" s="2">
        <v>4</v>
      </c>
      <c r="S143" s="2" t="s">
        <v>119</v>
      </c>
      <c r="T143" s="2" t="s">
        <v>30</v>
      </c>
      <c r="U143" s="2" t="s">
        <v>42</v>
      </c>
      <c r="V143" s="2" t="s">
        <v>32</v>
      </c>
      <c r="W143" s="2" t="s">
        <v>49</v>
      </c>
      <c r="X143" s="2" t="s">
        <v>34</v>
      </c>
      <c r="Y143" s="2" t="s">
        <v>35</v>
      </c>
      <c r="Z143" s="2" t="s">
        <v>36</v>
      </c>
      <c r="AA143" s="2" t="s">
        <v>36</v>
      </c>
      <c r="AB143" s="2" t="s">
        <v>37</v>
      </c>
      <c r="AC143" s="2" t="s">
        <v>36</v>
      </c>
    </row>
    <row r="144" spans="1:29" ht="12.75">
      <c r="A144" s="1">
        <v>42926.391981354165</v>
      </c>
      <c r="B144" s="2">
        <v>1</v>
      </c>
      <c r="C144" s="2">
        <v>2</v>
      </c>
      <c r="D144" s="2">
        <v>3</v>
      </c>
      <c r="E144" s="2">
        <v>2</v>
      </c>
      <c r="F144" s="2">
        <v>2</v>
      </c>
      <c r="G144" s="2">
        <v>1</v>
      </c>
      <c r="H144" s="2">
        <v>1</v>
      </c>
      <c r="I144" s="2">
        <v>5</v>
      </c>
      <c r="J144" s="2">
        <v>5</v>
      </c>
      <c r="K144" s="2">
        <v>5</v>
      </c>
      <c r="L144" s="2">
        <v>5</v>
      </c>
      <c r="M144" s="2">
        <v>5</v>
      </c>
      <c r="N144" s="2">
        <v>1</v>
      </c>
      <c r="O144" s="2">
        <v>5</v>
      </c>
      <c r="P144" s="2">
        <v>2</v>
      </c>
      <c r="Q144" s="2">
        <v>1</v>
      </c>
      <c r="R144" s="2">
        <v>5</v>
      </c>
      <c r="S144" s="2" t="s">
        <v>120</v>
      </c>
      <c r="T144" s="2" t="s">
        <v>38</v>
      </c>
      <c r="U144" s="2" t="s">
        <v>42</v>
      </c>
      <c r="V144" s="2" t="s">
        <v>43</v>
      </c>
      <c r="W144" s="2" t="s">
        <v>53</v>
      </c>
      <c r="X144" s="2" t="s">
        <v>34</v>
      </c>
      <c r="Y144" s="2" t="s">
        <v>35</v>
      </c>
      <c r="Z144" s="2" t="s">
        <v>36</v>
      </c>
      <c r="AA144" s="2" t="s">
        <v>36</v>
      </c>
      <c r="AB144" s="2" t="s">
        <v>36</v>
      </c>
      <c r="AC144" s="2" t="s">
        <v>37</v>
      </c>
    </row>
    <row r="145" spans="1:29" ht="12.75">
      <c r="A145" s="1">
        <v>42926.397620150463</v>
      </c>
      <c r="B145" s="2">
        <v>4</v>
      </c>
      <c r="C145" s="2">
        <v>4</v>
      </c>
      <c r="D145" s="2">
        <v>4</v>
      </c>
      <c r="E145" s="2">
        <v>3</v>
      </c>
      <c r="F145" s="2">
        <v>4</v>
      </c>
      <c r="G145" s="2">
        <v>4</v>
      </c>
      <c r="H145" s="2">
        <v>4</v>
      </c>
      <c r="I145" s="2">
        <v>4</v>
      </c>
      <c r="J145" s="2">
        <v>4</v>
      </c>
      <c r="K145" s="2">
        <v>4</v>
      </c>
      <c r="L145" s="2">
        <v>4</v>
      </c>
      <c r="M145" s="2">
        <v>4</v>
      </c>
      <c r="N145" s="2">
        <v>4</v>
      </c>
      <c r="O145" s="2">
        <v>4</v>
      </c>
      <c r="P145" s="2">
        <v>4</v>
      </c>
      <c r="Q145" s="2">
        <v>4</v>
      </c>
      <c r="R145" s="2">
        <v>3</v>
      </c>
      <c r="T145" s="2" t="s">
        <v>38</v>
      </c>
      <c r="U145" s="2" t="s">
        <v>31</v>
      </c>
      <c r="V145" s="2" t="s">
        <v>39</v>
      </c>
      <c r="W145" s="2" t="s">
        <v>53</v>
      </c>
      <c r="X145" s="2" t="s">
        <v>34</v>
      </c>
      <c r="Y145" s="2" t="s">
        <v>35</v>
      </c>
      <c r="Z145" s="2" t="s">
        <v>36</v>
      </c>
      <c r="AA145" s="2" t="s">
        <v>36</v>
      </c>
      <c r="AB145" s="2" t="s">
        <v>37</v>
      </c>
      <c r="AC145" s="2" t="s">
        <v>37</v>
      </c>
    </row>
    <row r="146" spans="1:29" ht="12.75">
      <c r="A146" s="1">
        <v>42926.414860173609</v>
      </c>
      <c r="B146" s="2">
        <v>4</v>
      </c>
      <c r="C146" s="2">
        <v>4</v>
      </c>
      <c r="D146" s="2">
        <v>3</v>
      </c>
      <c r="E146" s="2">
        <v>3</v>
      </c>
      <c r="F146" s="2">
        <v>4</v>
      </c>
      <c r="G146" s="2">
        <v>5</v>
      </c>
      <c r="H146" s="2">
        <v>5</v>
      </c>
      <c r="I146" s="2">
        <v>4</v>
      </c>
      <c r="J146" s="2">
        <v>3</v>
      </c>
      <c r="K146" s="2">
        <v>4</v>
      </c>
      <c r="L146" s="2">
        <v>4</v>
      </c>
      <c r="M146" s="2">
        <v>4</v>
      </c>
      <c r="N146" s="2">
        <v>4</v>
      </c>
      <c r="O146" s="2">
        <v>4</v>
      </c>
      <c r="P146" s="2">
        <v>4</v>
      </c>
      <c r="Q146" s="2">
        <v>4</v>
      </c>
      <c r="R146" s="2">
        <v>4</v>
      </c>
      <c r="S146" s="2" t="s">
        <v>121</v>
      </c>
      <c r="T146" s="2" t="s">
        <v>44</v>
      </c>
      <c r="U146" s="2" t="s">
        <v>31</v>
      </c>
      <c r="V146" s="2" t="s">
        <v>46</v>
      </c>
      <c r="W146" s="2" t="s">
        <v>40</v>
      </c>
      <c r="X146" s="2" t="s">
        <v>34</v>
      </c>
      <c r="Y146" s="2" t="s">
        <v>35</v>
      </c>
      <c r="Z146" s="2" t="s">
        <v>36</v>
      </c>
      <c r="AA146" s="2" t="s">
        <v>36</v>
      </c>
      <c r="AB146" s="2" t="s">
        <v>36</v>
      </c>
      <c r="AC146" s="2" t="s">
        <v>36</v>
      </c>
    </row>
    <row r="147" spans="1:29" ht="12.75">
      <c r="A147" s="1">
        <v>42926.428103726852</v>
      </c>
      <c r="B147" s="2">
        <v>5</v>
      </c>
      <c r="C147" s="2">
        <v>5</v>
      </c>
      <c r="D147" s="2">
        <v>5</v>
      </c>
      <c r="E147" s="2">
        <v>4</v>
      </c>
      <c r="F147" s="2">
        <v>4</v>
      </c>
      <c r="G147" s="2">
        <v>4</v>
      </c>
      <c r="H147" s="2">
        <v>4</v>
      </c>
      <c r="I147" s="2">
        <v>2</v>
      </c>
      <c r="J147" s="2">
        <v>3</v>
      </c>
      <c r="K147" s="2">
        <v>4</v>
      </c>
      <c r="L147" s="2">
        <v>1</v>
      </c>
      <c r="M147" s="2">
        <v>1</v>
      </c>
      <c r="N147" s="2">
        <v>5</v>
      </c>
      <c r="O147" s="2">
        <v>4</v>
      </c>
      <c r="P147" s="2">
        <v>5</v>
      </c>
      <c r="Q147" s="2">
        <v>4</v>
      </c>
      <c r="R147" s="2">
        <v>2</v>
      </c>
      <c r="T147" s="2" t="s">
        <v>44</v>
      </c>
      <c r="U147" s="2" t="s">
        <v>42</v>
      </c>
      <c r="V147" s="2" t="s">
        <v>46</v>
      </c>
      <c r="W147" s="2" t="s">
        <v>33</v>
      </c>
      <c r="X147" s="2" t="s">
        <v>34</v>
      </c>
      <c r="Y147" s="2" t="s">
        <v>35</v>
      </c>
      <c r="Z147" s="2" t="s">
        <v>37</v>
      </c>
      <c r="AA147" s="2" t="s">
        <v>36</v>
      </c>
      <c r="AB147" s="2" t="s">
        <v>37</v>
      </c>
      <c r="AC147" s="2" t="s">
        <v>37</v>
      </c>
    </row>
    <row r="148" spans="1:29" ht="12.75">
      <c r="A148" s="1">
        <v>42926.435366851852</v>
      </c>
      <c r="B148" s="2">
        <v>1</v>
      </c>
      <c r="C148" s="2">
        <v>3</v>
      </c>
      <c r="D148" s="2">
        <v>2</v>
      </c>
      <c r="E148" s="2">
        <v>2</v>
      </c>
      <c r="F148" s="2">
        <v>4</v>
      </c>
      <c r="G148" s="2">
        <v>2</v>
      </c>
      <c r="H148" s="2">
        <v>2</v>
      </c>
      <c r="I148" s="2">
        <v>4</v>
      </c>
      <c r="J148" s="2">
        <v>4</v>
      </c>
      <c r="K148" s="2">
        <v>4</v>
      </c>
      <c r="L148" s="2">
        <v>5</v>
      </c>
      <c r="M148" s="2">
        <v>4</v>
      </c>
      <c r="N148" s="2">
        <v>2</v>
      </c>
      <c r="O148" s="2">
        <v>3</v>
      </c>
      <c r="P148" s="2">
        <v>2</v>
      </c>
      <c r="Q148" s="2">
        <v>2</v>
      </c>
      <c r="R148" s="2">
        <v>2</v>
      </c>
      <c r="T148" s="2" t="s">
        <v>44</v>
      </c>
      <c r="U148" s="2" t="s">
        <v>42</v>
      </c>
      <c r="V148" s="2" t="s">
        <v>46</v>
      </c>
      <c r="W148" s="2" t="s">
        <v>50</v>
      </c>
      <c r="X148" s="2" t="s">
        <v>34</v>
      </c>
      <c r="Y148" s="2" t="s">
        <v>35</v>
      </c>
      <c r="Z148" s="2" t="s">
        <v>37</v>
      </c>
      <c r="AA148" s="2" t="s">
        <v>36</v>
      </c>
      <c r="AB148" s="2" t="s">
        <v>36</v>
      </c>
      <c r="AC148" s="2" t="s">
        <v>36</v>
      </c>
    </row>
    <row r="149" spans="1:29" ht="12.75">
      <c r="A149" s="1">
        <v>42926.452484131943</v>
      </c>
      <c r="B149" s="2">
        <v>4</v>
      </c>
      <c r="C149" s="2">
        <v>4</v>
      </c>
      <c r="D149" s="2">
        <v>5</v>
      </c>
      <c r="E149" s="2">
        <v>3</v>
      </c>
      <c r="F149" s="2">
        <v>4</v>
      </c>
      <c r="G149" s="2">
        <v>2</v>
      </c>
      <c r="H149" s="2">
        <v>2</v>
      </c>
      <c r="I149" s="2">
        <v>4</v>
      </c>
      <c r="J149" s="2">
        <v>4</v>
      </c>
      <c r="K149" s="2">
        <v>4</v>
      </c>
      <c r="L149" s="2">
        <v>2</v>
      </c>
      <c r="M149" s="2">
        <v>2</v>
      </c>
      <c r="N149" s="2">
        <v>4</v>
      </c>
      <c r="O149" s="2">
        <v>4</v>
      </c>
      <c r="P149" s="2">
        <v>4</v>
      </c>
      <c r="Q149" s="2">
        <v>2</v>
      </c>
      <c r="R149" s="2">
        <v>4</v>
      </c>
      <c r="T149" s="2" t="s">
        <v>48</v>
      </c>
      <c r="U149" s="2" t="s">
        <v>31</v>
      </c>
      <c r="V149" s="2" t="s">
        <v>43</v>
      </c>
      <c r="W149" s="2" t="s">
        <v>33</v>
      </c>
      <c r="X149" s="2" t="s">
        <v>61</v>
      </c>
      <c r="Y149" s="2" t="s">
        <v>110</v>
      </c>
      <c r="Z149" s="2" t="s">
        <v>36</v>
      </c>
      <c r="AA149" s="2" t="s">
        <v>36</v>
      </c>
      <c r="AB149" s="2" t="s">
        <v>37</v>
      </c>
      <c r="AC149" s="2" t="s">
        <v>36</v>
      </c>
    </row>
    <row r="150" spans="1:29" ht="12.75">
      <c r="A150" s="1">
        <v>42926.462758391208</v>
      </c>
      <c r="B150" s="2">
        <v>3</v>
      </c>
      <c r="C150" s="2">
        <v>5</v>
      </c>
      <c r="D150" s="2">
        <v>4</v>
      </c>
      <c r="E150" s="2">
        <v>3</v>
      </c>
      <c r="F150" s="2">
        <v>4</v>
      </c>
      <c r="G150" s="2">
        <v>4</v>
      </c>
      <c r="H150" s="2">
        <v>4</v>
      </c>
      <c r="I150" s="2">
        <v>4</v>
      </c>
      <c r="J150" s="2">
        <v>3</v>
      </c>
      <c r="K150" s="2">
        <v>1</v>
      </c>
      <c r="L150" s="2">
        <v>3</v>
      </c>
      <c r="M150" s="2">
        <v>3</v>
      </c>
      <c r="N150" s="2">
        <v>3</v>
      </c>
      <c r="O150" s="2">
        <v>5</v>
      </c>
      <c r="P150" s="2">
        <v>4</v>
      </c>
      <c r="Q150" s="2">
        <v>3</v>
      </c>
      <c r="R150" s="2">
        <v>3</v>
      </c>
      <c r="S150" s="2" t="s">
        <v>122</v>
      </c>
      <c r="T150" s="2" t="s">
        <v>44</v>
      </c>
      <c r="U150" s="2" t="s">
        <v>42</v>
      </c>
      <c r="V150" s="2" t="s">
        <v>39</v>
      </c>
      <c r="W150" s="2" t="s">
        <v>33</v>
      </c>
      <c r="X150" s="2" t="s">
        <v>41</v>
      </c>
      <c r="Y150" s="2" t="s">
        <v>35</v>
      </c>
      <c r="Z150" s="2" t="s">
        <v>36</v>
      </c>
      <c r="AA150" s="2" t="s">
        <v>36</v>
      </c>
      <c r="AB150" s="2" t="s">
        <v>37</v>
      </c>
      <c r="AC150" s="2" t="s">
        <v>37</v>
      </c>
    </row>
    <row r="151" spans="1:29" ht="12.75">
      <c r="A151" s="1">
        <v>42926.511167175922</v>
      </c>
      <c r="B151" s="2">
        <v>4</v>
      </c>
      <c r="C151" s="2">
        <v>4</v>
      </c>
      <c r="D151" s="2">
        <v>5</v>
      </c>
      <c r="E151" s="2">
        <v>5</v>
      </c>
      <c r="F151" s="2">
        <v>5</v>
      </c>
      <c r="G151" s="2">
        <v>5</v>
      </c>
      <c r="H151" s="2">
        <v>5</v>
      </c>
      <c r="I151" s="2">
        <v>4</v>
      </c>
      <c r="J151" s="2">
        <v>3</v>
      </c>
      <c r="K151" s="2">
        <v>3</v>
      </c>
      <c r="L151" s="2">
        <v>3</v>
      </c>
      <c r="M151" s="2">
        <v>5</v>
      </c>
      <c r="N151" s="2">
        <v>5</v>
      </c>
      <c r="O151" s="2">
        <v>5</v>
      </c>
      <c r="P151" s="2">
        <v>5</v>
      </c>
      <c r="Q151" s="2">
        <v>3</v>
      </c>
      <c r="R151" s="2">
        <v>3</v>
      </c>
      <c r="T151" s="2" t="s">
        <v>30</v>
      </c>
      <c r="U151" s="2" t="s">
        <v>42</v>
      </c>
      <c r="V151" s="2" t="s">
        <v>46</v>
      </c>
      <c r="W151" s="2" t="s">
        <v>33</v>
      </c>
      <c r="X151" s="2" t="s">
        <v>41</v>
      </c>
      <c r="Y151" s="2" t="s">
        <v>35</v>
      </c>
      <c r="Z151" s="2" t="s">
        <v>37</v>
      </c>
      <c r="AA151" s="2" t="s">
        <v>37</v>
      </c>
      <c r="AB151" s="2" t="s">
        <v>37</v>
      </c>
      <c r="AC151" s="2" t="s">
        <v>37</v>
      </c>
    </row>
    <row r="152" spans="1:29" ht="12.75">
      <c r="A152" s="1">
        <v>42926.576753761576</v>
      </c>
      <c r="B152" s="2">
        <v>4</v>
      </c>
      <c r="C152" s="2">
        <v>5</v>
      </c>
      <c r="D152" s="2">
        <v>4</v>
      </c>
      <c r="E152" s="2">
        <v>4</v>
      </c>
      <c r="F152" s="2">
        <v>5</v>
      </c>
      <c r="G152" s="2">
        <v>4</v>
      </c>
      <c r="H152" s="2">
        <v>4</v>
      </c>
      <c r="I152" s="2">
        <v>2</v>
      </c>
      <c r="J152" s="2">
        <v>3</v>
      </c>
      <c r="K152" s="2">
        <v>2</v>
      </c>
      <c r="L152" s="2">
        <v>4</v>
      </c>
      <c r="M152" s="2">
        <v>4</v>
      </c>
      <c r="N152" s="2">
        <v>4</v>
      </c>
      <c r="O152" s="2">
        <v>4</v>
      </c>
      <c r="P152" s="2">
        <v>5</v>
      </c>
      <c r="Q152" s="2">
        <v>4</v>
      </c>
      <c r="R152" s="2">
        <v>4</v>
      </c>
      <c r="S152" s="2" t="s">
        <v>123</v>
      </c>
      <c r="T152" s="2" t="s">
        <v>38</v>
      </c>
      <c r="U152" s="2" t="s">
        <v>42</v>
      </c>
      <c r="V152" s="2" t="s">
        <v>74</v>
      </c>
      <c r="W152" s="2" t="s">
        <v>33</v>
      </c>
      <c r="X152" s="2" t="s">
        <v>34</v>
      </c>
      <c r="Y152" s="2" t="s">
        <v>35</v>
      </c>
      <c r="Z152" s="2" t="s">
        <v>36</v>
      </c>
      <c r="AA152" s="2" t="s">
        <v>36</v>
      </c>
      <c r="AB152" s="2" t="s">
        <v>37</v>
      </c>
      <c r="AC152" s="2" t="s">
        <v>36</v>
      </c>
    </row>
    <row r="153" spans="1:29" ht="12.75">
      <c r="A153" s="1">
        <v>42926.600940775461</v>
      </c>
      <c r="B153" s="2">
        <v>5</v>
      </c>
      <c r="C153" s="2">
        <v>5</v>
      </c>
      <c r="D153" s="2">
        <v>5</v>
      </c>
      <c r="E153" s="2">
        <v>3</v>
      </c>
      <c r="F153" s="2">
        <v>5</v>
      </c>
      <c r="G153" s="2">
        <v>5</v>
      </c>
      <c r="H153" s="2">
        <v>5</v>
      </c>
      <c r="I153" s="2">
        <v>3</v>
      </c>
      <c r="J153" s="2">
        <v>4</v>
      </c>
      <c r="K153" s="2">
        <v>4</v>
      </c>
      <c r="L153" s="2">
        <v>4</v>
      </c>
      <c r="M153" s="2">
        <v>4</v>
      </c>
      <c r="N153" s="2">
        <v>5</v>
      </c>
      <c r="O153" s="2">
        <v>5</v>
      </c>
      <c r="P153" s="2">
        <v>5</v>
      </c>
      <c r="Q153" s="2">
        <v>4</v>
      </c>
      <c r="R153" s="2">
        <v>4</v>
      </c>
      <c r="T153" s="2" t="s">
        <v>44</v>
      </c>
      <c r="U153" s="2" t="s">
        <v>42</v>
      </c>
      <c r="V153" s="2" t="s">
        <v>46</v>
      </c>
      <c r="W153" s="2" t="s">
        <v>33</v>
      </c>
      <c r="X153" s="2" t="s">
        <v>41</v>
      </c>
      <c r="Y153" s="2" t="s">
        <v>35</v>
      </c>
      <c r="Z153" s="2" t="s">
        <v>37</v>
      </c>
      <c r="AA153" s="2" t="s">
        <v>36</v>
      </c>
      <c r="AB153" s="2" t="s">
        <v>37</v>
      </c>
      <c r="AC153" s="2" t="s">
        <v>36</v>
      </c>
    </row>
    <row r="154" spans="1:29" ht="12.75">
      <c r="A154" s="1">
        <v>42926.612419155092</v>
      </c>
      <c r="B154" s="2">
        <v>4</v>
      </c>
      <c r="C154" s="2">
        <v>5</v>
      </c>
      <c r="D154" s="2">
        <v>5</v>
      </c>
      <c r="E154" s="2">
        <v>4</v>
      </c>
      <c r="F154" s="2">
        <v>5</v>
      </c>
      <c r="G154" s="2">
        <v>4</v>
      </c>
      <c r="H154" s="2">
        <v>5</v>
      </c>
      <c r="I154" s="2">
        <v>3</v>
      </c>
      <c r="J154" s="2">
        <v>4</v>
      </c>
      <c r="K154" s="2">
        <v>5</v>
      </c>
      <c r="L154" s="2">
        <v>3</v>
      </c>
      <c r="M154" s="2">
        <v>5</v>
      </c>
      <c r="N154" s="2">
        <v>5</v>
      </c>
      <c r="O154" s="2">
        <v>5</v>
      </c>
      <c r="P154" s="2">
        <v>5</v>
      </c>
      <c r="Q154" s="2">
        <v>5</v>
      </c>
      <c r="R154" s="2">
        <v>3</v>
      </c>
      <c r="T154" s="2" t="s">
        <v>30</v>
      </c>
      <c r="U154" s="2" t="s">
        <v>42</v>
      </c>
      <c r="V154" s="2" t="s">
        <v>32</v>
      </c>
      <c r="W154" s="2" t="s">
        <v>124</v>
      </c>
      <c r="X154" s="2" t="s">
        <v>98</v>
      </c>
      <c r="Y154" s="2" t="s">
        <v>35</v>
      </c>
      <c r="Z154" s="2" t="s">
        <v>36</v>
      </c>
      <c r="AA154" s="2" t="s">
        <v>36</v>
      </c>
      <c r="AB154" s="2" t="s">
        <v>37</v>
      </c>
      <c r="AC154" s="2" t="s">
        <v>37</v>
      </c>
    </row>
    <row r="155" spans="1:29" ht="12.75">
      <c r="A155" s="1">
        <v>42926.636870104165</v>
      </c>
      <c r="B155" s="2">
        <v>4</v>
      </c>
      <c r="C155" s="2">
        <v>4</v>
      </c>
      <c r="D155" s="2">
        <v>4</v>
      </c>
      <c r="E155" s="2">
        <v>2</v>
      </c>
      <c r="F155" s="2">
        <v>3</v>
      </c>
      <c r="G155" s="2">
        <v>4</v>
      </c>
      <c r="H155" s="2">
        <v>5</v>
      </c>
      <c r="I155" s="2">
        <v>5</v>
      </c>
      <c r="J155" s="2">
        <v>5</v>
      </c>
      <c r="K155" s="2">
        <v>5</v>
      </c>
      <c r="L155" s="2">
        <v>5</v>
      </c>
      <c r="M155" s="2">
        <v>5</v>
      </c>
      <c r="N155" s="2">
        <v>4</v>
      </c>
      <c r="O155" s="2">
        <v>4</v>
      </c>
      <c r="P155" s="2">
        <v>4</v>
      </c>
      <c r="Q155" s="2">
        <v>3</v>
      </c>
      <c r="R155" s="2">
        <v>3</v>
      </c>
      <c r="T155" s="2" t="s">
        <v>38</v>
      </c>
      <c r="U155" s="2" t="s">
        <v>42</v>
      </c>
      <c r="V155" s="2" t="s">
        <v>46</v>
      </c>
      <c r="W155" s="2" t="s">
        <v>40</v>
      </c>
      <c r="X155" s="2" t="s">
        <v>41</v>
      </c>
      <c r="Y155" s="2" t="s">
        <v>35</v>
      </c>
      <c r="Z155" s="2" t="s">
        <v>36</v>
      </c>
      <c r="AA155" s="2" t="s">
        <v>36</v>
      </c>
      <c r="AB155" s="2" t="s">
        <v>37</v>
      </c>
      <c r="AC155" s="2" t="s">
        <v>37</v>
      </c>
    </row>
    <row r="156" spans="1:29" ht="12.75">
      <c r="A156" s="1">
        <v>42926.645635787034</v>
      </c>
      <c r="B156" s="2">
        <v>1</v>
      </c>
      <c r="C156" s="2">
        <v>1</v>
      </c>
      <c r="D156" s="2">
        <v>1</v>
      </c>
      <c r="E156" s="2">
        <v>1</v>
      </c>
      <c r="F156" s="2">
        <v>1</v>
      </c>
      <c r="G156" s="2">
        <v>1</v>
      </c>
      <c r="H156" s="2">
        <v>1</v>
      </c>
      <c r="I156" s="2">
        <v>5</v>
      </c>
      <c r="J156" s="2">
        <v>3</v>
      </c>
      <c r="K156" s="2">
        <v>3</v>
      </c>
      <c r="L156" s="2">
        <v>3</v>
      </c>
      <c r="M156" s="2">
        <v>3</v>
      </c>
      <c r="N156" s="2">
        <v>1</v>
      </c>
      <c r="O156" s="2">
        <v>1</v>
      </c>
      <c r="P156" s="2">
        <v>1</v>
      </c>
      <c r="Q156" s="2">
        <v>1</v>
      </c>
      <c r="R156" s="2">
        <v>5</v>
      </c>
      <c r="S156" s="2" t="s">
        <v>125</v>
      </c>
      <c r="T156" s="2" t="s">
        <v>38</v>
      </c>
      <c r="U156" s="2" t="s">
        <v>31</v>
      </c>
      <c r="V156" s="2" t="s">
        <v>39</v>
      </c>
      <c r="W156" s="2" t="s">
        <v>33</v>
      </c>
      <c r="X156" s="2" t="s">
        <v>34</v>
      </c>
      <c r="Y156" s="2" t="s">
        <v>35</v>
      </c>
      <c r="Z156" s="2" t="s">
        <v>36</v>
      </c>
      <c r="AA156" s="2" t="s">
        <v>36</v>
      </c>
      <c r="AB156" s="2" t="s">
        <v>37</v>
      </c>
      <c r="AC156" s="2" t="s">
        <v>37</v>
      </c>
    </row>
    <row r="157" spans="1:29" ht="12.75">
      <c r="A157" s="1">
        <v>42926.645659363421</v>
      </c>
      <c r="B157" s="2">
        <v>2</v>
      </c>
      <c r="C157" s="2">
        <v>4</v>
      </c>
      <c r="D157" s="2">
        <v>2</v>
      </c>
      <c r="E157" s="2">
        <v>2</v>
      </c>
      <c r="F157" s="2">
        <v>4</v>
      </c>
      <c r="G157" s="2">
        <v>1</v>
      </c>
      <c r="H157" s="2">
        <v>1</v>
      </c>
      <c r="I157" s="2">
        <v>5</v>
      </c>
      <c r="J157" s="2">
        <v>4</v>
      </c>
      <c r="K157" s="2">
        <v>5</v>
      </c>
      <c r="L157" s="2">
        <v>5</v>
      </c>
      <c r="M157" s="2">
        <v>5</v>
      </c>
      <c r="N157" s="2">
        <v>3</v>
      </c>
      <c r="O157" s="2">
        <v>2</v>
      </c>
      <c r="P157" s="2">
        <v>3</v>
      </c>
      <c r="Q157" s="2">
        <v>2</v>
      </c>
      <c r="R157" s="2">
        <v>4</v>
      </c>
      <c r="S157" s="2" t="s">
        <v>126</v>
      </c>
      <c r="T157" s="2" t="s">
        <v>38</v>
      </c>
      <c r="U157" s="2" t="s">
        <v>42</v>
      </c>
      <c r="V157" s="2" t="s">
        <v>46</v>
      </c>
      <c r="W157" s="2" t="s">
        <v>33</v>
      </c>
      <c r="X157" s="2" t="s">
        <v>34</v>
      </c>
      <c r="Y157" s="2" t="s">
        <v>35</v>
      </c>
      <c r="Z157" s="2" t="s">
        <v>36</v>
      </c>
      <c r="AA157" s="2" t="s">
        <v>36</v>
      </c>
      <c r="AB157" s="2" t="s">
        <v>37</v>
      </c>
      <c r="AC157" s="2" t="s">
        <v>37</v>
      </c>
    </row>
    <row r="158" spans="1:29" ht="12.75">
      <c r="A158" s="1">
        <v>42926.678401851852</v>
      </c>
      <c r="B158" s="2">
        <v>4</v>
      </c>
      <c r="C158" s="2">
        <v>4</v>
      </c>
      <c r="D158" s="2">
        <v>5</v>
      </c>
      <c r="E158" s="2">
        <v>3</v>
      </c>
      <c r="F158" s="2">
        <v>4</v>
      </c>
      <c r="G158" s="2">
        <v>2</v>
      </c>
      <c r="H158" s="2">
        <v>4</v>
      </c>
      <c r="I158" s="2">
        <v>4</v>
      </c>
      <c r="J158" s="2">
        <v>3</v>
      </c>
      <c r="K158" s="2">
        <v>3</v>
      </c>
      <c r="L158" s="2">
        <v>4</v>
      </c>
      <c r="M158" s="2">
        <v>4</v>
      </c>
      <c r="N158" s="2">
        <v>4</v>
      </c>
      <c r="O158" s="2">
        <v>3</v>
      </c>
      <c r="P158" s="2">
        <v>5</v>
      </c>
      <c r="Q158" s="2">
        <v>4</v>
      </c>
      <c r="R158" s="2">
        <v>3</v>
      </c>
      <c r="T158" s="2" t="s">
        <v>30</v>
      </c>
      <c r="U158" s="2" t="s">
        <v>42</v>
      </c>
      <c r="V158" s="2" t="s">
        <v>46</v>
      </c>
      <c r="W158" s="2" t="s">
        <v>33</v>
      </c>
      <c r="X158" s="2" t="s">
        <v>41</v>
      </c>
      <c r="Y158" s="2" t="s">
        <v>35</v>
      </c>
      <c r="Z158" s="2" t="s">
        <v>36</v>
      </c>
      <c r="AA158" s="2" t="s">
        <v>36</v>
      </c>
      <c r="AB158" s="2" t="s">
        <v>37</v>
      </c>
      <c r="AC158" s="2" t="s">
        <v>37</v>
      </c>
    </row>
    <row r="159" spans="1:29" ht="12.75">
      <c r="A159" s="1">
        <v>42926.679048344908</v>
      </c>
      <c r="B159" s="2">
        <v>1</v>
      </c>
      <c r="C159" s="2">
        <v>2</v>
      </c>
      <c r="D159" s="2">
        <v>1</v>
      </c>
      <c r="E159" s="2">
        <v>1</v>
      </c>
      <c r="F159" s="2">
        <v>2</v>
      </c>
      <c r="G159" s="2">
        <v>1</v>
      </c>
      <c r="H159" s="2">
        <v>1</v>
      </c>
      <c r="I159" s="2">
        <v>5</v>
      </c>
      <c r="J159" s="2">
        <v>5</v>
      </c>
      <c r="K159" s="2">
        <v>5</v>
      </c>
      <c r="L159" s="2">
        <v>5</v>
      </c>
      <c r="M159" s="2">
        <v>5</v>
      </c>
      <c r="N159" s="2">
        <v>1</v>
      </c>
      <c r="O159" s="2">
        <v>1</v>
      </c>
      <c r="P159" s="2">
        <v>2</v>
      </c>
      <c r="Q159" s="2">
        <v>1</v>
      </c>
      <c r="R159" s="2">
        <v>5</v>
      </c>
      <c r="S159" s="2" t="s">
        <v>127</v>
      </c>
      <c r="T159" s="2" t="s">
        <v>38</v>
      </c>
      <c r="U159" s="2" t="s">
        <v>31</v>
      </c>
      <c r="V159" s="2" t="s">
        <v>46</v>
      </c>
      <c r="W159" s="2" t="s">
        <v>33</v>
      </c>
      <c r="X159" s="2" t="s">
        <v>34</v>
      </c>
      <c r="Y159" s="2" t="s">
        <v>35</v>
      </c>
      <c r="Z159" s="2" t="s">
        <v>36</v>
      </c>
      <c r="AA159" s="2" t="s">
        <v>36</v>
      </c>
      <c r="AB159" s="2" t="s">
        <v>36</v>
      </c>
      <c r="AC159" s="2" t="s">
        <v>37</v>
      </c>
    </row>
    <row r="160" spans="1:29" ht="12.75">
      <c r="A160" s="1">
        <v>42926.680647743051</v>
      </c>
      <c r="B160" s="2">
        <v>1</v>
      </c>
      <c r="C160" s="2">
        <v>1</v>
      </c>
      <c r="D160" s="2">
        <v>1</v>
      </c>
      <c r="E160" s="2">
        <v>1</v>
      </c>
      <c r="F160" s="2">
        <v>1</v>
      </c>
      <c r="G160" s="2">
        <v>1</v>
      </c>
      <c r="H160" s="2">
        <v>1</v>
      </c>
      <c r="I160" s="2">
        <v>5</v>
      </c>
      <c r="J160" s="2">
        <v>5</v>
      </c>
      <c r="K160" s="2">
        <v>5</v>
      </c>
      <c r="L160" s="2">
        <v>5</v>
      </c>
      <c r="M160" s="2">
        <v>5</v>
      </c>
      <c r="N160" s="2">
        <v>1</v>
      </c>
      <c r="O160" s="2">
        <v>3</v>
      </c>
      <c r="P160" s="2">
        <v>3</v>
      </c>
      <c r="Q160" s="2">
        <v>1</v>
      </c>
      <c r="R160" s="2">
        <v>5</v>
      </c>
      <c r="S160" s="2" t="s">
        <v>128</v>
      </c>
      <c r="T160" s="2" t="s">
        <v>38</v>
      </c>
      <c r="U160" s="2" t="s">
        <v>31</v>
      </c>
      <c r="V160" s="2" t="s">
        <v>46</v>
      </c>
      <c r="W160" s="2" t="s">
        <v>53</v>
      </c>
      <c r="X160" s="2" t="s">
        <v>34</v>
      </c>
      <c r="Y160" s="2" t="s">
        <v>35</v>
      </c>
      <c r="Z160" s="2" t="s">
        <v>36</v>
      </c>
      <c r="AA160" s="2" t="s">
        <v>36</v>
      </c>
      <c r="AB160" s="2" t="s">
        <v>37</v>
      </c>
      <c r="AC160" s="2" t="s">
        <v>37</v>
      </c>
    </row>
    <row r="161" spans="1:29" ht="12.75">
      <c r="A161" s="1">
        <v>42926.683266273147</v>
      </c>
      <c r="B161" s="2">
        <v>2</v>
      </c>
      <c r="C161" s="2">
        <v>2</v>
      </c>
      <c r="D161" s="2">
        <v>2</v>
      </c>
      <c r="E161" s="2">
        <v>2</v>
      </c>
      <c r="F161" s="2">
        <v>2</v>
      </c>
      <c r="G161" s="2">
        <v>1</v>
      </c>
      <c r="H161" s="2">
        <v>1</v>
      </c>
      <c r="I161" s="2">
        <v>5</v>
      </c>
      <c r="J161" s="2">
        <v>5</v>
      </c>
      <c r="K161" s="2">
        <v>5</v>
      </c>
      <c r="L161" s="2">
        <v>5</v>
      </c>
      <c r="M161" s="2">
        <v>5</v>
      </c>
      <c r="N161" s="2">
        <v>1</v>
      </c>
      <c r="O161" s="2">
        <v>4</v>
      </c>
      <c r="P161" s="2">
        <v>3</v>
      </c>
      <c r="Q161" s="2">
        <v>1</v>
      </c>
      <c r="R161" s="2">
        <v>5</v>
      </c>
      <c r="S161" s="2" t="s">
        <v>129</v>
      </c>
      <c r="T161" s="2" t="s">
        <v>38</v>
      </c>
      <c r="U161" s="2" t="s">
        <v>42</v>
      </c>
      <c r="V161" s="2" t="s">
        <v>46</v>
      </c>
      <c r="W161" s="2" t="s">
        <v>33</v>
      </c>
      <c r="X161" s="2" t="s">
        <v>34</v>
      </c>
      <c r="Y161" s="2" t="s">
        <v>35</v>
      </c>
      <c r="Z161" s="2" t="s">
        <v>36</v>
      </c>
      <c r="AA161" s="2" t="s">
        <v>36</v>
      </c>
      <c r="AB161" s="2" t="s">
        <v>37</v>
      </c>
      <c r="AC161" s="2" t="s">
        <v>37</v>
      </c>
    </row>
    <row r="162" spans="1:29" ht="12.75">
      <c r="A162" s="1">
        <v>42926.687048796295</v>
      </c>
      <c r="B162" s="2">
        <v>3</v>
      </c>
      <c r="C162" s="2">
        <v>4</v>
      </c>
      <c r="D162" s="2">
        <v>4</v>
      </c>
      <c r="E162" s="2">
        <v>4</v>
      </c>
      <c r="F162" s="2">
        <v>4</v>
      </c>
      <c r="G162" s="2">
        <v>4</v>
      </c>
      <c r="H162" s="2">
        <v>4</v>
      </c>
      <c r="I162" s="2">
        <v>4</v>
      </c>
      <c r="J162" s="2">
        <v>2</v>
      </c>
      <c r="K162" s="2">
        <v>2</v>
      </c>
      <c r="L162" s="2">
        <v>2</v>
      </c>
      <c r="M162" s="2">
        <v>3</v>
      </c>
      <c r="N162" s="2">
        <v>3</v>
      </c>
      <c r="O162" s="2">
        <v>4</v>
      </c>
      <c r="P162" s="2">
        <v>4</v>
      </c>
      <c r="Q162" s="2">
        <v>4</v>
      </c>
      <c r="R162" s="2">
        <v>3</v>
      </c>
      <c r="T162" s="2" t="s">
        <v>44</v>
      </c>
      <c r="U162" s="2" t="s">
        <v>31</v>
      </c>
      <c r="V162" s="2" t="s">
        <v>32</v>
      </c>
      <c r="W162" s="2" t="s">
        <v>40</v>
      </c>
      <c r="X162" s="2" t="s">
        <v>34</v>
      </c>
      <c r="Y162" s="2" t="s">
        <v>35</v>
      </c>
      <c r="Z162" s="2" t="s">
        <v>37</v>
      </c>
      <c r="AA162" s="2" t="s">
        <v>36</v>
      </c>
      <c r="AB162" s="2" t="s">
        <v>37</v>
      </c>
      <c r="AC162" s="2" t="s">
        <v>36</v>
      </c>
    </row>
    <row r="163" spans="1:29" ht="12.75">
      <c r="A163" s="1">
        <v>42926.691284756947</v>
      </c>
      <c r="B163" s="2">
        <v>2</v>
      </c>
      <c r="C163" s="2">
        <v>2</v>
      </c>
      <c r="D163" s="2">
        <v>1</v>
      </c>
      <c r="E163" s="2">
        <v>1</v>
      </c>
      <c r="F163" s="2">
        <v>2</v>
      </c>
      <c r="G163" s="2">
        <v>1</v>
      </c>
      <c r="H163" s="2">
        <v>1</v>
      </c>
      <c r="I163" s="2">
        <v>5</v>
      </c>
      <c r="J163" s="2">
        <v>4</v>
      </c>
      <c r="K163" s="2">
        <v>4</v>
      </c>
      <c r="L163" s="2">
        <v>5</v>
      </c>
      <c r="M163" s="2">
        <v>5</v>
      </c>
      <c r="N163" s="2">
        <v>1</v>
      </c>
      <c r="O163" s="2">
        <v>3</v>
      </c>
      <c r="P163" s="2">
        <v>3</v>
      </c>
      <c r="Q163" s="2">
        <v>1</v>
      </c>
      <c r="R163" s="2">
        <v>5</v>
      </c>
      <c r="S163" s="2" t="s">
        <v>130</v>
      </c>
      <c r="T163" s="2" t="s">
        <v>38</v>
      </c>
      <c r="U163" s="2" t="s">
        <v>42</v>
      </c>
      <c r="V163" s="2" t="s">
        <v>46</v>
      </c>
      <c r="W163" s="2" t="s">
        <v>77</v>
      </c>
      <c r="X163" s="2" t="s">
        <v>98</v>
      </c>
      <c r="Y163" s="2" t="s">
        <v>35</v>
      </c>
      <c r="Z163" s="2" t="s">
        <v>36</v>
      </c>
      <c r="AA163" s="2" t="s">
        <v>36</v>
      </c>
      <c r="AB163" s="2" t="s">
        <v>37</v>
      </c>
      <c r="AC163" s="2" t="s">
        <v>37</v>
      </c>
    </row>
    <row r="164" spans="1:29" ht="12.75">
      <c r="A164" s="1">
        <v>42926.727398784722</v>
      </c>
      <c r="B164" s="2">
        <v>3</v>
      </c>
      <c r="C164" s="2">
        <v>4</v>
      </c>
      <c r="D164" s="2">
        <v>4</v>
      </c>
      <c r="E164" s="2">
        <v>1</v>
      </c>
      <c r="F164" s="2">
        <v>4</v>
      </c>
      <c r="G164" s="2">
        <v>4</v>
      </c>
      <c r="H164" s="2">
        <v>4</v>
      </c>
      <c r="I164" s="2">
        <v>2</v>
      </c>
      <c r="J164" s="2">
        <v>2</v>
      </c>
      <c r="K164" s="2">
        <v>2</v>
      </c>
      <c r="L164" s="2">
        <v>4</v>
      </c>
      <c r="M164" s="2">
        <v>4</v>
      </c>
      <c r="N164" s="2">
        <v>4</v>
      </c>
      <c r="O164" s="2">
        <v>4</v>
      </c>
      <c r="P164" s="2">
        <v>4</v>
      </c>
      <c r="Q164" s="2">
        <v>3</v>
      </c>
      <c r="R164" s="2">
        <v>5</v>
      </c>
      <c r="T164" s="2" t="s">
        <v>30</v>
      </c>
      <c r="U164" s="2" t="s">
        <v>42</v>
      </c>
      <c r="V164" s="2" t="s">
        <v>46</v>
      </c>
      <c r="W164" s="2" t="s">
        <v>33</v>
      </c>
      <c r="X164" s="2" t="s">
        <v>34</v>
      </c>
      <c r="Y164" s="2" t="s">
        <v>35</v>
      </c>
      <c r="Z164" s="2" t="s">
        <v>36</v>
      </c>
      <c r="AA164" s="2" t="s">
        <v>36</v>
      </c>
      <c r="AB164" s="2" t="s">
        <v>37</v>
      </c>
      <c r="AC164" s="2" t="s">
        <v>36</v>
      </c>
    </row>
    <row r="165" spans="1:29" ht="12.75">
      <c r="A165" s="1">
        <v>42927.31347241898</v>
      </c>
      <c r="B165" s="2">
        <v>2</v>
      </c>
      <c r="C165" s="2">
        <v>2</v>
      </c>
      <c r="D165" s="2">
        <v>2</v>
      </c>
      <c r="E165" s="2">
        <v>2</v>
      </c>
      <c r="F165" s="2">
        <v>2</v>
      </c>
      <c r="G165" s="2">
        <v>2</v>
      </c>
      <c r="H165" s="2">
        <v>2</v>
      </c>
      <c r="I165" s="2">
        <v>4</v>
      </c>
      <c r="J165" s="2">
        <v>4</v>
      </c>
      <c r="K165" s="2">
        <v>4</v>
      </c>
      <c r="L165" s="2">
        <v>4</v>
      </c>
      <c r="M165" s="2">
        <v>4</v>
      </c>
      <c r="N165" s="2">
        <v>2</v>
      </c>
      <c r="O165" s="2">
        <v>2</v>
      </c>
      <c r="P165" s="2">
        <v>3</v>
      </c>
      <c r="Q165" s="2">
        <v>2</v>
      </c>
      <c r="R165" s="2">
        <v>4</v>
      </c>
      <c r="S165" s="2" t="s">
        <v>131</v>
      </c>
      <c r="T165" s="2" t="s">
        <v>38</v>
      </c>
      <c r="U165" s="2" t="s">
        <v>42</v>
      </c>
      <c r="V165" s="2" t="s">
        <v>46</v>
      </c>
      <c r="W165" s="2" t="s">
        <v>76</v>
      </c>
      <c r="X165" s="2" t="s">
        <v>98</v>
      </c>
      <c r="Y165" s="2" t="s">
        <v>35</v>
      </c>
      <c r="Z165" s="2" t="s">
        <v>36</v>
      </c>
      <c r="AA165" s="2" t="s">
        <v>36</v>
      </c>
      <c r="AB165" s="2" t="s">
        <v>37</v>
      </c>
      <c r="AC165" s="2" t="s">
        <v>37</v>
      </c>
    </row>
    <row r="166" spans="1:29" ht="12.75">
      <c r="A166" s="1">
        <v>42927.373567870367</v>
      </c>
      <c r="B166" s="2">
        <v>5</v>
      </c>
      <c r="C166" s="2">
        <v>5</v>
      </c>
      <c r="D166" s="2">
        <v>5</v>
      </c>
      <c r="E166" s="2">
        <v>3</v>
      </c>
      <c r="F166" s="2">
        <v>5</v>
      </c>
      <c r="G166" s="2">
        <v>4</v>
      </c>
      <c r="H166" s="2">
        <v>5</v>
      </c>
      <c r="I166" s="2">
        <v>5</v>
      </c>
      <c r="J166" s="2">
        <v>1</v>
      </c>
      <c r="K166" s="2">
        <v>1</v>
      </c>
      <c r="L166" s="2">
        <v>3</v>
      </c>
      <c r="M166" s="2">
        <v>3</v>
      </c>
      <c r="N166" s="2">
        <v>5</v>
      </c>
      <c r="O166" s="2">
        <v>5</v>
      </c>
      <c r="P166" s="2">
        <v>5</v>
      </c>
      <c r="Q166" s="2">
        <v>5</v>
      </c>
      <c r="R166" s="2">
        <v>3</v>
      </c>
      <c r="T166" s="2" t="s">
        <v>30</v>
      </c>
      <c r="U166" s="2" t="s">
        <v>42</v>
      </c>
      <c r="V166" s="2" t="s">
        <v>32</v>
      </c>
      <c r="W166" s="2" t="s">
        <v>49</v>
      </c>
      <c r="X166" s="2" t="s">
        <v>34</v>
      </c>
      <c r="Y166" s="2" t="s">
        <v>35</v>
      </c>
      <c r="Z166" s="2" t="s">
        <v>37</v>
      </c>
      <c r="AA166" s="2" t="s">
        <v>36</v>
      </c>
      <c r="AB166" s="2" t="s">
        <v>37</v>
      </c>
      <c r="AC166" s="2" t="s">
        <v>36</v>
      </c>
    </row>
    <row r="167" spans="1:29" ht="12.75">
      <c r="A167" s="1">
        <v>42927.383226192134</v>
      </c>
      <c r="B167" s="2">
        <v>4</v>
      </c>
      <c r="C167" s="2">
        <v>5</v>
      </c>
      <c r="D167" s="2">
        <v>5</v>
      </c>
      <c r="E167" s="2">
        <v>3</v>
      </c>
      <c r="F167" s="2">
        <v>2</v>
      </c>
      <c r="G167" s="2">
        <v>2</v>
      </c>
      <c r="H167" s="2">
        <v>5</v>
      </c>
      <c r="I167" s="2">
        <v>2</v>
      </c>
      <c r="J167" s="2">
        <v>4</v>
      </c>
      <c r="K167" s="2">
        <v>4</v>
      </c>
      <c r="L167" s="2">
        <v>5</v>
      </c>
      <c r="M167" s="2">
        <v>5</v>
      </c>
      <c r="N167" s="2">
        <v>5</v>
      </c>
      <c r="O167" s="2">
        <v>5</v>
      </c>
      <c r="P167" s="2">
        <v>5</v>
      </c>
      <c r="Q167" s="2">
        <v>2</v>
      </c>
      <c r="R167" s="2">
        <v>2</v>
      </c>
      <c r="T167" s="2" t="s">
        <v>44</v>
      </c>
      <c r="U167" s="2" t="s">
        <v>31</v>
      </c>
      <c r="V167" s="2" t="s">
        <v>43</v>
      </c>
      <c r="W167" s="2" t="s">
        <v>33</v>
      </c>
      <c r="X167" s="2" t="s">
        <v>34</v>
      </c>
      <c r="Y167" s="2" t="s">
        <v>35</v>
      </c>
      <c r="Z167" s="2" t="s">
        <v>36</v>
      </c>
      <c r="AA167" s="2" t="s">
        <v>36</v>
      </c>
      <c r="AB167" s="2" t="s">
        <v>37</v>
      </c>
      <c r="AC167" s="2" t="s">
        <v>37</v>
      </c>
    </row>
    <row r="168" spans="1:29" ht="12.75">
      <c r="A168" s="1">
        <v>42927.386447430559</v>
      </c>
      <c r="B168" s="2">
        <v>1</v>
      </c>
      <c r="C168" s="2">
        <v>2</v>
      </c>
      <c r="D168" s="2">
        <v>2</v>
      </c>
      <c r="E168" s="2">
        <v>1</v>
      </c>
      <c r="F168" s="2">
        <v>3</v>
      </c>
      <c r="G168" s="2">
        <v>1</v>
      </c>
      <c r="H168" s="2">
        <v>1</v>
      </c>
      <c r="I168" s="2">
        <v>5</v>
      </c>
      <c r="J168" s="2">
        <v>5</v>
      </c>
      <c r="K168" s="2">
        <v>5</v>
      </c>
      <c r="L168" s="2">
        <v>5</v>
      </c>
      <c r="M168" s="2">
        <v>5</v>
      </c>
      <c r="N168" s="2">
        <v>1</v>
      </c>
      <c r="O168" s="2">
        <v>3</v>
      </c>
      <c r="P168" s="2">
        <v>2</v>
      </c>
      <c r="Q168" s="2">
        <v>1</v>
      </c>
      <c r="R168" s="2">
        <v>5</v>
      </c>
      <c r="S168" s="2" t="s">
        <v>132</v>
      </c>
      <c r="T168" s="2" t="s">
        <v>38</v>
      </c>
      <c r="U168" s="2" t="s">
        <v>42</v>
      </c>
      <c r="V168" s="2" t="s">
        <v>43</v>
      </c>
      <c r="W168" s="2" t="s">
        <v>40</v>
      </c>
      <c r="X168" s="2" t="s">
        <v>34</v>
      </c>
      <c r="Y168" s="2" t="s">
        <v>35</v>
      </c>
      <c r="Z168" s="2" t="s">
        <v>36</v>
      </c>
      <c r="AA168" s="2" t="s">
        <v>36</v>
      </c>
      <c r="AB168" s="2" t="s">
        <v>37</v>
      </c>
      <c r="AC168" s="2" t="s">
        <v>37</v>
      </c>
    </row>
    <row r="169" spans="1:29" ht="12.75">
      <c r="A169" s="1">
        <v>42927.403959097224</v>
      </c>
      <c r="B169" s="2">
        <v>1</v>
      </c>
      <c r="C169" s="2">
        <v>1</v>
      </c>
      <c r="D169" s="2">
        <v>1</v>
      </c>
      <c r="E169" s="2">
        <v>1</v>
      </c>
      <c r="F169" s="2">
        <v>1</v>
      </c>
      <c r="G169" s="2">
        <v>1</v>
      </c>
      <c r="H169" s="2">
        <v>1</v>
      </c>
      <c r="I169" s="2">
        <v>5</v>
      </c>
      <c r="J169" s="2">
        <v>5</v>
      </c>
      <c r="K169" s="2">
        <v>5</v>
      </c>
      <c r="L169" s="2">
        <v>5</v>
      </c>
      <c r="M169" s="2">
        <v>5</v>
      </c>
      <c r="N169" s="2">
        <v>1</v>
      </c>
      <c r="O169" s="2">
        <v>5</v>
      </c>
      <c r="P169" s="2">
        <v>1</v>
      </c>
      <c r="Q169" s="2">
        <v>1</v>
      </c>
      <c r="R169" s="2">
        <v>5</v>
      </c>
      <c r="S169" s="2" t="s">
        <v>133</v>
      </c>
      <c r="T169" s="2" t="s">
        <v>38</v>
      </c>
      <c r="U169" s="2" t="s">
        <v>31</v>
      </c>
      <c r="V169" s="2" t="s">
        <v>32</v>
      </c>
      <c r="W169" s="2" t="s">
        <v>33</v>
      </c>
      <c r="X169" s="2" t="s">
        <v>34</v>
      </c>
      <c r="Y169" s="2" t="s">
        <v>35</v>
      </c>
      <c r="Z169" s="2" t="s">
        <v>36</v>
      </c>
      <c r="AA169" s="2" t="s">
        <v>36</v>
      </c>
      <c r="AB169" s="2" t="s">
        <v>36</v>
      </c>
      <c r="AC169" s="2" t="s">
        <v>37</v>
      </c>
    </row>
    <row r="170" spans="1:29" ht="12.75">
      <c r="A170" s="1">
        <v>42927.409769224541</v>
      </c>
      <c r="B170" s="2">
        <v>3</v>
      </c>
      <c r="C170" s="2">
        <v>5</v>
      </c>
      <c r="D170" s="2">
        <v>4</v>
      </c>
      <c r="E170" s="2">
        <v>3</v>
      </c>
      <c r="F170" s="2">
        <v>4</v>
      </c>
      <c r="G170" s="2">
        <v>3</v>
      </c>
      <c r="H170" s="2">
        <v>4</v>
      </c>
      <c r="I170" s="2">
        <v>3</v>
      </c>
      <c r="J170" s="2">
        <v>2</v>
      </c>
      <c r="K170" s="2">
        <v>2</v>
      </c>
      <c r="L170" s="2">
        <v>4</v>
      </c>
      <c r="M170" s="2">
        <v>4</v>
      </c>
      <c r="N170" s="2">
        <v>5</v>
      </c>
      <c r="O170" s="2">
        <v>4</v>
      </c>
      <c r="P170" s="2">
        <v>4</v>
      </c>
      <c r="Q170" s="2">
        <v>5</v>
      </c>
      <c r="R170" s="2">
        <v>2</v>
      </c>
      <c r="T170" s="2" t="s">
        <v>38</v>
      </c>
      <c r="U170" s="2" t="s">
        <v>42</v>
      </c>
      <c r="V170" s="2" t="s">
        <v>39</v>
      </c>
      <c r="W170" s="2" t="s">
        <v>50</v>
      </c>
      <c r="X170" s="2" t="s">
        <v>34</v>
      </c>
      <c r="Y170" s="2" t="s">
        <v>35</v>
      </c>
      <c r="Z170" s="2" t="s">
        <v>37</v>
      </c>
      <c r="AA170" s="2" t="s">
        <v>36</v>
      </c>
      <c r="AB170" s="2" t="s">
        <v>37</v>
      </c>
      <c r="AC170" s="2" t="s">
        <v>37</v>
      </c>
    </row>
    <row r="171" spans="1:29" ht="12.75">
      <c r="A171" s="1">
        <v>42927.432019189815</v>
      </c>
      <c r="B171" s="2">
        <v>5</v>
      </c>
      <c r="C171" s="2">
        <v>5</v>
      </c>
      <c r="D171" s="2">
        <v>5</v>
      </c>
      <c r="E171" s="2">
        <v>5</v>
      </c>
      <c r="F171" s="2">
        <v>5</v>
      </c>
      <c r="G171" s="2">
        <v>5</v>
      </c>
      <c r="H171" s="2">
        <v>5</v>
      </c>
      <c r="I171" s="2">
        <v>5</v>
      </c>
      <c r="J171" s="2">
        <v>3</v>
      </c>
      <c r="K171" s="2">
        <v>1</v>
      </c>
      <c r="L171" s="2">
        <v>5</v>
      </c>
      <c r="M171" s="2">
        <v>5</v>
      </c>
      <c r="N171" s="2">
        <v>5</v>
      </c>
      <c r="O171" s="2">
        <v>5</v>
      </c>
      <c r="P171" s="2">
        <v>5</v>
      </c>
      <c r="Q171" s="2">
        <v>5</v>
      </c>
      <c r="R171" s="2">
        <v>5</v>
      </c>
      <c r="S171" s="2" t="s">
        <v>134</v>
      </c>
      <c r="T171" s="2" t="s">
        <v>44</v>
      </c>
      <c r="U171" s="2" t="s">
        <v>42</v>
      </c>
      <c r="V171" s="2" t="s">
        <v>39</v>
      </c>
      <c r="W171" s="2" t="s">
        <v>33</v>
      </c>
      <c r="X171" s="2" t="s">
        <v>34</v>
      </c>
      <c r="Y171" s="2" t="s">
        <v>110</v>
      </c>
      <c r="Z171" s="2" t="s">
        <v>36</v>
      </c>
      <c r="AA171" s="2" t="s">
        <v>36</v>
      </c>
      <c r="AB171" s="2" t="s">
        <v>37</v>
      </c>
      <c r="AC171" s="2" t="s">
        <v>37</v>
      </c>
    </row>
    <row r="172" spans="1:29" ht="12.75">
      <c r="A172" s="1">
        <v>42927.496133067129</v>
      </c>
      <c r="B172" s="2">
        <v>3</v>
      </c>
      <c r="C172" s="2">
        <v>3</v>
      </c>
      <c r="D172" s="2">
        <v>2</v>
      </c>
      <c r="E172" s="2">
        <v>5</v>
      </c>
      <c r="F172" s="2">
        <v>2</v>
      </c>
      <c r="G172" s="2">
        <v>3</v>
      </c>
      <c r="H172" s="2">
        <v>2</v>
      </c>
      <c r="I172" s="2">
        <v>4</v>
      </c>
      <c r="J172" s="2">
        <v>4</v>
      </c>
      <c r="K172" s="2">
        <v>4</v>
      </c>
      <c r="L172" s="2">
        <v>5</v>
      </c>
      <c r="M172" s="2">
        <v>4</v>
      </c>
      <c r="N172" s="2">
        <v>4</v>
      </c>
      <c r="O172" s="2">
        <v>4</v>
      </c>
      <c r="P172" s="2">
        <v>2</v>
      </c>
      <c r="Q172" s="2">
        <v>3</v>
      </c>
      <c r="R172" s="2">
        <v>4</v>
      </c>
      <c r="S172" s="2" t="s">
        <v>135</v>
      </c>
      <c r="T172" s="2" t="s">
        <v>44</v>
      </c>
      <c r="U172" s="2" t="s">
        <v>42</v>
      </c>
      <c r="V172" s="2" t="s">
        <v>43</v>
      </c>
      <c r="W172" s="2" t="s">
        <v>33</v>
      </c>
      <c r="X172" s="2" t="s">
        <v>34</v>
      </c>
      <c r="Y172" s="2" t="s">
        <v>35</v>
      </c>
      <c r="Z172" s="2" t="s">
        <v>36</v>
      </c>
      <c r="AA172" s="2" t="s">
        <v>36</v>
      </c>
      <c r="AB172" s="2" t="s">
        <v>37</v>
      </c>
      <c r="AC172" s="2" t="s">
        <v>37</v>
      </c>
    </row>
    <row r="173" spans="1:29" ht="12.75">
      <c r="A173" s="1">
        <v>42927.509353969908</v>
      </c>
      <c r="B173" s="2">
        <v>3</v>
      </c>
      <c r="C173" s="2">
        <v>4</v>
      </c>
      <c r="D173" s="2">
        <v>4</v>
      </c>
      <c r="E173" s="2">
        <v>3</v>
      </c>
      <c r="F173" s="2">
        <v>4</v>
      </c>
      <c r="G173" s="2">
        <v>4</v>
      </c>
      <c r="H173" s="2">
        <v>4</v>
      </c>
      <c r="I173" s="2">
        <v>4</v>
      </c>
      <c r="J173" s="2">
        <v>4</v>
      </c>
      <c r="K173" s="2">
        <v>3</v>
      </c>
      <c r="L173" s="2">
        <v>2</v>
      </c>
      <c r="M173" s="2">
        <v>3</v>
      </c>
      <c r="N173" s="2">
        <v>4</v>
      </c>
      <c r="O173" s="2">
        <v>4</v>
      </c>
      <c r="P173" s="2">
        <v>3</v>
      </c>
      <c r="Q173" s="2">
        <v>3</v>
      </c>
      <c r="R173" s="2">
        <v>3</v>
      </c>
      <c r="T173" s="2" t="s">
        <v>44</v>
      </c>
      <c r="U173" s="2" t="s">
        <v>42</v>
      </c>
      <c r="V173" s="2" t="s">
        <v>32</v>
      </c>
      <c r="W173" s="2" t="s">
        <v>40</v>
      </c>
      <c r="X173" s="2" t="s">
        <v>34</v>
      </c>
      <c r="Y173" s="2" t="s">
        <v>35</v>
      </c>
      <c r="Z173" s="2" t="s">
        <v>36</v>
      </c>
      <c r="AA173" s="2" t="s">
        <v>36</v>
      </c>
      <c r="AB173" s="2" t="s">
        <v>37</v>
      </c>
      <c r="AC173" s="2" t="s">
        <v>36</v>
      </c>
    </row>
    <row r="174" spans="1:29" ht="12.75">
      <c r="A174" s="1">
        <v>42927.576573506944</v>
      </c>
      <c r="B174" s="2">
        <v>1</v>
      </c>
      <c r="C174" s="2">
        <v>2</v>
      </c>
      <c r="D174" s="2">
        <v>1</v>
      </c>
      <c r="E174" s="2">
        <v>2</v>
      </c>
      <c r="F174" s="2">
        <v>4</v>
      </c>
      <c r="G174" s="2">
        <v>1</v>
      </c>
      <c r="H174" s="2">
        <v>1</v>
      </c>
      <c r="I174" s="2">
        <v>5</v>
      </c>
      <c r="J174" s="2">
        <v>4</v>
      </c>
      <c r="K174" s="2">
        <v>5</v>
      </c>
      <c r="L174" s="2">
        <v>5</v>
      </c>
      <c r="M174" s="2">
        <v>4</v>
      </c>
      <c r="N174" s="2">
        <v>1</v>
      </c>
      <c r="O174" s="2">
        <v>2</v>
      </c>
      <c r="P174" s="2">
        <v>4</v>
      </c>
      <c r="Q174" s="2">
        <v>1</v>
      </c>
      <c r="R174" s="2">
        <v>5</v>
      </c>
      <c r="S174" s="2" t="s">
        <v>136</v>
      </c>
      <c r="T174" s="2" t="s">
        <v>44</v>
      </c>
      <c r="U174" s="2" t="s">
        <v>42</v>
      </c>
      <c r="V174" s="2" t="s">
        <v>39</v>
      </c>
      <c r="W174" s="2" t="s">
        <v>33</v>
      </c>
      <c r="X174" s="2" t="s">
        <v>34</v>
      </c>
      <c r="Y174" s="2" t="s">
        <v>35</v>
      </c>
      <c r="Z174" s="2" t="s">
        <v>36</v>
      </c>
      <c r="AA174" s="2" t="s">
        <v>36</v>
      </c>
      <c r="AB174" s="2" t="s">
        <v>37</v>
      </c>
      <c r="AC174" s="2" t="s">
        <v>37</v>
      </c>
    </row>
    <row r="175" spans="1:29" ht="12.75">
      <c r="A175" s="1">
        <v>42927.581487256946</v>
      </c>
      <c r="B175" s="2">
        <v>2</v>
      </c>
      <c r="C175" s="2">
        <v>3</v>
      </c>
      <c r="D175" s="2">
        <v>1</v>
      </c>
      <c r="E175" s="2">
        <v>1</v>
      </c>
      <c r="F175" s="2">
        <v>3</v>
      </c>
      <c r="G175" s="2">
        <v>1</v>
      </c>
      <c r="H175" s="2">
        <v>1</v>
      </c>
      <c r="I175" s="2">
        <v>5</v>
      </c>
      <c r="J175" s="2">
        <v>5</v>
      </c>
      <c r="K175" s="2">
        <v>5</v>
      </c>
      <c r="L175" s="2">
        <v>5</v>
      </c>
      <c r="M175" s="2">
        <v>5</v>
      </c>
      <c r="N175" s="2">
        <v>1</v>
      </c>
      <c r="O175" s="2">
        <v>3</v>
      </c>
      <c r="P175" s="2">
        <v>2</v>
      </c>
      <c r="Q175" s="2">
        <v>1</v>
      </c>
      <c r="R175" s="2">
        <v>5</v>
      </c>
      <c r="S175" s="2" t="s">
        <v>137</v>
      </c>
      <c r="T175" s="2" t="s">
        <v>38</v>
      </c>
      <c r="U175" s="2" t="s">
        <v>31</v>
      </c>
      <c r="V175" s="2" t="s">
        <v>43</v>
      </c>
      <c r="W175" s="2" t="s">
        <v>53</v>
      </c>
      <c r="X175" s="2" t="s">
        <v>98</v>
      </c>
      <c r="Y175" s="2" t="s">
        <v>35</v>
      </c>
      <c r="Z175" s="2" t="s">
        <v>37</v>
      </c>
      <c r="AA175" s="2" t="s">
        <v>36</v>
      </c>
      <c r="AB175" s="2" t="s">
        <v>37</v>
      </c>
      <c r="AC175" s="2" t="s">
        <v>37</v>
      </c>
    </row>
    <row r="176" spans="1:29" ht="12.75">
      <c r="A176" s="1">
        <v>42927.584239930555</v>
      </c>
      <c r="B176" s="2">
        <v>1</v>
      </c>
      <c r="C176" s="2">
        <v>1</v>
      </c>
      <c r="D176" s="2">
        <v>1</v>
      </c>
      <c r="E176" s="2">
        <v>1</v>
      </c>
      <c r="F176" s="2">
        <v>2</v>
      </c>
      <c r="G176" s="2">
        <v>1</v>
      </c>
      <c r="H176" s="2">
        <v>1</v>
      </c>
      <c r="I176" s="2">
        <v>1</v>
      </c>
      <c r="J176" s="2">
        <v>5</v>
      </c>
      <c r="K176" s="2">
        <v>5</v>
      </c>
      <c r="L176" s="2">
        <v>5</v>
      </c>
      <c r="M176" s="2">
        <v>5</v>
      </c>
      <c r="N176" s="2">
        <v>1</v>
      </c>
      <c r="O176" s="2">
        <v>3</v>
      </c>
      <c r="P176" s="2">
        <v>2</v>
      </c>
      <c r="Q176" s="2">
        <v>1</v>
      </c>
      <c r="R176" s="2">
        <v>5</v>
      </c>
      <c r="S176" s="2" t="s">
        <v>138</v>
      </c>
      <c r="T176" s="2" t="s">
        <v>38</v>
      </c>
      <c r="U176" s="2" t="s">
        <v>31</v>
      </c>
      <c r="V176" s="2" t="s">
        <v>46</v>
      </c>
      <c r="W176" s="2" t="s">
        <v>53</v>
      </c>
      <c r="X176" s="2" t="s">
        <v>98</v>
      </c>
      <c r="Y176" s="2" t="s">
        <v>35</v>
      </c>
      <c r="Z176" s="2" t="s">
        <v>36</v>
      </c>
      <c r="AA176" s="2" t="s">
        <v>36</v>
      </c>
      <c r="AB176" s="2" t="s">
        <v>37</v>
      </c>
      <c r="AC176" s="2" t="s">
        <v>37</v>
      </c>
    </row>
    <row r="177" spans="1:29" ht="12.75">
      <c r="A177" s="1">
        <v>42927.797173449071</v>
      </c>
      <c r="B177" s="2">
        <v>5</v>
      </c>
      <c r="C177" s="2">
        <v>5</v>
      </c>
      <c r="D177" s="2">
        <v>5</v>
      </c>
      <c r="E177" s="2">
        <v>3</v>
      </c>
      <c r="F177" s="2">
        <v>5</v>
      </c>
      <c r="G177" s="2">
        <v>5</v>
      </c>
      <c r="H177" s="2">
        <v>5</v>
      </c>
      <c r="I177" s="2">
        <v>3</v>
      </c>
      <c r="J177" s="2">
        <v>4</v>
      </c>
      <c r="K177" s="2">
        <v>1</v>
      </c>
      <c r="L177" s="2">
        <v>2</v>
      </c>
      <c r="M177" s="2">
        <v>2</v>
      </c>
      <c r="N177" s="2">
        <v>5</v>
      </c>
      <c r="O177" s="2">
        <v>5</v>
      </c>
      <c r="P177" s="2">
        <v>5</v>
      </c>
      <c r="Q177" s="2">
        <v>5</v>
      </c>
      <c r="R177" s="2">
        <v>4</v>
      </c>
      <c r="T177" s="2" t="s">
        <v>44</v>
      </c>
      <c r="U177" s="2" t="s">
        <v>42</v>
      </c>
      <c r="V177" s="2" t="s">
        <v>39</v>
      </c>
      <c r="W177" s="2" t="s">
        <v>40</v>
      </c>
      <c r="X177" s="2" t="s">
        <v>34</v>
      </c>
      <c r="Y177" s="2" t="s">
        <v>35</v>
      </c>
      <c r="Z177" s="2" t="s">
        <v>36</v>
      </c>
      <c r="AA177" s="2" t="s">
        <v>36</v>
      </c>
      <c r="AB177" s="2" t="s">
        <v>37</v>
      </c>
      <c r="AC177" s="2" t="s">
        <v>36</v>
      </c>
    </row>
    <row r="178" spans="1:29" ht="12.75">
      <c r="A178" s="1">
        <v>42928.415401157406</v>
      </c>
      <c r="B178" s="2">
        <v>5</v>
      </c>
      <c r="C178" s="2">
        <v>5</v>
      </c>
      <c r="D178" s="2">
        <v>5</v>
      </c>
      <c r="E178" s="2">
        <v>5</v>
      </c>
      <c r="F178" s="2">
        <v>5</v>
      </c>
      <c r="G178" s="2">
        <v>5</v>
      </c>
      <c r="H178" s="2">
        <v>5</v>
      </c>
      <c r="I178" s="2">
        <v>3</v>
      </c>
      <c r="J178" s="2">
        <v>4</v>
      </c>
      <c r="K178" s="2">
        <v>4</v>
      </c>
      <c r="L178" s="2">
        <v>3</v>
      </c>
      <c r="M178" s="2">
        <v>3</v>
      </c>
      <c r="N178" s="2">
        <v>5</v>
      </c>
      <c r="O178" s="2">
        <v>5</v>
      </c>
      <c r="P178" s="2">
        <v>5</v>
      </c>
      <c r="Q178" s="2">
        <v>5</v>
      </c>
      <c r="R178" s="2">
        <v>3</v>
      </c>
      <c r="S178" s="2" t="s">
        <v>139</v>
      </c>
      <c r="T178" s="2" t="s">
        <v>44</v>
      </c>
      <c r="U178" s="2" t="s">
        <v>31</v>
      </c>
      <c r="V178" s="2" t="s">
        <v>39</v>
      </c>
      <c r="W178" s="2" t="s">
        <v>53</v>
      </c>
      <c r="X178" s="2" t="s">
        <v>98</v>
      </c>
      <c r="Y178" s="2" t="s">
        <v>140</v>
      </c>
      <c r="Z178" s="2" t="s">
        <v>36</v>
      </c>
      <c r="AA178" s="2" t="s">
        <v>36</v>
      </c>
      <c r="AB178" s="2" t="s">
        <v>37</v>
      </c>
      <c r="AC178" s="2" t="s">
        <v>36</v>
      </c>
    </row>
    <row r="179" spans="1:29" ht="12.75">
      <c r="A179" s="1">
        <v>42928.428997337964</v>
      </c>
      <c r="B179" s="2">
        <v>4</v>
      </c>
      <c r="C179" s="2">
        <v>4</v>
      </c>
      <c r="D179" s="2">
        <v>4</v>
      </c>
      <c r="E179" s="2">
        <v>3</v>
      </c>
      <c r="F179" s="2">
        <v>4</v>
      </c>
      <c r="G179" s="2">
        <v>3</v>
      </c>
      <c r="H179" s="2">
        <v>4</v>
      </c>
      <c r="I179" s="2">
        <v>4</v>
      </c>
      <c r="J179" s="2">
        <v>3</v>
      </c>
      <c r="K179" s="2">
        <v>4</v>
      </c>
      <c r="L179" s="2">
        <v>4</v>
      </c>
      <c r="M179" s="2">
        <v>4</v>
      </c>
      <c r="N179" s="2">
        <v>5</v>
      </c>
      <c r="O179" s="2">
        <v>4</v>
      </c>
      <c r="P179" s="2">
        <v>4</v>
      </c>
      <c r="Q179" s="2">
        <v>2</v>
      </c>
      <c r="R179" s="2">
        <v>4</v>
      </c>
      <c r="T179" s="2" t="s">
        <v>48</v>
      </c>
      <c r="U179" s="2" t="s">
        <v>31</v>
      </c>
      <c r="V179" s="2" t="s">
        <v>32</v>
      </c>
      <c r="W179" s="2" t="s">
        <v>33</v>
      </c>
      <c r="X179" s="2" t="s">
        <v>34</v>
      </c>
      <c r="Y179" s="2" t="s">
        <v>35</v>
      </c>
      <c r="Z179" s="2" t="s">
        <v>37</v>
      </c>
      <c r="AA179" s="2" t="s">
        <v>36</v>
      </c>
      <c r="AB179" s="2" t="s">
        <v>37</v>
      </c>
      <c r="AC179" s="2" t="s">
        <v>36</v>
      </c>
    </row>
    <row r="180" spans="1:29" ht="12.75">
      <c r="A180" s="1">
        <v>42928.468895486112</v>
      </c>
      <c r="B180" s="2">
        <v>2</v>
      </c>
      <c r="C180" s="2">
        <v>4</v>
      </c>
      <c r="D180" s="2">
        <v>4</v>
      </c>
      <c r="E180" s="2">
        <v>2</v>
      </c>
      <c r="F180" s="2">
        <v>4</v>
      </c>
      <c r="G180" s="2">
        <v>2</v>
      </c>
      <c r="H180" s="2">
        <v>2</v>
      </c>
      <c r="I180" s="2">
        <v>4</v>
      </c>
      <c r="J180" s="2">
        <v>4</v>
      </c>
      <c r="K180" s="2">
        <v>4</v>
      </c>
      <c r="L180" s="2">
        <v>4</v>
      </c>
      <c r="M180" s="2">
        <v>4</v>
      </c>
      <c r="N180" s="2">
        <v>4</v>
      </c>
      <c r="O180" s="2">
        <v>2</v>
      </c>
      <c r="P180" s="2">
        <v>4</v>
      </c>
      <c r="Q180" s="2">
        <v>2</v>
      </c>
      <c r="R180" s="2">
        <v>4</v>
      </c>
      <c r="S180" s="2" t="s">
        <v>141</v>
      </c>
      <c r="T180" s="2" t="s">
        <v>38</v>
      </c>
      <c r="U180" s="2" t="s">
        <v>42</v>
      </c>
      <c r="V180" s="2" t="s">
        <v>39</v>
      </c>
      <c r="W180" s="2" t="s">
        <v>49</v>
      </c>
      <c r="X180" s="2" t="s">
        <v>34</v>
      </c>
      <c r="Y180" s="2" t="s">
        <v>35</v>
      </c>
      <c r="Z180" s="2" t="s">
        <v>36</v>
      </c>
      <c r="AA180" s="2" t="s">
        <v>36</v>
      </c>
      <c r="AB180" s="2" t="s">
        <v>37</v>
      </c>
      <c r="AC180" s="2" t="s">
        <v>37</v>
      </c>
    </row>
    <row r="181" spans="1:29" ht="12.75">
      <c r="A181" s="1">
        <v>42929.428946446758</v>
      </c>
      <c r="B181" s="2">
        <v>5</v>
      </c>
      <c r="C181" s="2">
        <v>4</v>
      </c>
      <c r="D181" s="2">
        <v>5</v>
      </c>
      <c r="E181" s="2">
        <v>4</v>
      </c>
      <c r="F181" s="2">
        <v>5</v>
      </c>
      <c r="G181" s="2">
        <v>5</v>
      </c>
      <c r="H181" s="2">
        <v>4</v>
      </c>
      <c r="I181" s="2">
        <v>3</v>
      </c>
      <c r="J181" s="2">
        <v>3</v>
      </c>
      <c r="K181" s="2">
        <v>5</v>
      </c>
      <c r="L181" s="2">
        <v>3</v>
      </c>
      <c r="M181" s="2">
        <v>3</v>
      </c>
      <c r="N181" s="2">
        <v>5</v>
      </c>
      <c r="O181" s="2">
        <v>5</v>
      </c>
      <c r="P181" s="2">
        <v>5</v>
      </c>
      <c r="Q181" s="2">
        <v>2</v>
      </c>
      <c r="R181" s="2">
        <v>5</v>
      </c>
      <c r="S181" s="2" t="s">
        <v>142</v>
      </c>
      <c r="T181" s="2" t="s">
        <v>44</v>
      </c>
      <c r="U181" s="2" t="s">
        <v>42</v>
      </c>
      <c r="V181" s="2" t="s">
        <v>46</v>
      </c>
      <c r="W181" s="2" t="s">
        <v>33</v>
      </c>
      <c r="X181" s="2" t="s">
        <v>34</v>
      </c>
      <c r="Y181" s="2" t="s">
        <v>35</v>
      </c>
      <c r="Z181" s="2" t="s">
        <v>37</v>
      </c>
      <c r="AA181" s="2" t="s">
        <v>36</v>
      </c>
      <c r="AB181" s="2" t="s">
        <v>37</v>
      </c>
      <c r="AC181" s="2" t="s">
        <v>36</v>
      </c>
    </row>
    <row r="182" spans="1:29" ht="12.75">
      <c r="A182" s="1">
        <v>42929.460206990741</v>
      </c>
      <c r="B182" s="2">
        <v>4</v>
      </c>
      <c r="C182" s="2">
        <v>4</v>
      </c>
      <c r="D182" s="2">
        <v>4</v>
      </c>
      <c r="E182" s="2">
        <v>4</v>
      </c>
      <c r="F182" s="2">
        <v>4</v>
      </c>
      <c r="G182" s="2">
        <v>4</v>
      </c>
      <c r="H182" s="2">
        <v>3</v>
      </c>
      <c r="I182" s="2">
        <v>4</v>
      </c>
      <c r="J182" s="2">
        <v>4</v>
      </c>
      <c r="K182" s="2">
        <v>4</v>
      </c>
      <c r="L182" s="2">
        <v>4</v>
      </c>
      <c r="M182" s="2">
        <v>3</v>
      </c>
      <c r="N182" s="2">
        <v>4</v>
      </c>
      <c r="O182" s="2">
        <v>3</v>
      </c>
      <c r="P182" s="2">
        <v>4</v>
      </c>
      <c r="Q182" s="2">
        <v>2</v>
      </c>
      <c r="R182" s="2">
        <v>4</v>
      </c>
      <c r="S182" s="2" t="s">
        <v>143</v>
      </c>
      <c r="T182" s="2" t="s">
        <v>44</v>
      </c>
      <c r="U182" s="2" t="s">
        <v>42</v>
      </c>
      <c r="V182" s="2" t="s">
        <v>39</v>
      </c>
      <c r="W182" s="2" t="s">
        <v>40</v>
      </c>
      <c r="X182" s="2" t="s">
        <v>41</v>
      </c>
      <c r="Y182" s="2" t="s">
        <v>35</v>
      </c>
      <c r="Z182" s="2" t="s">
        <v>36</v>
      </c>
      <c r="AA182" s="2" t="s">
        <v>37</v>
      </c>
      <c r="AB182" s="2" t="s">
        <v>37</v>
      </c>
      <c r="AC182" s="2" t="s">
        <v>37</v>
      </c>
    </row>
    <row r="183" spans="1:29" ht="12.75">
      <c r="A183" s="1">
        <v>42929.464540023153</v>
      </c>
      <c r="B183" s="2">
        <v>4</v>
      </c>
      <c r="C183" s="2">
        <v>4</v>
      </c>
      <c r="D183" s="2">
        <v>5</v>
      </c>
      <c r="E183" s="2">
        <v>3</v>
      </c>
      <c r="F183" s="2">
        <v>4</v>
      </c>
      <c r="G183" s="2">
        <v>3</v>
      </c>
      <c r="H183" s="2">
        <v>4</v>
      </c>
      <c r="I183" s="2">
        <v>5</v>
      </c>
      <c r="J183" s="2">
        <v>3</v>
      </c>
      <c r="K183" s="2">
        <v>4</v>
      </c>
      <c r="L183" s="2">
        <v>5</v>
      </c>
      <c r="M183" s="2">
        <v>4</v>
      </c>
      <c r="N183" s="2">
        <v>5</v>
      </c>
      <c r="O183" s="2">
        <v>4</v>
      </c>
      <c r="P183" s="2">
        <v>5</v>
      </c>
      <c r="Q183" s="2">
        <v>3</v>
      </c>
      <c r="R183" s="2">
        <v>4</v>
      </c>
      <c r="T183" s="2" t="s">
        <v>38</v>
      </c>
      <c r="U183" s="2" t="s">
        <v>42</v>
      </c>
      <c r="V183" s="2" t="s">
        <v>43</v>
      </c>
      <c r="W183" s="2" t="s">
        <v>40</v>
      </c>
      <c r="X183" s="2" t="s">
        <v>34</v>
      </c>
      <c r="Y183" s="2" t="s">
        <v>35</v>
      </c>
      <c r="Z183" s="2" t="s">
        <v>36</v>
      </c>
      <c r="AA183" s="2" t="s">
        <v>36</v>
      </c>
      <c r="AB183" s="2" t="s">
        <v>37</v>
      </c>
      <c r="AC183" s="2" t="s">
        <v>37</v>
      </c>
    </row>
    <row r="184" spans="1:29" ht="12.75">
      <c r="A184" s="1">
        <v>42929.561079189814</v>
      </c>
      <c r="B184" s="2">
        <v>4</v>
      </c>
      <c r="C184" s="2">
        <v>5</v>
      </c>
      <c r="D184" s="2">
        <v>4</v>
      </c>
      <c r="E184" s="2">
        <v>3</v>
      </c>
      <c r="F184" s="2">
        <v>5</v>
      </c>
      <c r="G184" s="2">
        <v>5</v>
      </c>
      <c r="H184" s="2">
        <v>4</v>
      </c>
      <c r="I184" s="2">
        <v>5</v>
      </c>
      <c r="J184" s="2">
        <v>5</v>
      </c>
      <c r="K184" s="2">
        <v>4</v>
      </c>
      <c r="L184" s="2">
        <v>4</v>
      </c>
      <c r="M184" s="2">
        <v>5</v>
      </c>
      <c r="N184" s="2">
        <v>4</v>
      </c>
      <c r="P184" s="2">
        <v>4</v>
      </c>
      <c r="Q184" s="2">
        <v>4</v>
      </c>
      <c r="R184" s="2">
        <v>5</v>
      </c>
      <c r="T184" s="2" t="s">
        <v>38</v>
      </c>
      <c r="U184" s="2" t="s">
        <v>31</v>
      </c>
      <c r="V184" s="2" t="s">
        <v>32</v>
      </c>
      <c r="W184" s="2" t="s">
        <v>49</v>
      </c>
      <c r="X184" s="2" t="s">
        <v>41</v>
      </c>
      <c r="Y184" s="2" t="s">
        <v>35</v>
      </c>
      <c r="Z184" s="2" t="s">
        <v>36</v>
      </c>
      <c r="AA184" s="2" t="s">
        <v>36</v>
      </c>
      <c r="AB184" s="2" t="s">
        <v>37</v>
      </c>
      <c r="AC184" s="2" t="s">
        <v>37</v>
      </c>
    </row>
    <row r="185" spans="1:29" ht="12.75">
      <c r="A185" s="1">
        <v>42930.443518958331</v>
      </c>
      <c r="B185" s="2">
        <v>5</v>
      </c>
      <c r="C185" s="2">
        <v>5</v>
      </c>
      <c r="D185" s="2">
        <v>5</v>
      </c>
      <c r="E185" s="2">
        <v>5</v>
      </c>
      <c r="F185" s="2">
        <v>5</v>
      </c>
      <c r="G185" s="2">
        <v>5</v>
      </c>
      <c r="H185" s="2">
        <v>5</v>
      </c>
      <c r="I185" s="2">
        <v>3</v>
      </c>
      <c r="J185" s="2">
        <v>3</v>
      </c>
      <c r="K185" s="2">
        <v>3</v>
      </c>
      <c r="L185" s="2">
        <v>3</v>
      </c>
      <c r="M185" s="2">
        <v>3</v>
      </c>
      <c r="N185" s="2">
        <v>4</v>
      </c>
      <c r="O185" s="2">
        <v>5</v>
      </c>
      <c r="P185" s="2">
        <v>5</v>
      </c>
      <c r="Q185" s="2">
        <v>5</v>
      </c>
      <c r="R185" s="2">
        <v>3</v>
      </c>
      <c r="T185" s="2" t="s">
        <v>30</v>
      </c>
      <c r="U185" s="2" t="s">
        <v>31</v>
      </c>
      <c r="V185" s="2" t="s">
        <v>43</v>
      </c>
      <c r="W185" s="2" t="s">
        <v>76</v>
      </c>
      <c r="X185" s="2" t="s">
        <v>98</v>
      </c>
      <c r="Y185" s="2" t="s">
        <v>35</v>
      </c>
      <c r="Z185" s="2" t="s">
        <v>36</v>
      </c>
      <c r="AA185" s="2" t="s">
        <v>37</v>
      </c>
      <c r="AB185" s="2" t="s">
        <v>37</v>
      </c>
      <c r="AC185" s="2" t="s">
        <v>36</v>
      </c>
    </row>
    <row r="186" spans="1:29" ht="12.75">
      <c r="A186" s="1">
        <v>42930.655586215275</v>
      </c>
      <c r="B186" s="2">
        <v>3</v>
      </c>
      <c r="C186" s="2">
        <v>3</v>
      </c>
      <c r="D186" s="2">
        <v>3</v>
      </c>
      <c r="E186" s="2">
        <v>5</v>
      </c>
      <c r="F186" s="2">
        <v>3</v>
      </c>
      <c r="G186" s="2">
        <v>4</v>
      </c>
      <c r="H186" s="2">
        <v>4</v>
      </c>
      <c r="I186" s="2">
        <v>4</v>
      </c>
      <c r="J186" s="2">
        <v>3</v>
      </c>
      <c r="K186" s="2">
        <v>5</v>
      </c>
      <c r="L186" s="2">
        <v>4</v>
      </c>
      <c r="M186" s="2">
        <v>4</v>
      </c>
      <c r="N186" s="2">
        <v>4</v>
      </c>
      <c r="O186" s="2">
        <v>4</v>
      </c>
      <c r="P186" s="2">
        <v>5</v>
      </c>
      <c r="Q186" s="2">
        <v>3</v>
      </c>
      <c r="R186" s="2">
        <v>4</v>
      </c>
      <c r="T186" s="2" t="s">
        <v>30</v>
      </c>
      <c r="U186" s="2" t="s">
        <v>42</v>
      </c>
      <c r="V186" s="2" t="s">
        <v>32</v>
      </c>
      <c r="W186" s="2" t="s">
        <v>33</v>
      </c>
      <c r="X186" s="2" t="s">
        <v>34</v>
      </c>
      <c r="Y186" s="2" t="s">
        <v>35</v>
      </c>
      <c r="Z186" s="2" t="s">
        <v>37</v>
      </c>
      <c r="AA186" s="2" t="s">
        <v>36</v>
      </c>
      <c r="AB186" s="2" t="s">
        <v>37</v>
      </c>
      <c r="AC186" s="2" t="s">
        <v>36</v>
      </c>
    </row>
    <row r="187" spans="1:29" ht="12.75">
      <c r="A187" s="1">
        <v>42930.681637060188</v>
      </c>
      <c r="B187" s="2">
        <v>5</v>
      </c>
      <c r="C187" s="2">
        <v>5</v>
      </c>
      <c r="D187" s="2">
        <v>4</v>
      </c>
      <c r="E187" s="2">
        <v>3</v>
      </c>
      <c r="F187" s="2">
        <v>5</v>
      </c>
      <c r="G187" s="2">
        <v>4</v>
      </c>
      <c r="H187" s="2">
        <v>4</v>
      </c>
      <c r="I187" s="2">
        <v>5</v>
      </c>
      <c r="J187" s="2">
        <v>5</v>
      </c>
      <c r="K187" s="2">
        <v>5</v>
      </c>
      <c r="L187" s="2">
        <v>5</v>
      </c>
      <c r="M187" s="2">
        <v>5</v>
      </c>
      <c r="N187" s="2">
        <v>5</v>
      </c>
      <c r="O187" s="2">
        <v>4</v>
      </c>
      <c r="P187" s="2">
        <v>4</v>
      </c>
      <c r="Q187" s="2">
        <v>4</v>
      </c>
      <c r="R187" s="2">
        <v>5</v>
      </c>
      <c r="T187" s="2" t="s">
        <v>44</v>
      </c>
      <c r="U187" s="2" t="s">
        <v>42</v>
      </c>
      <c r="V187" s="2" t="s">
        <v>43</v>
      </c>
      <c r="W187" s="2" t="s">
        <v>33</v>
      </c>
      <c r="X187" s="2" t="s">
        <v>34</v>
      </c>
      <c r="Y187" s="2" t="s">
        <v>35</v>
      </c>
      <c r="Z187" s="2" t="s">
        <v>36</v>
      </c>
      <c r="AA187" s="2" t="s">
        <v>36</v>
      </c>
      <c r="AB187" s="2" t="s">
        <v>37</v>
      </c>
      <c r="AC187" s="2" t="s">
        <v>37</v>
      </c>
    </row>
    <row r="188" spans="1:29" ht="12.75">
      <c r="A188" s="1">
        <v>42930.95474862268</v>
      </c>
      <c r="B188" s="2">
        <v>3</v>
      </c>
      <c r="C188" s="2">
        <v>3</v>
      </c>
      <c r="D188" s="2">
        <v>3</v>
      </c>
      <c r="E188" s="2">
        <v>2</v>
      </c>
      <c r="F188" s="2">
        <v>3</v>
      </c>
      <c r="G188" s="2">
        <v>4</v>
      </c>
      <c r="H188" s="2">
        <v>4</v>
      </c>
      <c r="I188" s="2">
        <v>2</v>
      </c>
      <c r="J188" s="2">
        <v>3</v>
      </c>
      <c r="K188" s="2">
        <v>3</v>
      </c>
      <c r="L188" s="2">
        <v>4</v>
      </c>
      <c r="M188" s="2">
        <v>4</v>
      </c>
      <c r="N188" s="2">
        <v>3</v>
      </c>
      <c r="O188" s="2">
        <v>1</v>
      </c>
      <c r="P188" s="2">
        <v>5</v>
      </c>
      <c r="Q188" s="2">
        <v>1</v>
      </c>
      <c r="R188" s="2">
        <v>3</v>
      </c>
      <c r="S188" s="2" t="s">
        <v>144</v>
      </c>
      <c r="T188" s="2" t="s">
        <v>38</v>
      </c>
      <c r="U188" s="2" t="s">
        <v>42</v>
      </c>
      <c r="V188" s="2" t="s">
        <v>43</v>
      </c>
      <c r="W188" s="2" t="s">
        <v>33</v>
      </c>
      <c r="X188" s="2" t="s">
        <v>34</v>
      </c>
      <c r="Y188" s="2" t="s">
        <v>35</v>
      </c>
      <c r="Z188" s="2" t="s">
        <v>36</v>
      </c>
      <c r="AA188" s="2" t="s">
        <v>36</v>
      </c>
      <c r="AB188" s="2" t="s">
        <v>37</v>
      </c>
      <c r="AC188" s="2" t="s">
        <v>37</v>
      </c>
    </row>
    <row r="189" spans="1:29" ht="12.75">
      <c r="A189" s="1">
        <v>42932.435751979167</v>
      </c>
      <c r="B189" s="2">
        <v>3</v>
      </c>
      <c r="C189" s="2">
        <v>5</v>
      </c>
      <c r="D189" s="2">
        <v>4</v>
      </c>
      <c r="E189" s="2">
        <v>3</v>
      </c>
      <c r="F189" s="2">
        <v>4</v>
      </c>
      <c r="G189" s="2">
        <v>4</v>
      </c>
      <c r="H189" s="2">
        <v>3</v>
      </c>
      <c r="I189" s="2">
        <v>5</v>
      </c>
      <c r="J189" s="2">
        <v>4</v>
      </c>
      <c r="K189" s="2">
        <v>4</v>
      </c>
      <c r="L189" s="2">
        <v>4</v>
      </c>
      <c r="M189" s="2">
        <v>4</v>
      </c>
      <c r="N189" s="2">
        <v>1</v>
      </c>
      <c r="O189" s="2">
        <v>3</v>
      </c>
      <c r="P189" s="2">
        <v>1</v>
      </c>
      <c r="Q189" s="2">
        <v>2</v>
      </c>
      <c r="R189" s="2">
        <v>4</v>
      </c>
      <c r="S189" s="2" t="s">
        <v>145</v>
      </c>
      <c r="T189" s="2" t="s">
        <v>44</v>
      </c>
      <c r="U189" s="2" t="s">
        <v>42</v>
      </c>
      <c r="V189" s="2" t="s">
        <v>32</v>
      </c>
      <c r="W189" s="2" t="s">
        <v>33</v>
      </c>
      <c r="X189" s="2" t="s">
        <v>34</v>
      </c>
      <c r="Y189" s="2" t="s">
        <v>35</v>
      </c>
      <c r="Z189" s="2" t="s">
        <v>36</v>
      </c>
      <c r="AA189" s="2" t="s">
        <v>36</v>
      </c>
      <c r="AB189" s="2" t="s">
        <v>37</v>
      </c>
      <c r="AC189" s="2" t="s">
        <v>37</v>
      </c>
    </row>
    <row r="190" spans="1:29" ht="12.75">
      <c r="A190" s="1">
        <v>42933.341031400458</v>
      </c>
      <c r="B190" s="2">
        <v>4</v>
      </c>
      <c r="C190" s="2">
        <v>5</v>
      </c>
      <c r="D190" s="2">
        <v>4</v>
      </c>
      <c r="E190" s="2">
        <v>3</v>
      </c>
      <c r="F190" s="2">
        <v>4</v>
      </c>
      <c r="G190" s="2">
        <v>5</v>
      </c>
      <c r="H190" s="2">
        <v>5</v>
      </c>
      <c r="I190" s="2">
        <v>3</v>
      </c>
      <c r="J190" s="2">
        <v>5</v>
      </c>
      <c r="K190" s="2">
        <v>4</v>
      </c>
      <c r="L190" s="2">
        <v>5</v>
      </c>
      <c r="M190" s="2">
        <v>5</v>
      </c>
      <c r="N190" s="2">
        <v>5</v>
      </c>
      <c r="O190" s="2">
        <v>4</v>
      </c>
      <c r="P190" s="2">
        <v>5</v>
      </c>
      <c r="Q190" s="2">
        <v>3</v>
      </c>
      <c r="R190" s="2">
        <v>4</v>
      </c>
      <c r="S190" s="2" t="s">
        <v>146</v>
      </c>
      <c r="T190" s="2" t="s">
        <v>44</v>
      </c>
      <c r="U190" s="2" t="s">
        <v>42</v>
      </c>
      <c r="V190" s="2" t="s">
        <v>43</v>
      </c>
      <c r="W190" s="2" t="s">
        <v>40</v>
      </c>
      <c r="X190" s="2" t="s">
        <v>34</v>
      </c>
      <c r="Y190" s="2" t="s">
        <v>35</v>
      </c>
      <c r="Z190" s="2" t="s">
        <v>36</v>
      </c>
      <c r="AA190" s="2" t="s">
        <v>36</v>
      </c>
      <c r="AB190" s="2" t="s">
        <v>37</v>
      </c>
      <c r="AC190" s="2" t="s">
        <v>36</v>
      </c>
    </row>
    <row r="191" spans="1:29" ht="12.75">
      <c r="A191" s="1">
        <v>42933.36694122685</v>
      </c>
      <c r="B191" s="2">
        <v>3</v>
      </c>
      <c r="C191" s="2">
        <v>4</v>
      </c>
      <c r="D191" s="2">
        <v>4</v>
      </c>
      <c r="E191" s="2">
        <v>1</v>
      </c>
      <c r="F191" s="2">
        <v>4</v>
      </c>
      <c r="G191" s="2">
        <v>2</v>
      </c>
      <c r="H191" s="2">
        <v>2</v>
      </c>
      <c r="I191" s="2">
        <v>4</v>
      </c>
      <c r="J191" s="2">
        <v>4</v>
      </c>
      <c r="K191" s="2">
        <v>4</v>
      </c>
      <c r="L191" s="2">
        <v>4</v>
      </c>
      <c r="M191" s="2">
        <v>4</v>
      </c>
      <c r="N191" s="2">
        <v>4</v>
      </c>
      <c r="O191" s="2">
        <v>3</v>
      </c>
      <c r="P191" s="2">
        <v>3</v>
      </c>
      <c r="Q191" s="2">
        <v>3</v>
      </c>
      <c r="R191" s="2">
        <v>4</v>
      </c>
      <c r="S191" s="2" t="s">
        <v>147</v>
      </c>
      <c r="T191" s="2" t="s">
        <v>38</v>
      </c>
      <c r="U191" s="2" t="s">
        <v>42</v>
      </c>
      <c r="V191" s="2" t="s">
        <v>43</v>
      </c>
      <c r="W191" s="2" t="s">
        <v>50</v>
      </c>
      <c r="X191" s="2" t="s">
        <v>34</v>
      </c>
      <c r="Y191" s="2" t="s">
        <v>35</v>
      </c>
      <c r="Z191" s="2" t="s">
        <v>36</v>
      </c>
      <c r="AA191" s="2" t="s">
        <v>37</v>
      </c>
      <c r="AB191" s="2" t="s">
        <v>37</v>
      </c>
      <c r="AC191" s="2" t="s">
        <v>37</v>
      </c>
    </row>
    <row r="192" spans="1:29" ht="12.75">
      <c r="A192" s="1">
        <v>42933.424034351847</v>
      </c>
      <c r="B192" s="2">
        <v>5</v>
      </c>
      <c r="C192" s="2">
        <v>4</v>
      </c>
      <c r="D192" s="2">
        <v>5</v>
      </c>
      <c r="E192" s="2">
        <v>1</v>
      </c>
      <c r="F192" s="2">
        <v>4</v>
      </c>
      <c r="G192" s="2">
        <v>3</v>
      </c>
      <c r="H192" s="2">
        <v>4</v>
      </c>
      <c r="I192" s="2">
        <v>5</v>
      </c>
      <c r="J192" s="2">
        <v>4</v>
      </c>
      <c r="K192" s="2">
        <v>4</v>
      </c>
      <c r="L192" s="2">
        <v>5</v>
      </c>
      <c r="M192" s="2">
        <v>3</v>
      </c>
      <c r="N192" s="2">
        <v>5</v>
      </c>
      <c r="O192" s="2">
        <v>4</v>
      </c>
      <c r="P192" s="2">
        <v>5</v>
      </c>
      <c r="Q192" s="2">
        <v>4</v>
      </c>
      <c r="R192" s="2">
        <v>3</v>
      </c>
      <c r="S192" s="2" t="s">
        <v>148</v>
      </c>
      <c r="T192" s="2" t="s">
        <v>30</v>
      </c>
      <c r="U192" s="2" t="s">
        <v>31</v>
      </c>
      <c r="V192" s="2" t="s">
        <v>39</v>
      </c>
      <c r="W192" s="2" t="s">
        <v>50</v>
      </c>
      <c r="X192" s="2" t="s">
        <v>41</v>
      </c>
      <c r="Y192" s="2" t="s">
        <v>35</v>
      </c>
      <c r="Z192" s="2" t="s">
        <v>37</v>
      </c>
      <c r="AA192" s="2" t="s">
        <v>36</v>
      </c>
      <c r="AB192" s="2" t="s">
        <v>37</v>
      </c>
      <c r="AC192" s="2" t="s">
        <v>37</v>
      </c>
    </row>
    <row r="193" spans="1:29" ht="12.75">
      <c r="A193" s="1">
        <v>42933.470576030093</v>
      </c>
      <c r="B193" s="2">
        <v>5</v>
      </c>
      <c r="C193" s="2">
        <v>5</v>
      </c>
      <c r="D193" s="2">
        <v>5</v>
      </c>
      <c r="E193" s="2">
        <v>4</v>
      </c>
      <c r="F193" s="2">
        <v>5</v>
      </c>
      <c r="G193" s="2">
        <v>5</v>
      </c>
      <c r="H193" s="2">
        <v>5</v>
      </c>
      <c r="I193" s="2">
        <v>1</v>
      </c>
      <c r="J193" s="2">
        <v>2</v>
      </c>
      <c r="K193" s="2">
        <v>1</v>
      </c>
      <c r="L193" s="2">
        <v>1</v>
      </c>
      <c r="M193" s="2">
        <v>5</v>
      </c>
      <c r="N193" s="2">
        <v>5</v>
      </c>
      <c r="O193" s="2">
        <v>5</v>
      </c>
      <c r="P193" s="2">
        <v>5</v>
      </c>
      <c r="Q193" s="2">
        <v>5</v>
      </c>
      <c r="R193" s="2">
        <v>4</v>
      </c>
      <c r="S193" s="2" t="s">
        <v>149</v>
      </c>
      <c r="T193" s="2" t="s">
        <v>44</v>
      </c>
      <c r="U193" s="2" t="s">
        <v>42</v>
      </c>
      <c r="V193" s="2" t="s">
        <v>32</v>
      </c>
      <c r="W193" s="2" t="s">
        <v>49</v>
      </c>
      <c r="X193" s="2" t="s">
        <v>34</v>
      </c>
      <c r="Y193" s="2" t="s">
        <v>140</v>
      </c>
      <c r="Z193" s="2" t="s">
        <v>36</v>
      </c>
      <c r="AA193" s="2" t="s">
        <v>36</v>
      </c>
      <c r="AB193" s="2" t="s">
        <v>36</v>
      </c>
      <c r="AC193" s="2" t="s">
        <v>36</v>
      </c>
    </row>
    <row r="194" spans="1:29" ht="12.75">
      <c r="A194" s="1">
        <v>42933.505294699076</v>
      </c>
      <c r="B194" s="2">
        <v>1</v>
      </c>
      <c r="C194" s="2">
        <v>1</v>
      </c>
      <c r="D194" s="2">
        <v>1</v>
      </c>
      <c r="E194" s="2">
        <v>1</v>
      </c>
      <c r="F194" s="2">
        <v>1</v>
      </c>
      <c r="G194" s="2">
        <v>1</v>
      </c>
      <c r="H194" s="2">
        <v>1</v>
      </c>
      <c r="I194" s="2">
        <v>3</v>
      </c>
      <c r="J194" s="2">
        <v>3</v>
      </c>
      <c r="K194" s="2">
        <v>3</v>
      </c>
      <c r="L194" s="2">
        <v>4</v>
      </c>
      <c r="M194" s="2">
        <v>4</v>
      </c>
      <c r="N194" s="2">
        <v>1</v>
      </c>
      <c r="O194" s="2">
        <v>2</v>
      </c>
      <c r="P194" s="2">
        <v>2</v>
      </c>
      <c r="Q194" s="2">
        <v>1</v>
      </c>
      <c r="R194" s="2">
        <v>3</v>
      </c>
      <c r="S194" s="2" t="s">
        <v>150</v>
      </c>
      <c r="T194" s="2" t="s">
        <v>38</v>
      </c>
      <c r="U194" s="2" t="s">
        <v>31</v>
      </c>
      <c r="V194" s="2" t="s">
        <v>39</v>
      </c>
      <c r="W194" s="2" t="s">
        <v>40</v>
      </c>
      <c r="X194" s="2" t="s">
        <v>34</v>
      </c>
      <c r="Y194" s="2" t="s">
        <v>35</v>
      </c>
      <c r="Z194" s="2" t="s">
        <v>36</v>
      </c>
      <c r="AA194" s="2" t="s">
        <v>36</v>
      </c>
      <c r="AB194" s="2" t="s">
        <v>36</v>
      </c>
      <c r="AC194" s="2" t="s">
        <v>37</v>
      </c>
    </row>
    <row r="195" spans="1:29" ht="12.75">
      <c r="A195" s="1">
        <v>42934.679819965277</v>
      </c>
      <c r="B195" s="2">
        <v>5</v>
      </c>
      <c r="C195" s="2">
        <v>5</v>
      </c>
      <c r="D195" s="2">
        <v>5</v>
      </c>
      <c r="E195" s="2">
        <v>3</v>
      </c>
      <c r="F195" s="2">
        <v>5</v>
      </c>
      <c r="G195" s="2">
        <v>3</v>
      </c>
      <c r="H195" s="2">
        <v>4</v>
      </c>
      <c r="I195" s="2">
        <v>5</v>
      </c>
      <c r="J195" s="2">
        <v>4</v>
      </c>
      <c r="K195" s="2">
        <v>4</v>
      </c>
      <c r="L195" s="2">
        <v>4</v>
      </c>
      <c r="M195" s="2">
        <v>4</v>
      </c>
      <c r="N195" s="2">
        <v>4</v>
      </c>
      <c r="O195" s="2">
        <v>3</v>
      </c>
      <c r="P195" s="2">
        <v>3</v>
      </c>
      <c r="Q195" s="2">
        <v>3</v>
      </c>
      <c r="R195" s="2">
        <v>5</v>
      </c>
      <c r="T195" s="2" t="s">
        <v>38</v>
      </c>
      <c r="U195" s="2" t="s">
        <v>42</v>
      </c>
      <c r="V195" s="2" t="s">
        <v>39</v>
      </c>
      <c r="W195" s="2" t="s">
        <v>40</v>
      </c>
      <c r="X195" s="2" t="s">
        <v>41</v>
      </c>
      <c r="Y195" s="2" t="s">
        <v>35</v>
      </c>
      <c r="Z195" s="2" t="s">
        <v>36</v>
      </c>
      <c r="AA195" s="2" t="s">
        <v>36</v>
      </c>
      <c r="AB195" s="2" t="s">
        <v>37</v>
      </c>
      <c r="AC195" s="2" t="s">
        <v>37</v>
      </c>
    </row>
    <row r="196" spans="1:29" ht="12.75">
      <c r="A196" s="1">
        <v>42936.368711030096</v>
      </c>
      <c r="B196" s="2">
        <v>1</v>
      </c>
      <c r="C196" s="2">
        <v>2</v>
      </c>
      <c r="D196" s="2">
        <v>5</v>
      </c>
      <c r="E196" s="2">
        <v>2</v>
      </c>
      <c r="F196" s="2">
        <v>2</v>
      </c>
      <c r="G196" s="2">
        <v>1</v>
      </c>
      <c r="H196" s="2">
        <v>3</v>
      </c>
      <c r="I196" s="2">
        <v>5</v>
      </c>
      <c r="J196" s="2">
        <v>3</v>
      </c>
      <c r="K196" s="2">
        <v>3</v>
      </c>
      <c r="L196" s="2">
        <v>3</v>
      </c>
      <c r="M196" s="2">
        <v>3</v>
      </c>
      <c r="N196" s="2">
        <v>5</v>
      </c>
      <c r="O196" s="2">
        <v>5</v>
      </c>
      <c r="P196" s="2">
        <v>2</v>
      </c>
      <c r="Q196" s="2">
        <v>5</v>
      </c>
      <c r="R196" s="2">
        <v>3</v>
      </c>
      <c r="S196" s="2" t="s">
        <v>151</v>
      </c>
      <c r="T196" s="2" t="s">
        <v>48</v>
      </c>
      <c r="U196" s="2" t="s">
        <v>42</v>
      </c>
      <c r="V196" s="2" t="s">
        <v>46</v>
      </c>
      <c r="W196" s="2" t="s">
        <v>76</v>
      </c>
      <c r="X196" s="2" t="s">
        <v>34</v>
      </c>
      <c r="Y196" s="2" t="s">
        <v>67</v>
      </c>
      <c r="Z196" s="2" t="s">
        <v>36</v>
      </c>
      <c r="AA196" s="2" t="s">
        <v>36</v>
      </c>
      <c r="AB196" s="2" t="s">
        <v>37</v>
      </c>
      <c r="AC196" s="2" t="s">
        <v>36</v>
      </c>
    </row>
    <row r="197" spans="1:29" ht="12.75">
      <c r="A197" s="1">
        <v>42939.549311585652</v>
      </c>
      <c r="B197" s="2">
        <v>2</v>
      </c>
      <c r="C197" s="2">
        <v>3</v>
      </c>
      <c r="D197" s="2">
        <v>2</v>
      </c>
      <c r="E197" s="2">
        <v>4</v>
      </c>
      <c r="F197" s="2">
        <v>4</v>
      </c>
      <c r="G197" s="2">
        <v>2</v>
      </c>
      <c r="H197" s="2">
        <v>4</v>
      </c>
      <c r="I197" s="2">
        <v>5</v>
      </c>
      <c r="J197" s="2">
        <v>4</v>
      </c>
      <c r="K197" s="2">
        <v>4</v>
      </c>
      <c r="L197" s="2">
        <v>4</v>
      </c>
      <c r="M197" s="2">
        <v>4</v>
      </c>
      <c r="N197" s="2">
        <v>5</v>
      </c>
      <c r="O197" s="2">
        <v>5</v>
      </c>
      <c r="P197" s="2">
        <v>5</v>
      </c>
      <c r="Q197" s="2">
        <v>4</v>
      </c>
      <c r="R197" s="2">
        <v>4</v>
      </c>
      <c r="T197" s="2" t="s">
        <v>44</v>
      </c>
      <c r="U197" s="2" t="s">
        <v>42</v>
      </c>
      <c r="V197" s="2" t="s">
        <v>46</v>
      </c>
      <c r="W197" s="2" t="s">
        <v>53</v>
      </c>
      <c r="X197" s="2" t="s">
        <v>34</v>
      </c>
      <c r="Y197" s="2" t="s">
        <v>35</v>
      </c>
      <c r="Z197" s="2" t="s">
        <v>36</v>
      </c>
      <c r="AA197" s="2" t="s">
        <v>37</v>
      </c>
      <c r="AB197" s="2" t="s">
        <v>37</v>
      </c>
      <c r="AC197" s="2" t="s">
        <v>37</v>
      </c>
    </row>
    <row r="198" spans="1:29" ht="15.75" customHeight="1">
      <c r="B198">
        <f t="shared" ref="B198:R198" si="0">AVERAGE(B2:B197)</f>
        <v>3.3979591836734695</v>
      </c>
      <c r="C198">
        <f t="shared" si="0"/>
        <v>3.8010204081632653</v>
      </c>
      <c r="D198">
        <f t="shared" si="0"/>
        <v>3.7908163265306123</v>
      </c>
      <c r="E198">
        <f t="shared" si="0"/>
        <v>2.954081632653061</v>
      </c>
      <c r="F198">
        <f t="shared" si="0"/>
        <v>3.704081632653061</v>
      </c>
      <c r="G198">
        <f t="shared" si="0"/>
        <v>3.3418367346938775</v>
      </c>
      <c r="H198">
        <f t="shared" si="0"/>
        <v>3.3724489795918369</v>
      </c>
      <c r="I198">
        <f t="shared" si="0"/>
        <v>3.8826530612244898</v>
      </c>
      <c r="J198">
        <f t="shared" si="0"/>
        <v>3.7244897959183674</v>
      </c>
      <c r="K198">
        <f t="shared" si="0"/>
        <v>3.6479591836734695</v>
      </c>
      <c r="L198">
        <f t="shared" si="0"/>
        <v>3.9336734693877551</v>
      </c>
      <c r="M198">
        <f t="shared" si="0"/>
        <v>3.9795918367346941</v>
      </c>
      <c r="N198">
        <f t="shared" si="0"/>
        <v>3.8163265306122449</v>
      </c>
      <c r="O198">
        <f t="shared" si="0"/>
        <v>3.8615384615384616</v>
      </c>
      <c r="P198">
        <f t="shared" si="0"/>
        <v>3.9642857142857144</v>
      </c>
      <c r="Q198">
        <f t="shared" si="0"/>
        <v>3.0816326530612246</v>
      </c>
      <c r="R198">
        <f t="shared" si="0"/>
        <v>3.7448979591836733</v>
      </c>
    </row>
    <row r="203" spans="1:29" ht="15.75" customHeight="1">
      <c r="C203" t="s">
        <v>152</v>
      </c>
      <c r="D203" t="s">
        <v>153</v>
      </c>
    </row>
    <row r="204" spans="1:29" ht="15.75" customHeight="1">
      <c r="B204" t="s">
        <v>154</v>
      </c>
      <c r="C204" s="3">
        <f>COUNTIF(B198:H198,"&lt;3")</f>
        <v>1</v>
      </c>
      <c r="D204" s="3">
        <f>COUNTIF(B198:H198,"&gt;3")</f>
        <v>6</v>
      </c>
    </row>
    <row r="205" spans="1:29" ht="15.75" customHeight="1">
      <c r="B205" t="s">
        <v>155</v>
      </c>
      <c r="C205" s="3">
        <f>COUNTIF(N198:Q198,"&lt;3")</f>
        <v>0</v>
      </c>
      <c r="D205" s="3">
        <f>COUNTIF(N198:Q198,"&gt;3")</f>
        <v>4</v>
      </c>
    </row>
    <row r="206" spans="1:29" ht="15.75" customHeight="1">
      <c r="B206" t="s">
        <v>156</v>
      </c>
      <c r="C206" s="3">
        <f>COUNTIF(I198:M198,"&gt;3")</f>
        <v>5</v>
      </c>
      <c r="D206" s="3">
        <f>COUNTIF(I198:M198,"&lt;3")</f>
        <v>0</v>
      </c>
    </row>
    <row r="207" spans="1:29" ht="15.75" customHeight="1">
      <c r="B207" t="s">
        <v>157</v>
      </c>
      <c r="C207" s="3">
        <f>COUNTIF(R198,"&gt;3")</f>
        <v>1</v>
      </c>
      <c r="D207" s="3">
        <f>COUNTIF(R198,"&lt;3")</f>
        <v>0</v>
      </c>
    </row>
    <row r="208" spans="1:29" ht="15.75" customHeight="1">
      <c r="B208" t="s">
        <v>158</v>
      </c>
      <c r="C208">
        <f>SUM(C204:C207)</f>
        <v>7</v>
      </c>
      <c r="D208">
        <f>SUM(D204:D207)</f>
        <v>10</v>
      </c>
    </row>
    <row r="218" spans="1:18" ht="15.75" customHeight="1">
      <c r="B218" t="s">
        <v>186</v>
      </c>
      <c r="C218" t="s">
        <v>192</v>
      </c>
      <c r="D218" t="s">
        <v>193</v>
      </c>
      <c r="E218" t="s">
        <v>194</v>
      </c>
      <c r="F218" t="s">
        <v>195</v>
      </c>
      <c r="G218" t="s">
        <v>196</v>
      </c>
      <c r="H218" t="s">
        <v>197</v>
      </c>
      <c r="I218" t="s">
        <v>198</v>
      </c>
      <c r="J218" t="s">
        <v>199</v>
      </c>
      <c r="K218" t="s">
        <v>200</v>
      </c>
      <c r="L218" t="s">
        <v>201</v>
      </c>
      <c r="M218" t="s">
        <v>202</v>
      </c>
      <c r="N218" t="s">
        <v>203</v>
      </c>
      <c r="O218" t="s">
        <v>204</v>
      </c>
      <c r="P218" t="s">
        <v>205</v>
      </c>
      <c r="Q218" t="s">
        <v>206</v>
      </c>
      <c r="R218" t="s">
        <v>207</v>
      </c>
    </row>
    <row r="219" spans="1:18" ht="15.75" customHeight="1">
      <c r="A219" t="s">
        <v>187</v>
      </c>
      <c r="B219" s="3">
        <f t="shared" ref="B219:R219" si="1">COUNTIF((B2:B197),"5")</f>
        <v>47</v>
      </c>
      <c r="C219" s="3">
        <f t="shared" si="1"/>
        <v>69</v>
      </c>
      <c r="D219" s="3">
        <f t="shared" si="1"/>
        <v>84</v>
      </c>
      <c r="E219" s="3">
        <f t="shared" si="1"/>
        <v>26</v>
      </c>
      <c r="F219" s="3">
        <f t="shared" si="1"/>
        <v>73</v>
      </c>
      <c r="G219" s="3">
        <f t="shared" si="1"/>
        <v>47</v>
      </c>
      <c r="H219" s="3">
        <f t="shared" si="1"/>
        <v>53</v>
      </c>
      <c r="I219" s="3">
        <f t="shared" si="1"/>
        <v>82</v>
      </c>
      <c r="J219" s="3">
        <f t="shared" si="1"/>
        <v>56</v>
      </c>
      <c r="K219" s="3">
        <f t="shared" si="1"/>
        <v>58</v>
      </c>
      <c r="L219" s="3">
        <f t="shared" si="1"/>
        <v>69</v>
      </c>
      <c r="M219" s="3">
        <f t="shared" si="1"/>
        <v>74</v>
      </c>
      <c r="N219" s="3">
        <f t="shared" si="1"/>
        <v>87</v>
      </c>
      <c r="O219" s="3">
        <f t="shared" si="1"/>
        <v>68</v>
      </c>
      <c r="P219" s="3">
        <f t="shared" si="1"/>
        <v>95</v>
      </c>
      <c r="Q219" s="3">
        <f t="shared" si="1"/>
        <v>46</v>
      </c>
      <c r="R219" s="3">
        <f t="shared" si="1"/>
        <v>49</v>
      </c>
    </row>
    <row r="220" spans="1:18" ht="15.75" customHeight="1">
      <c r="A220" t="s">
        <v>188</v>
      </c>
      <c r="B220" s="3">
        <f t="shared" ref="B220:R220" si="2">COUNTIF((B2:B197),"4")</f>
        <v>57</v>
      </c>
      <c r="C220" s="3">
        <f t="shared" si="2"/>
        <v>67</v>
      </c>
      <c r="D220" s="3">
        <f t="shared" si="2"/>
        <v>49</v>
      </c>
      <c r="E220" s="3">
        <f t="shared" si="2"/>
        <v>31</v>
      </c>
      <c r="F220" s="3">
        <f t="shared" si="2"/>
        <v>55</v>
      </c>
      <c r="G220" s="3">
        <f t="shared" si="2"/>
        <v>62</v>
      </c>
      <c r="H220" s="3">
        <f t="shared" si="2"/>
        <v>62</v>
      </c>
      <c r="I220" s="3">
        <f t="shared" si="2"/>
        <v>50</v>
      </c>
      <c r="J220" s="3">
        <f t="shared" si="2"/>
        <v>63</v>
      </c>
      <c r="K220" s="3">
        <f t="shared" si="2"/>
        <v>61</v>
      </c>
      <c r="L220" s="3">
        <f t="shared" si="2"/>
        <v>71</v>
      </c>
      <c r="M220" s="3">
        <f t="shared" si="2"/>
        <v>71</v>
      </c>
      <c r="N220" s="3">
        <f t="shared" si="2"/>
        <v>49</v>
      </c>
      <c r="O220" s="3">
        <f t="shared" si="2"/>
        <v>64</v>
      </c>
      <c r="P220" s="3">
        <f t="shared" si="2"/>
        <v>43</v>
      </c>
      <c r="Q220" s="3">
        <f t="shared" si="2"/>
        <v>41</v>
      </c>
      <c r="R220" s="3">
        <f t="shared" si="2"/>
        <v>74</v>
      </c>
    </row>
    <row r="221" spans="1:18" ht="15.75" customHeight="1">
      <c r="A221" t="s">
        <v>189</v>
      </c>
      <c r="B221" s="3">
        <f t="shared" ref="B221:R221" si="3">COUNTIF((B2:B197),"3")</f>
        <v>43</v>
      </c>
      <c r="C221">
        <f t="shared" si="3"/>
        <v>27</v>
      </c>
      <c r="D221" s="3">
        <f t="shared" si="3"/>
        <v>20</v>
      </c>
      <c r="E221" s="3">
        <f t="shared" si="3"/>
        <v>74</v>
      </c>
      <c r="F221" s="3">
        <f t="shared" si="3"/>
        <v>22</v>
      </c>
      <c r="G221" s="3">
        <f t="shared" si="3"/>
        <v>26</v>
      </c>
      <c r="H221" s="3">
        <f t="shared" si="3"/>
        <v>21</v>
      </c>
      <c r="I221" s="3">
        <f t="shared" si="3"/>
        <v>36</v>
      </c>
      <c r="J221" s="3">
        <f t="shared" si="3"/>
        <v>52</v>
      </c>
      <c r="K221" s="3">
        <f t="shared" si="3"/>
        <v>43</v>
      </c>
      <c r="L221" s="3">
        <f t="shared" si="3"/>
        <v>38</v>
      </c>
      <c r="M221" s="3">
        <f t="shared" si="3"/>
        <v>32</v>
      </c>
      <c r="N221" s="3">
        <f t="shared" si="3"/>
        <v>20</v>
      </c>
      <c r="O221" s="3">
        <f t="shared" si="3"/>
        <v>42</v>
      </c>
      <c r="P221" s="3">
        <f t="shared" si="3"/>
        <v>25</v>
      </c>
      <c r="Q221" s="3">
        <f t="shared" si="3"/>
        <v>35</v>
      </c>
      <c r="R221" s="3">
        <f t="shared" si="3"/>
        <v>50</v>
      </c>
    </row>
    <row r="222" spans="1:18" ht="15.75" customHeight="1">
      <c r="A222" t="s">
        <v>190</v>
      </c>
      <c r="B222" s="3">
        <f t="shared" ref="B222:R222" si="4">COUNTIF((B2:B197),"2")</f>
        <v>25</v>
      </c>
      <c r="C222">
        <f t="shared" si="4"/>
        <v>18</v>
      </c>
      <c r="D222" s="3">
        <f t="shared" si="4"/>
        <v>24</v>
      </c>
      <c r="E222" s="3">
        <f t="shared" si="4"/>
        <v>38</v>
      </c>
      <c r="F222" s="3">
        <f t="shared" si="4"/>
        <v>29</v>
      </c>
      <c r="G222" s="3">
        <f t="shared" si="4"/>
        <v>33</v>
      </c>
      <c r="H222" s="3">
        <f t="shared" si="4"/>
        <v>25</v>
      </c>
      <c r="I222" s="3">
        <f t="shared" si="4"/>
        <v>15</v>
      </c>
      <c r="J222" s="3">
        <f t="shared" si="4"/>
        <v>17</v>
      </c>
      <c r="K222" s="3">
        <f t="shared" si="4"/>
        <v>18</v>
      </c>
      <c r="L222" s="3">
        <f t="shared" si="4"/>
        <v>10</v>
      </c>
      <c r="M222" s="3">
        <f t="shared" si="4"/>
        <v>11</v>
      </c>
      <c r="N222" s="3">
        <f t="shared" si="4"/>
        <v>17</v>
      </c>
      <c r="O222" s="3">
        <f t="shared" si="4"/>
        <v>10</v>
      </c>
      <c r="P222" s="3">
        <f t="shared" si="4"/>
        <v>22</v>
      </c>
      <c r="Q222" s="3">
        <f t="shared" si="4"/>
        <v>31</v>
      </c>
      <c r="R222" s="3">
        <f t="shared" si="4"/>
        <v>20</v>
      </c>
    </row>
    <row r="223" spans="1:18" ht="15.75" customHeight="1">
      <c r="A223" t="s">
        <v>191</v>
      </c>
      <c r="B223" s="3">
        <f t="shared" ref="B223:R223" si="5">COUNTIF((B2:B197),"1")</f>
        <v>24</v>
      </c>
      <c r="C223">
        <f t="shared" si="5"/>
        <v>15</v>
      </c>
      <c r="D223" s="3">
        <f t="shared" si="5"/>
        <v>19</v>
      </c>
      <c r="E223" s="3">
        <f t="shared" si="5"/>
        <v>27</v>
      </c>
      <c r="F223" s="3">
        <f t="shared" si="5"/>
        <v>17</v>
      </c>
      <c r="G223" s="3">
        <f t="shared" si="5"/>
        <v>28</v>
      </c>
      <c r="H223" s="3">
        <f t="shared" si="5"/>
        <v>35</v>
      </c>
      <c r="I223" s="3">
        <f t="shared" si="5"/>
        <v>13</v>
      </c>
      <c r="J223" s="3">
        <f t="shared" si="5"/>
        <v>8</v>
      </c>
      <c r="K223" s="3">
        <f t="shared" si="5"/>
        <v>16</v>
      </c>
      <c r="L223" s="3">
        <f t="shared" si="5"/>
        <v>8</v>
      </c>
      <c r="M223" s="3">
        <f t="shared" si="5"/>
        <v>8</v>
      </c>
      <c r="N223" s="3">
        <f t="shared" si="5"/>
        <v>23</v>
      </c>
      <c r="O223" s="3">
        <f t="shared" si="5"/>
        <v>11</v>
      </c>
      <c r="P223" s="3">
        <f t="shared" si="5"/>
        <v>11</v>
      </c>
      <c r="Q223" s="3">
        <f t="shared" si="5"/>
        <v>43</v>
      </c>
      <c r="R223" s="3">
        <f t="shared" si="5"/>
        <v>3</v>
      </c>
    </row>
  </sheetData>
  <conditionalFormatting sqref="B198">
    <cfRule type="cellIs" dxfId="33" priority="34" operator="greaterThan">
      <formula>3</formula>
    </cfRule>
    <cfRule type="cellIs" dxfId="32" priority="33" operator="lessThan">
      <formula>3</formula>
    </cfRule>
  </conditionalFormatting>
  <conditionalFormatting sqref="C198">
    <cfRule type="cellIs" dxfId="31" priority="32" operator="greaterThan">
      <formula>3</formula>
    </cfRule>
    <cfRule type="cellIs" dxfId="30" priority="31" operator="lessThan">
      <formula>3</formula>
    </cfRule>
  </conditionalFormatting>
  <conditionalFormatting sqref="D198">
    <cfRule type="cellIs" dxfId="29" priority="30" operator="greaterThan">
      <formula>3</formula>
    </cfRule>
    <cfRule type="cellIs" dxfId="28" priority="29" operator="lessThan">
      <formula>3</formula>
    </cfRule>
  </conditionalFormatting>
  <conditionalFormatting sqref="E198">
    <cfRule type="cellIs" dxfId="27" priority="28" operator="greaterThan">
      <formula>3</formula>
    </cfRule>
    <cfRule type="cellIs" dxfId="26" priority="27" operator="lessThan">
      <formula>3</formula>
    </cfRule>
  </conditionalFormatting>
  <conditionalFormatting sqref="F198">
    <cfRule type="cellIs" dxfId="25" priority="26" operator="greaterThan">
      <formula>3</formula>
    </cfRule>
    <cfRule type="cellIs" dxfId="24" priority="25" operator="lessThan">
      <formula>3</formula>
    </cfRule>
  </conditionalFormatting>
  <conditionalFormatting sqref="G198">
    <cfRule type="cellIs" dxfId="23" priority="24" operator="greaterThan">
      <formula>3</formula>
    </cfRule>
    <cfRule type="cellIs" dxfId="22" priority="23" operator="lessThan">
      <formula>3</formula>
    </cfRule>
  </conditionalFormatting>
  <conditionalFormatting sqref="H198">
    <cfRule type="cellIs" dxfId="21" priority="22" operator="greaterThan">
      <formula>3</formula>
    </cfRule>
    <cfRule type="cellIs" dxfId="20" priority="21" operator="lessThan">
      <formula>3</formula>
    </cfRule>
  </conditionalFormatting>
  <conditionalFormatting sqref="I198">
    <cfRule type="cellIs" dxfId="19" priority="20" operator="lessThan">
      <formula>3</formula>
    </cfRule>
    <cfRule type="cellIs" dxfId="18" priority="19" operator="greaterThan">
      <formula>3</formula>
    </cfRule>
  </conditionalFormatting>
  <conditionalFormatting sqref="J198">
    <cfRule type="cellIs" dxfId="17" priority="18" operator="lessThan">
      <formula>3</formula>
    </cfRule>
    <cfRule type="cellIs" dxfId="16" priority="17" operator="greaterThan">
      <formula>3</formula>
    </cfRule>
  </conditionalFormatting>
  <conditionalFormatting sqref="K198">
    <cfRule type="cellIs" dxfId="15" priority="16" operator="greaterThan">
      <formula>3</formula>
    </cfRule>
    <cfRule type="cellIs" dxfId="14" priority="15" operator="lessThan">
      <formula>3</formula>
    </cfRule>
  </conditionalFormatting>
  <conditionalFormatting sqref="L198">
    <cfRule type="cellIs" dxfId="13" priority="14" operator="lessThan">
      <formula>3</formula>
    </cfRule>
    <cfRule type="cellIs" dxfId="12" priority="13" operator="greaterThan">
      <formula>3</formula>
    </cfRule>
  </conditionalFormatting>
  <conditionalFormatting sqref="M198">
    <cfRule type="cellIs" dxfId="11" priority="12" operator="greaterThan">
      <formula>3</formula>
    </cfRule>
    <cfRule type="cellIs" dxfId="10" priority="11" operator="lessThan">
      <formula>3</formula>
    </cfRule>
  </conditionalFormatting>
  <conditionalFormatting sqref="R198">
    <cfRule type="cellIs" dxfId="9" priority="10" operator="greaterThan">
      <formula>3</formula>
    </cfRule>
    <cfRule type="cellIs" dxfId="8" priority="9" operator="lessThan">
      <formula>3</formula>
    </cfRule>
  </conditionalFormatting>
  <conditionalFormatting sqref="N198">
    <cfRule type="cellIs" dxfId="7" priority="8" operator="greaterThan">
      <formula>3</formula>
    </cfRule>
    <cfRule type="cellIs" dxfId="6" priority="7" operator="lessThan">
      <formula>3</formula>
    </cfRule>
  </conditionalFormatting>
  <conditionalFormatting sqref="O198">
    <cfRule type="cellIs" dxfId="5" priority="6" operator="greaterThan">
      <formula>3</formula>
    </cfRule>
    <cfRule type="cellIs" dxfId="4" priority="5" operator="lessThan">
      <formula>3</formula>
    </cfRule>
  </conditionalFormatting>
  <conditionalFormatting sqref="P198">
    <cfRule type="cellIs" dxfId="3" priority="4" operator="greaterThan">
      <formula>3</formula>
    </cfRule>
    <cfRule type="cellIs" dxfId="2" priority="3" operator="lessThan">
      <formula>3</formula>
    </cfRule>
  </conditionalFormatting>
  <conditionalFormatting sqref="Q198">
    <cfRule type="cellIs" dxfId="1" priority="2" operator="greaterThan">
      <formula>3</formula>
    </cfRule>
    <cfRule type="cellIs" dxfId="0" priority="1" operator="lessThan">
      <formula>3</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Q205"/>
  <sheetViews>
    <sheetView tabSelected="1" topLeftCell="A64" zoomScale="90" workbookViewId="0">
      <selection activeCell="O22" sqref="O22"/>
    </sheetView>
  </sheetViews>
  <sheetFormatPr baseColWidth="10" defaultRowHeight="12.75"/>
  <cols>
    <col min="1" max="1" width="53.85546875" customWidth="1"/>
    <col min="2" max="2" width="19" customWidth="1"/>
    <col min="3" max="3" width="18.85546875" customWidth="1"/>
    <col min="4" max="4" width="19.28515625" customWidth="1"/>
    <col min="5" max="5" width="20.42578125" customWidth="1"/>
  </cols>
  <sheetData>
    <row r="1" spans="1:13">
      <c r="A1" t="s">
        <v>19</v>
      </c>
      <c r="B1" t="s">
        <v>20</v>
      </c>
      <c r="C1" t="s">
        <v>21</v>
      </c>
      <c r="D1" t="s">
        <v>22</v>
      </c>
      <c r="E1" t="s">
        <v>23</v>
      </c>
    </row>
    <row r="2" spans="1:13">
      <c r="A2" s="2" t="s">
        <v>30</v>
      </c>
      <c r="B2" s="2" t="s">
        <v>31</v>
      </c>
      <c r="C2" s="2" t="s">
        <v>32</v>
      </c>
      <c r="D2" s="2" t="s">
        <v>33</v>
      </c>
      <c r="E2" s="2" t="s">
        <v>34</v>
      </c>
    </row>
    <row r="3" spans="1:13">
      <c r="A3" s="2" t="s">
        <v>38</v>
      </c>
      <c r="B3" s="2" t="s">
        <v>31</v>
      </c>
      <c r="C3" s="2" t="s">
        <v>39</v>
      </c>
      <c r="D3" s="2" t="s">
        <v>40</v>
      </c>
      <c r="E3" s="2" t="s">
        <v>41</v>
      </c>
    </row>
    <row r="4" spans="1:13">
      <c r="A4" s="2" t="s">
        <v>38</v>
      </c>
      <c r="B4" s="2" t="s">
        <v>42</v>
      </c>
      <c r="C4" s="2" t="s">
        <v>43</v>
      </c>
      <c r="D4" s="2" t="s">
        <v>40</v>
      </c>
      <c r="E4" s="2" t="s">
        <v>34</v>
      </c>
    </row>
    <row r="5" spans="1:13">
      <c r="A5" s="2" t="s">
        <v>44</v>
      </c>
      <c r="B5" s="2" t="s">
        <v>42</v>
      </c>
      <c r="C5" s="2" t="s">
        <v>43</v>
      </c>
      <c r="D5" s="2" t="s">
        <v>40</v>
      </c>
      <c r="E5" s="2" t="s">
        <v>34</v>
      </c>
    </row>
    <row r="6" spans="1:13">
      <c r="A6" s="2" t="s">
        <v>44</v>
      </c>
      <c r="B6" s="2" t="s">
        <v>42</v>
      </c>
      <c r="C6" s="2" t="s">
        <v>39</v>
      </c>
      <c r="D6" s="2" t="s">
        <v>33</v>
      </c>
      <c r="E6" s="2" t="s">
        <v>34</v>
      </c>
    </row>
    <row r="7" spans="1:13">
      <c r="A7" s="2" t="s">
        <v>44</v>
      </c>
      <c r="B7" s="2" t="s">
        <v>42</v>
      </c>
      <c r="C7" s="2" t="s">
        <v>39</v>
      </c>
      <c r="D7" s="2" t="s">
        <v>33</v>
      </c>
      <c r="E7" s="2" t="s">
        <v>34</v>
      </c>
      <c r="M7" t="s">
        <v>174</v>
      </c>
    </row>
    <row r="8" spans="1:13" ht="15.75">
      <c r="A8" s="2" t="s">
        <v>38</v>
      </c>
      <c r="B8" s="2" t="s">
        <v>42</v>
      </c>
      <c r="C8" s="2" t="s">
        <v>39</v>
      </c>
      <c r="D8" s="2" t="s">
        <v>33</v>
      </c>
      <c r="E8" s="2" t="s">
        <v>34</v>
      </c>
      <c r="L8" t="s">
        <v>176</v>
      </c>
      <c r="M8" s="4">
        <f>COUNTIF((E2:E197),"étudiant")</f>
        <v>0</v>
      </c>
    </row>
    <row r="9" spans="1:13">
      <c r="A9" s="2" t="s">
        <v>30</v>
      </c>
      <c r="B9" s="2" t="s">
        <v>42</v>
      </c>
      <c r="C9" s="2" t="s">
        <v>46</v>
      </c>
      <c r="D9" s="2" t="s">
        <v>40</v>
      </c>
      <c r="E9" s="2" t="s">
        <v>41</v>
      </c>
      <c r="L9" t="s">
        <v>175</v>
      </c>
      <c r="M9">
        <f>COUNTIF((E2:E197),"à la recherche d'un emploi")</f>
        <v>0</v>
      </c>
    </row>
    <row r="10" spans="1:13" ht="15.75">
      <c r="A10" s="2" t="s">
        <v>30</v>
      </c>
      <c r="B10" s="2" t="s">
        <v>42</v>
      </c>
      <c r="C10" s="2" t="s">
        <v>39</v>
      </c>
      <c r="D10" s="2" t="s">
        <v>40</v>
      </c>
      <c r="E10" s="2" t="s">
        <v>41</v>
      </c>
      <c r="L10" t="s">
        <v>177</v>
      </c>
      <c r="M10" s="4">
        <f>COUNTIF((E2:E197),"employé")</f>
        <v>143</v>
      </c>
    </row>
    <row r="11" spans="1:13" ht="15.75">
      <c r="A11" s="2" t="s">
        <v>48</v>
      </c>
      <c r="B11" s="2" t="s">
        <v>42</v>
      </c>
      <c r="C11" s="2" t="s">
        <v>46</v>
      </c>
      <c r="D11" s="2" t="s">
        <v>49</v>
      </c>
      <c r="E11" s="2" t="s">
        <v>34</v>
      </c>
      <c r="L11" t="s">
        <v>178</v>
      </c>
      <c r="M11" s="4">
        <f>COUNTIF((E2:E197),"ouvrier")</f>
        <v>10</v>
      </c>
    </row>
    <row r="12" spans="1:13" ht="15.75">
      <c r="A12" s="2" t="s">
        <v>30</v>
      </c>
      <c r="B12" s="2" t="s">
        <v>31</v>
      </c>
      <c r="C12" s="2" t="s">
        <v>46</v>
      </c>
      <c r="D12" s="2" t="s">
        <v>49</v>
      </c>
      <c r="E12" s="2" t="s">
        <v>34</v>
      </c>
      <c r="L12" t="s">
        <v>179</v>
      </c>
      <c r="M12" s="4">
        <f>COUNTIF((E2:E197),"cadre")</f>
        <v>38</v>
      </c>
    </row>
    <row r="13" spans="1:13" ht="15.75">
      <c r="A13" s="2" t="s">
        <v>44</v>
      </c>
      <c r="B13" s="2" t="s">
        <v>42</v>
      </c>
      <c r="C13" s="2" t="s">
        <v>39</v>
      </c>
      <c r="D13" s="2" t="s">
        <v>33</v>
      </c>
      <c r="E13" s="2" t="s">
        <v>34</v>
      </c>
      <c r="L13" t="s">
        <v>180</v>
      </c>
      <c r="M13" s="4">
        <f>COUNTIF((E2:E197),"indépendant")</f>
        <v>5</v>
      </c>
    </row>
    <row r="14" spans="1:13">
      <c r="A14" s="2" t="s">
        <v>38</v>
      </c>
      <c r="B14" s="2" t="s">
        <v>42</v>
      </c>
      <c r="C14" s="2" t="s">
        <v>43</v>
      </c>
      <c r="D14" s="2" t="s">
        <v>33</v>
      </c>
      <c r="E14" s="2" t="s">
        <v>34</v>
      </c>
    </row>
    <row r="15" spans="1:13">
      <c r="A15" s="2" t="s">
        <v>38</v>
      </c>
      <c r="B15" s="2" t="s">
        <v>42</v>
      </c>
      <c r="C15" s="2" t="s">
        <v>39</v>
      </c>
      <c r="D15" s="2" t="s">
        <v>49</v>
      </c>
      <c r="E15" s="2" t="s">
        <v>34</v>
      </c>
    </row>
    <row r="16" spans="1:13">
      <c r="A16" s="2" t="s">
        <v>30</v>
      </c>
      <c r="B16" s="2" t="s">
        <v>42</v>
      </c>
      <c r="C16" s="2" t="s">
        <v>39</v>
      </c>
      <c r="D16" s="2" t="s">
        <v>40</v>
      </c>
      <c r="E16" s="2" t="s">
        <v>34</v>
      </c>
    </row>
    <row r="17" spans="1:17">
      <c r="A17" s="2" t="s">
        <v>30</v>
      </c>
      <c r="B17" s="2" t="s">
        <v>31</v>
      </c>
      <c r="C17" s="2" t="s">
        <v>46</v>
      </c>
      <c r="D17" s="2" t="s">
        <v>50</v>
      </c>
      <c r="E17" s="2" t="s">
        <v>41</v>
      </c>
    </row>
    <row r="18" spans="1:17">
      <c r="A18" s="2" t="s">
        <v>44</v>
      </c>
      <c r="B18" s="2" t="s">
        <v>42</v>
      </c>
      <c r="C18" s="2" t="s">
        <v>46</v>
      </c>
      <c r="D18" s="2" t="s">
        <v>33</v>
      </c>
      <c r="E18" s="2" t="s">
        <v>34</v>
      </c>
      <c r="Q18" t="s">
        <v>181</v>
      </c>
    </row>
    <row r="19" spans="1:17" ht="15.75">
      <c r="A19" s="2" t="s">
        <v>38</v>
      </c>
      <c r="B19" s="2" t="s">
        <v>31</v>
      </c>
      <c r="C19" s="2" t="s">
        <v>39</v>
      </c>
      <c r="D19" s="2" t="s">
        <v>33</v>
      </c>
      <c r="E19" s="2" t="s">
        <v>34</v>
      </c>
      <c r="P19" s="3" t="s">
        <v>182</v>
      </c>
      <c r="Q19" s="3">
        <f>COUNTIF((D2:D197),"primaire ou sans diplôme")</f>
        <v>0</v>
      </c>
    </row>
    <row r="20" spans="1:17" ht="15.75">
      <c r="A20" s="2" t="s">
        <v>44</v>
      </c>
      <c r="B20" s="2" t="s">
        <v>42</v>
      </c>
      <c r="C20" s="2" t="s">
        <v>46</v>
      </c>
      <c r="D20" s="2" t="s">
        <v>33</v>
      </c>
      <c r="E20" s="2" t="s">
        <v>34</v>
      </c>
      <c r="I20" t="s">
        <v>167</v>
      </c>
      <c r="P20" s="3" t="s">
        <v>124</v>
      </c>
      <c r="Q20" s="3">
        <f>COUNTIF((D2:D197),"secondaire inférieur général")</f>
        <v>1</v>
      </c>
    </row>
    <row r="21" spans="1:17" ht="15.75">
      <c r="A21" s="2" t="s">
        <v>48</v>
      </c>
      <c r="B21" s="2" t="s">
        <v>31</v>
      </c>
      <c r="C21" s="2" t="s">
        <v>32</v>
      </c>
      <c r="D21" s="2" t="s">
        <v>53</v>
      </c>
      <c r="E21" s="2" t="s">
        <v>34</v>
      </c>
      <c r="H21" s="2" t="s">
        <v>168</v>
      </c>
      <c r="I21" s="3">
        <f>COUNTIF((C2:C197),"18 - 24 ans")</f>
        <v>2</v>
      </c>
      <c r="P21" s="3" t="s">
        <v>183</v>
      </c>
      <c r="Q21" s="3">
        <f>COUNTIF((D2:D197),"secondaire inférieur technique, artistique ou professionnel")</f>
        <v>7</v>
      </c>
    </row>
    <row r="22" spans="1:17" ht="15.75">
      <c r="A22" s="2" t="s">
        <v>38</v>
      </c>
      <c r="B22" s="2" t="s">
        <v>31</v>
      </c>
      <c r="C22" s="2" t="s">
        <v>46</v>
      </c>
      <c r="D22" s="2" t="s">
        <v>33</v>
      </c>
      <c r="E22" s="2" t="s">
        <v>41</v>
      </c>
      <c r="H22" s="2" t="s">
        <v>169</v>
      </c>
      <c r="I22" s="3">
        <f>COUNTIF((C2:C197),"25 - 34 ans")</f>
        <v>48</v>
      </c>
      <c r="P22" s="3" t="s">
        <v>49</v>
      </c>
      <c r="Q22" s="3">
        <f>COUNTIF((D2:D197),"secondaire supérieur général")</f>
        <v>15</v>
      </c>
    </row>
    <row r="23" spans="1:17" ht="15.75">
      <c r="A23" s="2" t="s">
        <v>38</v>
      </c>
      <c r="B23" s="2" t="s">
        <v>31</v>
      </c>
      <c r="C23" s="2" t="s">
        <v>46</v>
      </c>
      <c r="D23" s="2" t="s">
        <v>53</v>
      </c>
      <c r="E23" s="2" t="s">
        <v>34</v>
      </c>
      <c r="H23" s="2" t="s">
        <v>170</v>
      </c>
      <c r="I23" s="3">
        <f>COUNTIF((C2:C197),"35 - 44 ans")</f>
        <v>52</v>
      </c>
      <c r="P23" s="3" t="s">
        <v>53</v>
      </c>
      <c r="Q23" s="3">
        <f>COUNTIF((D2:D197),"secondaire supérieur technique ou artistique")</f>
        <v>15</v>
      </c>
    </row>
    <row r="24" spans="1:17" ht="15.75">
      <c r="A24" s="2" t="s">
        <v>30</v>
      </c>
      <c r="B24" s="2" t="s">
        <v>42</v>
      </c>
      <c r="C24" s="2" t="s">
        <v>46</v>
      </c>
      <c r="D24" s="2" t="s">
        <v>33</v>
      </c>
      <c r="E24" s="2" t="s">
        <v>34</v>
      </c>
      <c r="H24" s="2" t="s">
        <v>171</v>
      </c>
      <c r="I24" s="3">
        <f>COUNTIF((C2:C197),"45 - 54 ans")</f>
        <v>57</v>
      </c>
      <c r="P24" s="3" t="s">
        <v>77</v>
      </c>
      <c r="Q24" s="3">
        <f>COUNTIF((D2:D197),"secondaire supérieur professionnel")</f>
        <v>8</v>
      </c>
    </row>
    <row r="25" spans="1:17" ht="15.75">
      <c r="A25" s="2" t="s">
        <v>30</v>
      </c>
      <c r="B25" s="2" t="s">
        <v>42</v>
      </c>
      <c r="C25" s="2" t="s">
        <v>43</v>
      </c>
      <c r="D25" s="2" t="s">
        <v>40</v>
      </c>
      <c r="E25" s="2" t="s">
        <v>34</v>
      </c>
      <c r="H25" s="2" t="s">
        <v>172</v>
      </c>
      <c r="I25" s="3">
        <f>COUNTIF((C2:C197),"55 - 64 ans")</f>
        <v>37</v>
      </c>
      <c r="P25" s="3" t="s">
        <v>184</v>
      </c>
      <c r="Q25" s="3">
        <f>COUNTIF((D2:D197),"bachelier (professionnalisant ou académique)")</f>
        <v>82</v>
      </c>
    </row>
    <row r="26" spans="1:17" ht="15.75">
      <c r="A26" s="2" t="s">
        <v>38</v>
      </c>
      <c r="B26" s="2" t="s">
        <v>42</v>
      </c>
      <c r="C26" s="2" t="s">
        <v>43</v>
      </c>
      <c r="D26" s="2" t="s">
        <v>33</v>
      </c>
      <c r="E26" s="2" t="s">
        <v>34</v>
      </c>
      <c r="H26" s="2" t="s">
        <v>173</v>
      </c>
      <c r="I26" s="3">
        <f>COUNTIF((C2:C197),"64 ans et plus")</f>
        <v>0</v>
      </c>
      <c r="P26" s="3" t="s">
        <v>185</v>
      </c>
      <c r="Q26" s="3">
        <f>COUNTIF((D2:D197),"master, post-graduat ou enseignement non universitaire de type long")</f>
        <v>42</v>
      </c>
    </row>
    <row r="27" spans="1:17" ht="15.75">
      <c r="A27" s="2" t="s">
        <v>38</v>
      </c>
      <c r="B27" s="2" t="s">
        <v>42</v>
      </c>
      <c r="C27" s="2" t="s">
        <v>43</v>
      </c>
      <c r="D27" s="2" t="s">
        <v>40</v>
      </c>
      <c r="E27" s="2" t="s">
        <v>34</v>
      </c>
      <c r="P27" s="3" t="s">
        <v>50</v>
      </c>
      <c r="Q27" s="3">
        <f>COUNTIF((D2:D197),"master avec diplôme complémentaire")</f>
        <v>22</v>
      </c>
    </row>
    <row r="28" spans="1:17" ht="15.75">
      <c r="A28" s="2" t="s">
        <v>44</v>
      </c>
      <c r="B28" s="2" t="s">
        <v>42</v>
      </c>
      <c r="C28" s="2" t="s">
        <v>39</v>
      </c>
      <c r="D28" s="2" t="s">
        <v>40</v>
      </c>
      <c r="E28" s="2" t="s">
        <v>41</v>
      </c>
      <c r="P28" s="3" t="s">
        <v>60</v>
      </c>
      <c r="Q28" s="3">
        <f>COUNTIF((D2:D197),"doctorat avec thèse")</f>
        <v>4</v>
      </c>
    </row>
    <row r="29" spans="1:17">
      <c r="A29" s="2" t="s">
        <v>44</v>
      </c>
      <c r="B29" s="2" t="s">
        <v>42</v>
      </c>
      <c r="C29" s="2" t="s">
        <v>39</v>
      </c>
      <c r="D29" s="2" t="s">
        <v>33</v>
      </c>
      <c r="E29" s="2" t="s">
        <v>34</v>
      </c>
    </row>
    <row r="30" spans="1:17">
      <c r="A30" s="2" t="s">
        <v>38</v>
      </c>
      <c r="B30" s="2" t="s">
        <v>42</v>
      </c>
      <c r="C30" s="2" t="s">
        <v>43</v>
      </c>
      <c r="D30" s="2" t="s">
        <v>33</v>
      </c>
      <c r="E30" s="2" t="s">
        <v>34</v>
      </c>
    </row>
    <row r="31" spans="1:17">
      <c r="A31" s="2" t="s">
        <v>30</v>
      </c>
      <c r="B31" s="2" t="s">
        <v>42</v>
      </c>
      <c r="C31" s="2" t="s">
        <v>32</v>
      </c>
      <c r="D31" s="2" t="s">
        <v>49</v>
      </c>
      <c r="E31" s="2" t="s">
        <v>34</v>
      </c>
    </row>
    <row r="32" spans="1:17">
      <c r="A32" s="2" t="s">
        <v>38</v>
      </c>
      <c r="B32" s="2" t="s">
        <v>31</v>
      </c>
      <c r="C32" s="2" t="s">
        <v>32</v>
      </c>
      <c r="D32" s="2" t="s">
        <v>60</v>
      </c>
      <c r="E32" s="2" t="s">
        <v>61</v>
      </c>
    </row>
    <row r="33" spans="1:5">
      <c r="A33" s="2" t="s">
        <v>38</v>
      </c>
      <c r="B33" s="2" t="s">
        <v>31</v>
      </c>
      <c r="C33" s="2" t="s">
        <v>39</v>
      </c>
      <c r="D33" s="2" t="s">
        <v>40</v>
      </c>
      <c r="E33" s="2" t="s">
        <v>41</v>
      </c>
    </row>
    <row r="34" spans="1:5">
      <c r="A34" s="2" t="s">
        <v>44</v>
      </c>
      <c r="B34" s="2" t="s">
        <v>42</v>
      </c>
      <c r="C34" s="2" t="s">
        <v>32</v>
      </c>
      <c r="D34" s="2" t="s">
        <v>33</v>
      </c>
      <c r="E34" s="2" t="s">
        <v>34</v>
      </c>
    </row>
    <row r="35" spans="1:5">
      <c r="A35" s="2" t="s">
        <v>44</v>
      </c>
      <c r="B35" s="2" t="s">
        <v>42</v>
      </c>
      <c r="C35" s="2" t="s">
        <v>43</v>
      </c>
      <c r="D35" s="2" t="s">
        <v>33</v>
      </c>
      <c r="E35" s="2" t="s">
        <v>34</v>
      </c>
    </row>
    <row r="36" spans="1:5">
      <c r="A36" s="2" t="s">
        <v>44</v>
      </c>
      <c r="B36" s="2" t="s">
        <v>42</v>
      </c>
      <c r="C36" s="2" t="s">
        <v>32</v>
      </c>
      <c r="D36" s="2" t="s">
        <v>40</v>
      </c>
      <c r="E36" s="2" t="s">
        <v>41</v>
      </c>
    </row>
    <row r="37" spans="1:5">
      <c r="A37" s="2" t="s">
        <v>44</v>
      </c>
      <c r="B37" s="2" t="s">
        <v>42</v>
      </c>
      <c r="C37" s="2" t="s">
        <v>46</v>
      </c>
      <c r="D37" s="2" t="s">
        <v>40</v>
      </c>
      <c r="E37" s="2" t="s">
        <v>41</v>
      </c>
    </row>
    <row r="38" spans="1:5">
      <c r="A38" s="2" t="s">
        <v>38</v>
      </c>
      <c r="B38" s="2" t="s">
        <v>42</v>
      </c>
      <c r="C38" s="2" t="s">
        <v>46</v>
      </c>
      <c r="D38" s="2" t="s">
        <v>33</v>
      </c>
      <c r="E38" s="2" t="s">
        <v>34</v>
      </c>
    </row>
    <row r="39" spans="1:5">
      <c r="A39" s="2" t="s">
        <v>30</v>
      </c>
      <c r="B39" s="2" t="s">
        <v>42</v>
      </c>
      <c r="C39" s="2" t="s">
        <v>43</v>
      </c>
      <c r="D39" s="2" t="s">
        <v>50</v>
      </c>
      <c r="E39" s="2" t="s">
        <v>41</v>
      </c>
    </row>
    <row r="40" spans="1:5">
      <c r="A40" s="2" t="s">
        <v>38</v>
      </c>
      <c r="B40" s="2" t="s">
        <v>42</v>
      </c>
      <c r="C40" s="2" t="s">
        <v>32</v>
      </c>
      <c r="D40" s="2" t="s">
        <v>40</v>
      </c>
      <c r="E40" s="2" t="s">
        <v>34</v>
      </c>
    </row>
    <row r="41" spans="1:5">
      <c r="A41" s="2" t="s">
        <v>38</v>
      </c>
      <c r="B41" s="2" t="s">
        <v>42</v>
      </c>
      <c r="C41" s="2" t="s">
        <v>39</v>
      </c>
      <c r="D41" s="2" t="s">
        <v>50</v>
      </c>
      <c r="E41" s="2" t="s">
        <v>41</v>
      </c>
    </row>
    <row r="42" spans="1:5">
      <c r="A42" s="2" t="s">
        <v>30</v>
      </c>
      <c r="B42" s="2" t="s">
        <v>31</v>
      </c>
      <c r="C42" s="2" t="s">
        <v>39</v>
      </c>
      <c r="D42" s="2" t="s">
        <v>50</v>
      </c>
      <c r="E42" s="2" t="s">
        <v>34</v>
      </c>
    </row>
    <row r="43" spans="1:5">
      <c r="A43" s="2" t="s">
        <v>38</v>
      </c>
      <c r="B43" s="2" t="s">
        <v>42</v>
      </c>
      <c r="C43" s="2" t="s">
        <v>46</v>
      </c>
      <c r="D43" s="2" t="s">
        <v>33</v>
      </c>
      <c r="E43" s="2" t="s">
        <v>41</v>
      </c>
    </row>
    <row r="44" spans="1:5">
      <c r="A44" s="2" t="s">
        <v>44</v>
      </c>
      <c r="B44" s="2" t="s">
        <v>42</v>
      </c>
      <c r="C44" s="2" t="s">
        <v>46</v>
      </c>
      <c r="D44" s="2" t="s">
        <v>50</v>
      </c>
      <c r="E44" s="2" t="s">
        <v>34</v>
      </c>
    </row>
    <row r="45" spans="1:5">
      <c r="A45" s="2" t="s">
        <v>44</v>
      </c>
      <c r="B45" s="2" t="s">
        <v>42</v>
      </c>
      <c r="C45" s="2" t="s">
        <v>39</v>
      </c>
      <c r="D45" s="2" t="s">
        <v>33</v>
      </c>
      <c r="E45" s="2" t="s">
        <v>34</v>
      </c>
    </row>
    <row r="46" spans="1:5">
      <c r="A46" s="2" t="s">
        <v>30</v>
      </c>
      <c r="B46" s="2" t="s">
        <v>42</v>
      </c>
      <c r="C46" s="2" t="s">
        <v>46</v>
      </c>
      <c r="D46" s="2" t="s">
        <v>33</v>
      </c>
      <c r="E46" s="2" t="s">
        <v>34</v>
      </c>
    </row>
    <row r="47" spans="1:5">
      <c r="A47" s="2" t="s">
        <v>44</v>
      </c>
      <c r="B47" s="2" t="s">
        <v>31</v>
      </c>
      <c r="C47" s="2" t="s">
        <v>43</v>
      </c>
      <c r="D47" s="2" t="s">
        <v>33</v>
      </c>
      <c r="E47" s="2" t="s">
        <v>41</v>
      </c>
    </row>
    <row r="48" spans="1:5">
      <c r="A48" s="2" t="s">
        <v>44</v>
      </c>
      <c r="B48" s="2" t="s">
        <v>31</v>
      </c>
      <c r="C48" s="2" t="s">
        <v>32</v>
      </c>
      <c r="D48" s="2" t="s">
        <v>50</v>
      </c>
      <c r="E48" s="2" t="s">
        <v>41</v>
      </c>
    </row>
    <row r="49" spans="1:5">
      <c r="A49" s="2" t="s">
        <v>44</v>
      </c>
      <c r="B49" s="2" t="s">
        <v>42</v>
      </c>
      <c r="C49" s="2" t="s">
        <v>46</v>
      </c>
      <c r="D49" s="2" t="s">
        <v>33</v>
      </c>
      <c r="E49" s="2" t="s">
        <v>34</v>
      </c>
    </row>
    <row r="50" spans="1:5">
      <c r="A50" s="2" t="s">
        <v>44</v>
      </c>
      <c r="B50" s="2" t="s">
        <v>42</v>
      </c>
      <c r="C50" s="2" t="s">
        <v>39</v>
      </c>
      <c r="D50" s="2" t="s">
        <v>60</v>
      </c>
      <c r="E50" s="2" t="s">
        <v>34</v>
      </c>
    </row>
    <row r="51" spans="1:5">
      <c r="A51" s="2" t="s">
        <v>44</v>
      </c>
      <c r="B51" s="2" t="s">
        <v>31</v>
      </c>
      <c r="C51" s="2" t="s">
        <v>43</v>
      </c>
      <c r="D51" s="2" t="s">
        <v>40</v>
      </c>
      <c r="E51" s="2" t="s">
        <v>34</v>
      </c>
    </row>
    <row r="52" spans="1:5">
      <c r="A52" s="2" t="s">
        <v>38</v>
      </c>
      <c r="B52" s="2" t="s">
        <v>42</v>
      </c>
      <c r="C52" s="2" t="s">
        <v>32</v>
      </c>
      <c r="D52" s="2" t="s">
        <v>50</v>
      </c>
      <c r="E52" s="2" t="s">
        <v>41</v>
      </c>
    </row>
    <row r="53" spans="1:5">
      <c r="A53" s="2" t="s">
        <v>44</v>
      </c>
      <c r="B53" s="2" t="s">
        <v>42</v>
      </c>
      <c r="C53" s="2" t="s">
        <v>74</v>
      </c>
      <c r="D53" s="2" t="s">
        <v>40</v>
      </c>
      <c r="E53" s="2" t="s">
        <v>34</v>
      </c>
    </row>
    <row r="54" spans="1:5">
      <c r="A54" s="2" t="s">
        <v>38</v>
      </c>
      <c r="B54" s="2" t="s">
        <v>31</v>
      </c>
      <c r="C54" s="2" t="s">
        <v>39</v>
      </c>
      <c r="D54" s="2" t="s">
        <v>33</v>
      </c>
      <c r="E54" s="2" t="s">
        <v>34</v>
      </c>
    </row>
    <row r="55" spans="1:5">
      <c r="A55" s="2" t="s">
        <v>44</v>
      </c>
      <c r="B55" s="2" t="s">
        <v>42</v>
      </c>
      <c r="C55" s="2" t="s">
        <v>43</v>
      </c>
      <c r="D55" s="2" t="s">
        <v>33</v>
      </c>
      <c r="E55" s="2" t="s">
        <v>34</v>
      </c>
    </row>
    <row r="56" spans="1:5">
      <c r="A56" s="2" t="s">
        <v>38</v>
      </c>
      <c r="B56" s="2" t="s">
        <v>42</v>
      </c>
      <c r="C56" s="2" t="s">
        <v>46</v>
      </c>
      <c r="D56" s="2" t="s">
        <v>33</v>
      </c>
      <c r="E56" s="2" t="s">
        <v>41</v>
      </c>
    </row>
    <row r="57" spans="1:5">
      <c r="A57" s="2" t="s">
        <v>38</v>
      </c>
      <c r="B57" s="2" t="s">
        <v>31</v>
      </c>
      <c r="C57" s="2" t="s">
        <v>39</v>
      </c>
      <c r="D57" s="2" t="s">
        <v>76</v>
      </c>
      <c r="E57" s="2" t="s">
        <v>34</v>
      </c>
    </row>
    <row r="58" spans="1:5">
      <c r="A58" s="2" t="s">
        <v>38</v>
      </c>
      <c r="B58" s="2" t="s">
        <v>42</v>
      </c>
      <c r="C58" s="2" t="s">
        <v>46</v>
      </c>
      <c r="D58" s="2" t="s">
        <v>77</v>
      </c>
      <c r="E58" s="2" t="s">
        <v>34</v>
      </c>
    </row>
    <row r="59" spans="1:5">
      <c r="A59" s="2" t="s">
        <v>30</v>
      </c>
      <c r="B59" s="2" t="s">
        <v>42</v>
      </c>
      <c r="C59" s="2" t="s">
        <v>43</v>
      </c>
      <c r="D59" s="2" t="s">
        <v>50</v>
      </c>
      <c r="E59" s="2" t="s">
        <v>34</v>
      </c>
    </row>
    <row r="60" spans="1:5">
      <c r="A60" s="2" t="s">
        <v>44</v>
      </c>
      <c r="B60" s="2" t="s">
        <v>31</v>
      </c>
      <c r="C60" s="2" t="s">
        <v>46</v>
      </c>
      <c r="D60" s="2" t="s">
        <v>33</v>
      </c>
      <c r="E60" s="2" t="s">
        <v>34</v>
      </c>
    </row>
    <row r="61" spans="1:5">
      <c r="A61" s="2" t="s">
        <v>38</v>
      </c>
      <c r="B61" s="2" t="s">
        <v>42</v>
      </c>
      <c r="C61" s="2" t="s">
        <v>46</v>
      </c>
      <c r="D61" s="2" t="s">
        <v>53</v>
      </c>
      <c r="E61" s="2" t="s">
        <v>34</v>
      </c>
    </row>
    <row r="62" spans="1:5">
      <c r="A62" s="2" t="s">
        <v>30</v>
      </c>
      <c r="B62" s="2" t="s">
        <v>42</v>
      </c>
      <c r="C62" s="2" t="s">
        <v>39</v>
      </c>
      <c r="D62" s="2" t="s">
        <v>40</v>
      </c>
      <c r="E62" s="2" t="s">
        <v>34</v>
      </c>
    </row>
    <row r="63" spans="1:5">
      <c r="A63" s="2" t="s">
        <v>38</v>
      </c>
      <c r="B63" s="2" t="s">
        <v>31</v>
      </c>
      <c r="C63" s="2" t="s">
        <v>39</v>
      </c>
      <c r="D63" s="2" t="s">
        <v>33</v>
      </c>
      <c r="E63" s="2" t="s">
        <v>34</v>
      </c>
    </row>
    <row r="64" spans="1:5">
      <c r="A64" s="2" t="s">
        <v>38</v>
      </c>
      <c r="B64" s="2" t="s">
        <v>31</v>
      </c>
      <c r="C64" s="2" t="s">
        <v>43</v>
      </c>
      <c r="D64" s="2" t="s">
        <v>60</v>
      </c>
      <c r="E64" s="2" t="s">
        <v>61</v>
      </c>
    </row>
    <row r="65" spans="1:5">
      <c r="A65" s="2" t="s">
        <v>38</v>
      </c>
      <c r="B65" s="2" t="s">
        <v>42</v>
      </c>
      <c r="C65" s="2" t="s">
        <v>32</v>
      </c>
      <c r="D65" s="2" t="s">
        <v>40</v>
      </c>
      <c r="E65" s="2" t="s">
        <v>34</v>
      </c>
    </row>
    <row r="66" spans="1:5">
      <c r="A66" s="2" t="s">
        <v>38</v>
      </c>
      <c r="B66" s="2" t="s">
        <v>42</v>
      </c>
      <c r="C66" s="2" t="s">
        <v>32</v>
      </c>
      <c r="D66" s="2" t="s">
        <v>76</v>
      </c>
      <c r="E66" s="2" t="s">
        <v>34</v>
      </c>
    </row>
    <row r="67" spans="1:5">
      <c r="A67" s="2" t="s">
        <v>48</v>
      </c>
      <c r="B67" s="2" t="s">
        <v>42</v>
      </c>
      <c r="C67" s="2" t="s">
        <v>32</v>
      </c>
      <c r="D67" s="2" t="s">
        <v>53</v>
      </c>
      <c r="E67" s="2" t="s">
        <v>41</v>
      </c>
    </row>
    <row r="68" spans="1:5">
      <c r="A68" s="2" t="s">
        <v>38</v>
      </c>
      <c r="B68" s="2" t="s">
        <v>31</v>
      </c>
      <c r="C68" s="2" t="s">
        <v>32</v>
      </c>
      <c r="D68" s="2" t="s">
        <v>33</v>
      </c>
      <c r="E68" s="2" t="s">
        <v>34</v>
      </c>
    </row>
    <row r="69" spans="1:5">
      <c r="A69" s="2" t="s">
        <v>38</v>
      </c>
      <c r="B69" s="2" t="s">
        <v>31</v>
      </c>
      <c r="C69" s="2" t="s">
        <v>46</v>
      </c>
      <c r="D69" s="2" t="s">
        <v>40</v>
      </c>
      <c r="E69" s="2" t="s">
        <v>41</v>
      </c>
    </row>
    <row r="70" spans="1:5">
      <c r="A70" s="2" t="s">
        <v>38</v>
      </c>
      <c r="B70" s="2" t="s">
        <v>31</v>
      </c>
      <c r="C70" s="2" t="s">
        <v>46</v>
      </c>
      <c r="D70" s="2" t="s">
        <v>49</v>
      </c>
      <c r="E70" s="2" t="s">
        <v>34</v>
      </c>
    </row>
    <row r="71" spans="1:5">
      <c r="A71" s="2" t="s">
        <v>44</v>
      </c>
      <c r="B71" s="2" t="s">
        <v>31</v>
      </c>
      <c r="C71" s="2" t="s">
        <v>39</v>
      </c>
      <c r="D71" s="2" t="s">
        <v>40</v>
      </c>
      <c r="E71" s="2" t="s">
        <v>34</v>
      </c>
    </row>
    <row r="72" spans="1:5">
      <c r="A72" s="2" t="s">
        <v>38</v>
      </c>
      <c r="B72" s="2" t="s">
        <v>42</v>
      </c>
      <c r="C72" s="2" t="s">
        <v>32</v>
      </c>
      <c r="D72" s="2" t="s">
        <v>50</v>
      </c>
      <c r="E72" s="2" t="s">
        <v>41</v>
      </c>
    </row>
    <row r="73" spans="1:5">
      <c r="A73" s="2" t="s">
        <v>30</v>
      </c>
      <c r="B73" s="2" t="s">
        <v>42</v>
      </c>
      <c r="C73" s="2" t="s">
        <v>46</v>
      </c>
      <c r="D73" s="2" t="s">
        <v>33</v>
      </c>
      <c r="E73" s="2" t="s">
        <v>34</v>
      </c>
    </row>
    <row r="74" spans="1:5">
      <c r="A74" s="2" t="s">
        <v>38</v>
      </c>
      <c r="B74" s="2" t="s">
        <v>42</v>
      </c>
      <c r="C74" s="2" t="s">
        <v>39</v>
      </c>
      <c r="D74" s="2" t="s">
        <v>50</v>
      </c>
      <c r="E74" s="2" t="s">
        <v>34</v>
      </c>
    </row>
    <row r="75" spans="1:5">
      <c r="A75" s="2" t="s">
        <v>44</v>
      </c>
      <c r="B75" s="2" t="s">
        <v>31</v>
      </c>
      <c r="C75" s="2" t="s">
        <v>46</v>
      </c>
      <c r="D75" s="2" t="s">
        <v>33</v>
      </c>
      <c r="E75" s="2" t="s">
        <v>34</v>
      </c>
    </row>
    <row r="76" spans="1:5">
      <c r="A76" s="2" t="s">
        <v>38</v>
      </c>
      <c r="B76" s="2" t="s">
        <v>42</v>
      </c>
      <c r="C76" s="2" t="s">
        <v>43</v>
      </c>
      <c r="D76" s="2" t="s">
        <v>33</v>
      </c>
      <c r="E76" s="2" t="s">
        <v>34</v>
      </c>
    </row>
    <row r="77" spans="1:5">
      <c r="A77" s="2" t="s">
        <v>44</v>
      </c>
      <c r="B77" s="2" t="s">
        <v>31</v>
      </c>
      <c r="C77" s="2" t="s">
        <v>43</v>
      </c>
      <c r="D77" s="2" t="s">
        <v>33</v>
      </c>
      <c r="E77" s="2" t="s">
        <v>34</v>
      </c>
    </row>
    <row r="78" spans="1:5">
      <c r="A78" s="2" t="s">
        <v>44</v>
      </c>
      <c r="B78" s="2" t="s">
        <v>42</v>
      </c>
      <c r="C78" s="2" t="s">
        <v>39</v>
      </c>
      <c r="D78" s="2" t="s">
        <v>40</v>
      </c>
      <c r="E78" s="2" t="s">
        <v>34</v>
      </c>
    </row>
    <row r="79" spans="1:5">
      <c r="A79" s="2" t="s">
        <v>44</v>
      </c>
      <c r="B79" s="2" t="s">
        <v>42</v>
      </c>
      <c r="C79" s="2" t="s">
        <v>39</v>
      </c>
      <c r="D79" s="2" t="s">
        <v>33</v>
      </c>
      <c r="E79" s="2" t="s">
        <v>34</v>
      </c>
    </row>
    <row r="80" spans="1:5">
      <c r="A80" s="2" t="s">
        <v>38</v>
      </c>
      <c r="B80" s="2" t="s">
        <v>42</v>
      </c>
      <c r="C80" s="2" t="s">
        <v>39</v>
      </c>
      <c r="D80" s="2" t="s">
        <v>77</v>
      </c>
      <c r="E80" s="2" t="s">
        <v>34</v>
      </c>
    </row>
    <row r="81" spans="1:5">
      <c r="A81" s="2" t="s">
        <v>30</v>
      </c>
      <c r="B81" s="2" t="s">
        <v>42</v>
      </c>
      <c r="C81" s="2" t="s">
        <v>32</v>
      </c>
      <c r="D81" s="2" t="s">
        <v>40</v>
      </c>
      <c r="E81" s="2" t="s">
        <v>34</v>
      </c>
    </row>
    <row r="82" spans="1:5">
      <c r="A82" s="2" t="s">
        <v>38</v>
      </c>
      <c r="B82" s="2" t="s">
        <v>31</v>
      </c>
      <c r="C82" s="2" t="s">
        <v>43</v>
      </c>
      <c r="D82" s="2" t="s">
        <v>49</v>
      </c>
      <c r="E82" s="2" t="s">
        <v>34</v>
      </c>
    </row>
    <row r="83" spans="1:5">
      <c r="A83" s="2" t="s">
        <v>44</v>
      </c>
      <c r="B83" s="2" t="s">
        <v>42</v>
      </c>
      <c r="C83" s="2" t="s">
        <v>46</v>
      </c>
      <c r="D83" s="2" t="s">
        <v>33</v>
      </c>
      <c r="E83" s="2" t="s">
        <v>34</v>
      </c>
    </row>
    <row r="84" spans="1:5">
      <c r="A84" s="2" t="s">
        <v>30</v>
      </c>
      <c r="B84" s="2" t="s">
        <v>42</v>
      </c>
      <c r="C84" s="2" t="s">
        <v>32</v>
      </c>
      <c r="D84" s="2" t="s">
        <v>53</v>
      </c>
      <c r="E84" s="2" t="s">
        <v>34</v>
      </c>
    </row>
    <row r="85" spans="1:5">
      <c r="A85" s="2" t="s">
        <v>30</v>
      </c>
      <c r="B85" s="2" t="s">
        <v>42</v>
      </c>
      <c r="C85" s="2" t="s">
        <v>39</v>
      </c>
      <c r="D85" s="2" t="s">
        <v>33</v>
      </c>
      <c r="E85" s="2" t="s">
        <v>34</v>
      </c>
    </row>
    <row r="86" spans="1:5">
      <c r="A86" s="2" t="s">
        <v>44</v>
      </c>
      <c r="B86" s="2" t="s">
        <v>31</v>
      </c>
      <c r="C86" s="2" t="s">
        <v>43</v>
      </c>
      <c r="D86" s="2" t="s">
        <v>40</v>
      </c>
      <c r="E86" s="2" t="s">
        <v>34</v>
      </c>
    </row>
    <row r="87" spans="1:5">
      <c r="A87" s="2" t="s">
        <v>38</v>
      </c>
      <c r="B87" s="2" t="s">
        <v>31</v>
      </c>
      <c r="C87" s="2" t="s">
        <v>39</v>
      </c>
      <c r="D87" s="2" t="s">
        <v>77</v>
      </c>
      <c r="E87" s="2" t="s">
        <v>34</v>
      </c>
    </row>
    <row r="88" spans="1:5">
      <c r="A88" s="2" t="s">
        <v>38</v>
      </c>
      <c r="B88" s="2" t="s">
        <v>31</v>
      </c>
      <c r="C88" s="2" t="s">
        <v>32</v>
      </c>
      <c r="D88" s="2" t="s">
        <v>49</v>
      </c>
      <c r="E88" s="2" t="s">
        <v>34</v>
      </c>
    </row>
    <row r="89" spans="1:5">
      <c r="A89" s="2" t="s">
        <v>38</v>
      </c>
      <c r="B89" s="2" t="s">
        <v>42</v>
      </c>
      <c r="C89" s="2" t="s">
        <v>43</v>
      </c>
      <c r="D89" s="2" t="s">
        <v>33</v>
      </c>
      <c r="E89" s="2" t="s">
        <v>34</v>
      </c>
    </row>
    <row r="90" spans="1:5">
      <c r="A90" s="2" t="s">
        <v>38</v>
      </c>
      <c r="B90" s="2" t="s">
        <v>31</v>
      </c>
      <c r="C90" s="2" t="s">
        <v>39</v>
      </c>
      <c r="D90" s="2" t="s">
        <v>40</v>
      </c>
      <c r="E90" s="2" t="s">
        <v>34</v>
      </c>
    </row>
    <row r="91" spans="1:5">
      <c r="A91" s="2" t="s">
        <v>38</v>
      </c>
      <c r="B91" s="2" t="s">
        <v>31</v>
      </c>
      <c r="C91" s="2" t="s">
        <v>43</v>
      </c>
      <c r="D91" s="2" t="s">
        <v>77</v>
      </c>
      <c r="E91" s="2" t="s">
        <v>34</v>
      </c>
    </row>
    <row r="92" spans="1:5">
      <c r="A92" s="2" t="s">
        <v>30</v>
      </c>
      <c r="B92" s="2" t="s">
        <v>42</v>
      </c>
      <c r="C92" s="2" t="s">
        <v>32</v>
      </c>
      <c r="D92" s="2" t="s">
        <v>77</v>
      </c>
      <c r="E92" s="2" t="s">
        <v>34</v>
      </c>
    </row>
    <row r="93" spans="1:5">
      <c r="A93" s="2" t="s">
        <v>38</v>
      </c>
      <c r="B93" s="2" t="s">
        <v>31</v>
      </c>
      <c r="C93" s="2" t="s">
        <v>32</v>
      </c>
      <c r="D93" s="2" t="s">
        <v>40</v>
      </c>
      <c r="E93" s="2" t="s">
        <v>41</v>
      </c>
    </row>
    <row r="94" spans="1:5">
      <c r="A94" s="2" t="s">
        <v>38</v>
      </c>
      <c r="B94" s="2" t="s">
        <v>31</v>
      </c>
      <c r="C94" s="2" t="s">
        <v>43</v>
      </c>
      <c r="D94" s="2" t="s">
        <v>50</v>
      </c>
      <c r="E94" s="2" t="s">
        <v>34</v>
      </c>
    </row>
    <row r="95" spans="1:5">
      <c r="A95" s="2" t="s">
        <v>44</v>
      </c>
      <c r="B95" s="2" t="s">
        <v>42</v>
      </c>
      <c r="C95" s="2" t="s">
        <v>43</v>
      </c>
      <c r="D95" s="2" t="s">
        <v>53</v>
      </c>
      <c r="E95" s="2" t="s">
        <v>34</v>
      </c>
    </row>
    <row r="96" spans="1:5">
      <c r="A96" s="2" t="s">
        <v>48</v>
      </c>
      <c r="B96" s="2" t="s">
        <v>42</v>
      </c>
      <c r="C96" s="2" t="s">
        <v>39</v>
      </c>
      <c r="D96" s="2" t="s">
        <v>50</v>
      </c>
      <c r="E96" s="2" t="s">
        <v>41</v>
      </c>
    </row>
    <row r="97" spans="1:5">
      <c r="A97" s="2" t="s">
        <v>44</v>
      </c>
      <c r="B97" s="2" t="s">
        <v>42</v>
      </c>
      <c r="C97" s="2" t="s">
        <v>39</v>
      </c>
      <c r="D97" s="2" t="s">
        <v>33</v>
      </c>
      <c r="E97" s="2" t="s">
        <v>41</v>
      </c>
    </row>
    <row r="98" spans="1:5">
      <c r="A98" s="2" t="s">
        <v>30</v>
      </c>
      <c r="B98" s="2" t="s">
        <v>42</v>
      </c>
      <c r="C98" s="2" t="s">
        <v>46</v>
      </c>
      <c r="D98" s="2" t="s">
        <v>33</v>
      </c>
      <c r="E98" s="2" t="s">
        <v>34</v>
      </c>
    </row>
    <row r="99" spans="1:5">
      <c r="A99" s="2" t="s">
        <v>38</v>
      </c>
      <c r="B99" s="2" t="s">
        <v>42</v>
      </c>
      <c r="C99" s="2" t="s">
        <v>43</v>
      </c>
      <c r="D99" s="2" t="s">
        <v>50</v>
      </c>
      <c r="E99" s="2" t="s">
        <v>34</v>
      </c>
    </row>
    <row r="100" spans="1:5">
      <c r="A100" s="2" t="s">
        <v>38</v>
      </c>
      <c r="B100" s="2" t="s">
        <v>31</v>
      </c>
      <c r="C100" s="2" t="s">
        <v>46</v>
      </c>
      <c r="D100" s="2" t="s">
        <v>33</v>
      </c>
      <c r="E100" s="2" t="s">
        <v>41</v>
      </c>
    </row>
    <row r="101" spans="1:5">
      <c r="A101" s="2" t="s">
        <v>44</v>
      </c>
      <c r="B101" s="2" t="s">
        <v>42</v>
      </c>
      <c r="C101" s="2" t="s">
        <v>43</v>
      </c>
      <c r="D101" s="2" t="s">
        <v>33</v>
      </c>
      <c r="E101" s="2" t="s">
        <v>34</v>
      </c>
    </row>
    <row r="102" spans="1:5">
      <c r="A102" s="2" t="s">
        <v>38</v>
      </c>
      <c r="B102" s="2" t="s">
        <v>31</v>
      </c>
      <c r="C102" s="2" t="s">
        <v>46</v>
      </c>
      <c r="D102" s="2" t="s">
        <v>77</v>
      </c>
      <c r="E102" s="2" t="s">
        <v>98</v>
      </c>
    </row>
    <row r="103" spans="1:5">
      <c r="A103" s="2" t="s">
        <v>38</v>
      </c>
      <c r="B103" s="2" t="s">
        <v>42</v>
      </c>
      <c r="C103" s="2" t="s">
        <v>39</v>
      </c>
      <c r="D103" s="2" t="s">
        <v>77</v>
      </c>
      <c r="E103" s="2" t="s">
        <v>41</v>
      </c>
    </row>
    <row r="104" spans="1:5">
      <c r="A104" s="2" t="s">
        <v>30</v>
      </c>
      <c r="B104" s="2" t="s">
        <v>42</v>
      </c>
      <c r="C104" s="2" t="s">
        <v>39</v>
      </c>
      <c r="D104" s="2" t="s">
        <v>33</v>
      </c>
      <c r="E104" s="2" t="s">
        <v>34</v>
      </c>
    </row>
    <row r="105" spans="1:5">
      <c r="A105" s="2" t="s">
        <v>38</v>
      </c>
      <c r="B105" s="2" t="s">
        <v>42</v>
      </c>
      <c r="C105" s="2" t="s">
        <v>43</v>
      </c>
      <c r="D105" s="2" t="s">
        <v>50</v>
      </c>
      <c r="E105" s="2" t="s">
        <v>41</v>
      </c>
    </row>
    <row r="106" spans="1:5">
      <c r="A106" s="2" t="s">
        <v>30</v>
      </c>
      <c r="B106" s="2" t="s">
        <v>31</v>
      </c>
      <c r="C106" s="2" t="s">
        <v>46</v>
      </c>
      <c r="D106" s="2" t="s">
        <v>50</v>
      </c>
      <c r="E106" s="2" t="s">
        <v>41</v>
      </c>
    </row>
    <row r="107" spans="1:5">
      <c r="A107" s="2" t="s">
        <v>38</v>
      </c>
      <c r="B107" s="2" t="s">
        <v>42</v>
      </c>
      <c r="C107" s="2" t="s">
        <v>39</v>
      </c>
      <c r="D107" s="2" t="s">
        <v>33</v>
      </c>
      <c r="E107" s="2" t="s">
        <v>41</v>
      </c>
    </row>
    <row r="108" spans="1:5">
      <c r="A108" s="2" t="s">
        <v>38</v>
      </c>
      <c r="B108" s="2" t="s">
        <v>42</v>
      </c>
      <c r="C108" s="2" t="s">
        <v>46</v>
      </c>
      <c r="D108" s="2" t="s">
        <v>40</v>
      </c>
      <c r="E108" s="2" t="s">
        <v>34</v>
      </c>
    </row>
    <row r="109" spans="1:5">
      <c r="A109" s="2" t="s">
        <v>44</v>
      </c>
      <c r="B109" s="2" t="s">
        <v>42</v>
      </c>
      <c r="C109" s="2" t="s">
        <v>46</v>
      </c>
      <c r="D109" s="2" t="s">
        <v>40</v>
      </c>
      <c r="E109" s="2" t="s">
        <v>34</v>
      </c>
    </row>
    <row r="110" spans="1:5">
      <c r="A110" s="2" t="s">
        <v>38</v>
      </c>
      <c r="B110" s="2" t="s">
        <v>42</v>
      </c>
      <c r="C110" s="2" t="s">
        <v>43</v>
      </c>
      <c r="D110" s="2" t="s">
        <v>40</v>
      </c>
      <c r="E110" s="2" t="s">
        <v>34</v>
      </c>
    </row>
    <row r="111" spans="1:5">
      <c r="A111" s="2" t="s">
        <v>30</v>
      </c>
      <c r="B111" s="2" t="s">
        <v>42</v>
      </c>
      <c r="C111" s="2" t="s">
        <v>39</v>
      </c>
      <c r="D111" s="2" t="s">
        <v>33</v>
      </c>
      <c r="E111" s="2" t="s">
        <v>34</v>
      </c>
    </row>
    <row r="112" spans="1:5">
      <c r="A112" s="2" t="s">
        <v>30</v>
      </c>
      <c r="B112" s="2" t="s">
        <v>42</v>
      </c>
      <c r="C112" s="2" t="s">
        <v>46</v>
      </c>
      <c r="D112" s="2" t="s">
        <v>53</v>
      </c>
      <c r="E112" s="2" t="s">
        <v>34</v>
      </c>
    </row>
    <row r="113" spans="1:5">
      <c r="A113" s="2" t="s">
        <v>38</v>
      </c>
      <c r="B113" s="2" t="s">
        <v>42</v>
      </c>
      <c r="C113" s="2" t="s">
        <v>43</v>
      </c>
      <c r="D113" s="2" t="s">
        <v>33</v>
      </c>
      <c r="E113" s="2" t="s">
        <v>34</v>
      </c>
    </row>
    <row r="114" spans="1:5">
      <c r="A114" s="2" t="s">
        <v>44</v>
      </c>
      <c r="B114" s="2" t="s">
        <v>42</v>
      </c>
      <c r="C114" s="2" t="s">
        <v>32</v>
      </c>
      <c r="D114" s="2" t="s">
        <v>50</v>
      </c>
      <c r="E114" s="2" t="s">
        <v>41</v>
      </c>
    </row>
    <row r="115" spans="1:5">
      <c r="A115" s="2" t="s">
        <v>44</v>
      </c>
      <c r="B115" s="2" t="s">
        <v>42</v>
      </c>
      <c r="C115" s="2" t="s">
        <v>46</v>
      </c>
      <c r="D115" s="2" t="s">
        <v>33</v>
      </c>
      <c r="E115" s="2" t="s">
        <v>34</v>
      </c>
    </row>
    <row r="116" spans="1:5">
      <c r="A116" s="2" t="s">
        <v>38</v>
      </c>
      <c r="B116" s="2" t="s">
        <v>42</v>
      </c>
      <c r="C116" s="2" t="s">
        <v>43</v>
      </c>
      <c r="D116" s="2" t="s">
        <v>33</v>
      </c>
      <c r="E116" s="2" t="s">
        <v>34</v>
      </c>
    </row>
    <row r="117" spans="1:5">
      <c r="A117" s="2" t="s">
        <v>30</v>
      </c>
      <c r="B117" s="2" t="s">
        <v>31</v>
      </c>
      <c r="C117" s="2" t="s">
        <v>46</v>
      </c>
      <c r="D117" s="2" t="s">
        <v>40</v>
      </c>
      <c r="E117" s="2" t="s">
        <v>34</v>
      </c>
    </row>
    <row r="118" spans="1:5">
      <c r="A118" s="2" t="s">
        <v>30</v>
      </c>
      <c r="B118" s="2" t="s">
        <v>42</v>
      </c>
      <c r="C118" s="2" t="s">
        <v>32</v>
      </c>
      <c r="D118" s="2" t="s">
        <v>49</v>
      </c>
      <c r="E118" s="2" t="s">
        <v>34</v>
      </c>
    </row>
    <row r="119" spans="1:5">
      <c r="A119" s="2" t="s">
        <v>38</v>
      </c>
      <c r="B119" s="2" t="s">
        <v>31</v>
      </c>
      <c r="C119" s="2" t="s">
        <v>46</v>
      </c>
      <c r="D119" s="2" t="s">
        <v>33</v>
      </c>
      <c r="E119" s="2" t="s">
        <v>41</v>
      </c>
    </row>
    <row r="120" spans="1:5">
      <c r="A120" s="2" t="s">
        <v>30</v>
      </c>
      <c r="B120" s="2" t="s">
        <v>42</v>
      </c>
      <c r="C120" s="2" t="s">
        <v>39</v>
      </c>
      <c r="D120" s="2" t="s">
        <v>33</v>
      </c>
      <c r="E120" s="2" t="s">
        <v>34</v>
      </c>
    </row>
    <row r="121" spans="1:5">
      <c r="A121" s="2" t="s">
        <v>38</v>
      </c>
      <c r="B121" s="2" t="s">
        <v>42</v>
      </c>
      <c r="C121" s="2" t="s">
        <v>43</v>
      </c>
      <c r="D121" s="2" t="s">
        <v>33</v>
      </c>
      <c r="E121" s="2" t="s">
        <v>34</v>
      </c>
    </row>
    <row r="122" spans="1:5">
      <c r="A122" s="2" t="s">
        <v>38</v>
      </c>
      <c r="B122" s="2" t="s">
        <v>42</v>
      </c>
      <c r="C122" s="2" t="s">
        <v>43</v>
      </c>
      <c r="D122" s="2" t="s">
        <v>33</v>
      </c>
      <c r="E122" s="2" t="s">
        <v>34</v>
      </c>
    </row>
    <row r="123" spans="1:5">
      <c r="A123" s="2" t="s">
        <v>38</v>
      </c>
      <c r="B123" s="2" t="s">
        <v>42</v>
      </c>
      <c r="C123" s="2" t="s">
        <v>43</v>
      </c>
      <c r="D123" s="2" t="s">
        <v>33</v>
      </c>
      <c r="E123" s="2" t="s">
        <v>34</v>
      </c>
    </row>
    <row r="124" spans="1:5">
      <c r="A124" s="2" t="s">
        <v>48</v>
      </c>
      <c r="B124" s="2" t="s">
        <v>42</v>
      </c>
      <c r="C124" s="2" t="s">
        <v>43</v>
      </c>
      <c r="D124" s="2" t="s">
        <v>33</v>
      </c>
      <c r="E124" s="2" t="s">
        <v>34</v>
      </c>
    </row>
    <row r="125" spans="1:5">
      <c r="A125" s="2" t="s">
        <v>38</v>
      </c>
      <c r="B125" s="2" t="s">
        <v>42</v>
      </c>
      <c r="C125" s="2" t="s">
        <v>46</v>
      </c>
      <c r="D125" s="2" t="s">
        <v>49</v>
      </c>
      <c r="E125" s="2" t="s">
        <v>34</v>
      </c>
    </row>
    <row r="126" spans="1:5">
      <c r="A126" s="2" t="s">
        <v>38</v>
      </c>
      <c r="B126" s="2" t="s">
        <v>31</v>
      </c>
      <c r="C126" s="2" t="s">
        <v>39</v>
      </c>
      <c r="D126" s="2" t="s">
        <v>33</v>
      </c>
      <c r="E126" s="2" t="s">
        <v>34</v>
      </c>
    </row>
    <row r="127" spans="1:5">
      <c r="A127" s="2" t="s">
        <v>38</v>
      </c>
      <c r="B127" s="2" t="s">
        <v>42</v>
      </c>
      <c r="C127" s="2" t="s">
        <v>32</v>
      </c>
      <c r="D127" s="2" t="s">
        <v>53</v>
      </c>
      <c r="E127" s="2" t="s">
        <v>34</v>
      </c>
    </row>
    <row r="128" spans="1:5">
      <c r="A128" s="2" t="s">
        <v>44</v>
      </c>
      <c r="B128" s="2" t="s">
        <v>31</v>
      </c>
      <c r="C128" s="2" t="s">
        <v>32</v>
      </c>
      <c r="D128" s="2" t="s">
        <v>33</v>
      </c>
      <c r="E128" s="2" t="s">
        <v>98</v>
      </c>
    </row>
    <row r="129" spans="1:5">
      <c r="A129" s="2" t="s">
        <v>44</v>
      </c>
      <c r="B129" s="2" t="s">
        <v>42</v>
      </c>
      <c r="C129" s="2" t="s">
        <v>39</v>
      </c>
      <c r="D129" s="2" t="s">
        <v>50</v>
      </c>
      <c r="E129" s="2" t="s">
        <v>61</v>
      </c>
    </row>
    <row r="130" spans="1:5">
      <c r="A130" s="2" t="s">
        <v>44</v>
      </c>
      <c r="B130" s="2" t="s">
        <v>31</v>
      </c>
      <c r="C130" s="2" t="s">
        <v>46</v>
      </c>
      <c r="D130" s="2" t="s">
        <v>40</v>
      </c>
      <c r="E130" s="2" t="s">
        <v>34</v>
      </c>
    </row>
    <row r="131" spans="1:5">
      <c r="A131" s="2" t="s">
        <v>30</v>
      </c>
      <c r="B131" s="2" t="s">
        <v>42</v>
      </c>
      <c r="C131" s="2" t="s">
        <v>39</v>
      </c>
      <c r="D131" s="2" t="s">
        <v>33</v>
      </c>
      <c r="E131" s="2" t="s">
        <v>34</v>
      </c>
    </row>
    <row r="132" spans="1:5">
      <c r="A132" s="2" t="s">
        <v>44</v>
      </c>
      <c r="B132" s="2" t="s">
        <v>31</v>
      </c>
      <c r="C132" s="2" t="s">
        <v>46</v>
      </c>
      <c r="D132" s="2" t="s">
        <v>76</v>
      </c>
      <c r="E132" s="2" t="s">
        <v>98</v>
      </c>
    </row>
    <row r="133" spans="1:5">
      <c r="A133" s="2" t="s">
        <v>38</v>
      </c>
      <c r="B133" s="2" t="s">
        <v>31</v>
      </c>
      <c r="C133" s="2" t="s">
        <v>43</v>
      </c>
      <c r="D133" s="2" t="s">
        <v>60</v>
      </c>
      <c r="E133" s="2" t="s">
        <v>61</v>
      </c>
    </row>
    <row r="134" spans="1:5">
      <c r="A134" s="2" t="s">
        <v>30</v>
      </c>
      <c r="B134" s="2" t="s">
        <v>42</v>
      </c>
      <c r="C134" s="2" t="s">
        <v>32</v>
      </c>
      <c r="D134" s="2" t="s">
        <v>33</v>
      </c>
      <c r="E134" s="2" t="s">
        <v>34</v>
      </c>
    </row>
    <row r="135" spans="1:5">
      <c r="A135" s="2" t="s">
        <v>44</v>
      </c>
      <c r="B135" s="2" t="s">
        <v>42</v>
      </c>
      <c r="C135" s="2" t="s">
        <v>43</v>
      </c>
      <c r="D135" s="2" t="s">
        <v>33</v>
      </c>
      <c r="E135" s="2" t="s">
        <v>34</v>
      </c>
    </row>
    <row r="136" spans="1:5">
      <c r="A136" s="2" t="s">
        <v>44</v>
      </c>
      <c r="B136" s="2" t="s">
        <v>42</v>
      </c>
      <c r="C136" s="2" t="s">
        <v>43</v>
      </c>
      <c r="D136" s="2" t="s">
        <v>40</v>
      </c>
      <c r="E136" s="2" t="s">
        <v>34</v>
      </c>
    </row>
    <row r="137" spans="1:5">
      <c r="A137" s="2" t="s">
        <v>30</v>
      </c>
      <c r="B137" s="2" t="s">
        <v>42</v>
      </c>
      <c r="C137" s="2" t="s">
        <v>32</v>
      </c>
      <c r="D137" s="2" t="s">
        <v>49</v>
      </c>
      <c r="E137" s="2" t="s">
        <v>34</v>
      </c>
    </row>
    <row r="138" spans="1:5">
      <c r="A138" s="2" t="s">
        <v>44</v>
      </c>
      <c r="B138" s="2" t="s">
        <v>42</v>
      </c>
      <c r="C138" s="2" t="s">
        <v>46</v>
      </c>
      <c r="D138" s="2" t="s">
        <v>40</v>
      </c>
      <c r="E138" s="2" t="s">
        <v>34</v>
      </c>
    </row>
    <row r="139" spans="1:5">
      <c r="A139" s="2" t="s">
        <v>44</v>
      </c>
      <c r="B139" s="2" t="s">
        <v>42</v>
      </c>
      <c r="C139" s="2" t="s">
        <v>32</v>
      </c>
      <c r="D139" s="2" t="s">
        <v>33</v>
      </c>
      <c r="E139" s="2" t="s">
        <v>34</v>
      </c>
    </row>
    <row r="140" spans="1:5">
      <c r="A140" s="2" t="s">
        <v>44</v>
      </c>
      <c r="B140" s="2" t="s">
        <v>42</v>
      </c>
      <c r="C140" s="2" t="s">
        <v>39</v>
      </c>
      <c r="D140" s="2" t="s">
        <v>50</v>
      </c>
      <c r="E140" s="2" t="s">
        <v>34</v>
      </c>
    </row>
    <row r="141" spans="1:5">
      <c r="A141" s="2" t="s">
        <v>38</v>
      </c>
      <c r="B141" s="2" t="s">
        <v>42</v>
      </c>
      <c r="C141" s="2" t="s">
        <v>43</v>
      </c>
      <c r="D141" s="2" t="s">
        <v>33</v>
      </c>
      <c r="E141" s="2" t="s">
        <v>34</v>
      </c>
    </row>
    <row r="142" spans="1:5">
      <c r="A142" s="2" t="s">
        <v>38</v>
      </c>
      <c r="B142" s="2" t="s">
        <v>31</v>
      </c>
      <c r="C142" s="2" t="s">
        <v>46</v>
      </c>
      <c r="D142" s="2" t="s">
        <v>76</v>
      </c>
      <c r="E142" s="2" t="s">
        <v>34</v>
      </c>
    </row>
    <row r="143" spans="1:5">
      <c r="A143" s="2" t="s">
        <v>30</v>
      </c>
      <c r="B143" s="2" t="s">
        <v>42</v>
      </c>
      <c r="C143" s="2" t="s">
        <v>32</v>
      </c>
      <c r="D143" s="2" t="s">
        <v>49</v>
      </c>
      <c r="E143" s="2" t="s">
        <v>34</v>
      </c>
    </row>
    <row r="144" spans="1:5">
      <c r="A144" s="2" t="s">
        <v>38</v>
      </c>
      <c r="B144" s="2" t="s">
        <v>42</v>
      </c>
      <c r="C144" s="2" t="s">
        <v>43</v>
      </c>
      <c r="D144" s="2" t="s">
        <v>53</v>
      </c>
      <c r="E144" s="2" t="s">
        <v>34</v>
      </c>
    </row>
    <row r="145" spans="1:5">
      <c r="A145" s="2" t="s">
        <v>38</v>
      </c>
      <c r="B145" s="2" t="s">
        <v>31</v>
      </c>
      <c r="C145" s="2" t="s">
        <v>39</v>
      </c>
      <c r="D145" s="2" t="s">
        <v>53</v>
      </c>
      <c r="E145" s="2" t="s">
        <v>34</v>
      </c>
    </row>
    <row r="146" spans="1:5">
      <c r="A146" s="2" t="s">
        <v>44</v>
      </c>
      <c r="B146" s="2" t="s">
        <v>31</v>
      </c>
      <c r="C146" s="2" t="s">
        <v>46</v>
      </c>
      <c r="D146" s="2" t="s">
        <v>40</v>
      </c>
      <c r="E146" s="2" t="s">
        <v>34</v>
      </c>
    </row>
    <row r="147" spans="1:5">
      <c r="A147" s="2" t="s">
        <v>44</v>
      </c>
      <c r="B147" s="2" t="s">
        <v>42</v>
      </c>
      <c r="C147" s="2" t="s">
        <v>46</v>
      </c>
      <c r="D147" s="2" t="s">
        <v>33</v>
      </c>
      <c r="E147" s="2" t="s">
        <v>34</v>
      </c>
    </row>
    <row r="148" spans="1:5">
      <c r="A148" s="2" t="s">
        <v>44</v>
      </c>
      <c r="B148" s="2" t="s">
        <v>42</v>
      </c>
      <c r="C148" s="2" t="s">
        <v>46</v>
      </c>
      <c r="D148" s="2" t="s">
        <v>50</v>
      </c>
      <c r="E148" s="2" t="s">
        <v>34</v>
      </c>
    </row>
    <row r="149" spans="1:5">
      <c r="A149" s="2" t="s">
        <v>48</v>
      </c>
      <c r="B149" s="2" t="s">
        <v>31</v>
      </c>
      <c r="C149" s="2" t="s">
        <v>43</v>
      </c>
      <c r="D149" s="2" t="s">
        <v>33</v>
      </c>
      <c r="E149" s="2" t="s">
        <v>61</v>
      </c>
    </row>
    <row r="150" spans="1:5">
      <c r="A150" s="2" t="s">
        <v>44</v>
      </c>
      <c r="B150" s="2" t="s">
        <v>42</v>
      </c>
      <c r="C150" s="2" t="s">
        <v>39</v>
      </c>
      <c r="D150" s="2" t="s">
        <v>33</v>
      </c>
      <c r="E150" s="2" t="s">
        <v>41</v>
      </c>
    </row>
    <row r="151" spans="1:5">
      <c r="A151" s="2" t="s">
        <v>30</v>
      </c>
      <c r="B151" s="2" t="s">
        <v>42</v>
      </c>
      <c r="C151" s="2" t="s">
        <v>46</v>
      </c>
      <c r="D151" s="2" t="s">
        <v>33</v>
      </c>
      <c r="E151" s="2" t="s">
        <v>41</v>
      </c>
    </row>
    <row r="152" spans="1:5">
      <c r="A152" s="2" t="s">
        <v>38</v>
      </c>
      <c r="B152" s="2" t="s">
        <v>42</v>
      </c>
      <c r="C152" s="2" t="s">
        <v>74</v>
      </c>
      <c r="D152" s="2" t="s">
        <v>33</v>
      </c>
      <c r="E152" s="2" t="s">
        <v>34</v>
      </c>
    </row>
    <row r="153" spans="1:5">
      <c r="A153" s="2" t="s">
        <v>44</v>
      </c>
      <c r="B153" s="2" t="s">
        <v>42</v>
      </c>
      <c r="C153" s="2" t="s">
        <v>46</v>
      </c>
      <c r="D153" s="2" t="s">
        <v>33</v>
      </c>
      <c r="E153" s="2" t="s">
        <v>41</v>
      </c>
    </row>
    <row r="154" spans="1:5">
      <c r="A154" s="2" t="s">
        <v>30</v>
      </c>
      <c r="B154" s="2" t="s">
        <v>42</v>
      </c>
      <c r="C154" s="2" t="s">
        <v>32</v>
      </c>
      <c r="D154" s="2" t="s">
        <v>124</v>
      </c>
      <c r="E154" s="2" t="s">
        <v>98</v>
      </c>
    </row>
    <row r="155" spans="1:5">
      <c r="A155" s="2" t="s">
        <v>38</v>
      </c>
      <c r="B155" s="2" t="s">
        <v>42</v>
      </c>
      <c r="C155" s="2" t="s">
        <v>46</v>
      </c>
      <c r="D155" s="2" t="s">
        <v>40</v>
      </c>
      <c r="E155" s="2" t="s">
        <v>41</v>
      </c>
    </row>
    <row r="156" spans="1:5">
      <c r="A156" s="2" t="s">
        <v>38</v>
      </c>
      <c r="B156" s="2" t="s">
        <v>31</v>
      </c>
      <c r="C156" s="2" t="s">
        <v>39</v>
      </c>
      <c r="D156" s="2" t="s">
        <v>33</v>
      </c>
      <c r="E156" s="2" t="s">
        <v>34</v>
      </c>
    </row>
    <row r="157" spans="1:5">
      <c r="A157" s="2" t="s">
        <v>38</v>
      </c>
      <c r="B157" s="2" t="s">
        <v>42</v>
      </c>
      <c r="C157" s="2" t="s">
        <v>46</v>
      </c>
      <c r="D157" s="2" t="s">
        <v>33</v>
      </c>
      <c r="E157" s="2" t="s">
        <v>34</v>
      </c>
    </row>
    <row r="158" spans="1:5">
      <c r="A158" s="2" t="s">
        <v>30</v>
      </c>
      <c r="B158" s="2" t="s">
        <v>42</v>
      </c>
      <c r="C158" s="2" t="s">
        <v>46</v>
      </c>
      <c r="D158" s="2" t="s">
        <v>33</v>
      </c>
      <c r="E158" s="2" t="s">
        <v>41</v>
      </c>
    </row>
    <row r="159" spans="1:5">
      <c r="A159" s="2" t="s">
        <v>38</v>
      </c>
      <c r="B159" s="2" t="s">
        <v>31</v>
      </c>
      <c r="C159" s="2" t="s">
        <v>46</v>
      </c>
      <c r="D159" s="2" t="s">
        <v>33</v>
      </c>
      <c r="E159" s="2" t="s">
        <v>34</v>
      </c>
    </row>
    <row r="160" spans="1:5">
      <c r="A160" s="2" t="s">
        <v>38</v>
      </c>
      <c r="B160" s="2" t="s">
        <v>31</v>
      </c>
      <c r="C160" s="2" t="s">
        <v>46</v>
      </c>
      <c r="D160" s="2" t="s">
        <v>53</v>
      </c>
      <c r="E160" s="2" t="s">
        <v>34</v>
      </c>
    </row>
    <row r="161" spans="1:5">
      <c r="A161" s="2" t="s">
        <v>38</v>
      </c>
      <c r="B161" s="2" t="s">
        <v>42</v>
      </c>
      <c r="C161" s="2" t="s">
        <v>46</v>
      </c>
      <c r="D161" s="2" t="s">
        <v>33</v>
      </c>
      <c r="E161" s="2" t="s">
        <v>34</v>
      </c>
    </row>
    <row r="162" spans="1:5">
      <c r="A162" s="2" t="s">
        <v>44</v>
      </c>
      <c r="B162" s="2" t="s">
        <v>31</v>
      </c>
      <c r="C162" s="2" t="s">
        <v>32</v>
      </c>
      <c r="D162" s="2" t="s">
        <v>40</v>
      </c>
      <c r="E162" s="2" t="s">
        <v>34</v>
      </c>
    </row>
    <row r="163" spans="1:5">
      <c r="A163" s="2" t="s">
        <v>38</v>
      </c>
      <c r="B163" s="2" t="s">
        <v>42</v>
      </c>
      <c r="C163" s="2" t="s">
        <v>46</v>
      </c>
      <c r="D163" s="2" t="s">
        <v>77</v>
      </c>
      <c r="E163" s="2" t="s">
        <v>98</v>
      </c>
    </row>
    <row r="164" spans="1:5">
      <c r="A164" s="2" t="s">
        <v>30</v>
      </c>
      <c r="B164" s="2" t="s">
        <v>42</v>
      </c>
      <c r="C164" s="2" t="s">
        <v>46</v>
      </c>
      <c r="D164" s="2" t="s">
        <v>33</v>
      </c>
      <c r="E164" s="2" t="s">
        <v>34</v>
      </c>
    </row>
    <row r="165" spans="1:5">
      <c r="A165" s="2" t="s">
        <v>38</v>
      </c>
      <c r="B165" s="2" t="s">
        <v>42</v>
      </c>
      <c r="C165" s="2" t="s">
        <v>46</v>
      </c>
      <c r="D165" s="2" t="s">
        <v>76</v>
      </c>
      <c r="E165" s="2" t="s">
        <v>98</v>
      </c>
    </row>
    <row r="166" spans="1:5">
      <c r="A166" s="2" t="s">
        <v>30</v>
      </c>
      <c r="B166" s="2" t="s">
        <v>42</v>
      </c>
      <c r="C166" s="2" t="s">
        <v>32</v>
      </c>
      <c r="D166" s="2" t="s">
        <v>49</v>
      </c>
      <c r="E166" s="2" t="s">
        <v>34</v>
      </c>
    </row>
    <row r="167" spans="1:5">
      <c r="A167" s="2" t="s">
        <v>44</v>
      </c>
      <c r="B167" s="2" t="s">
        <v>31</v>
      </c>
      <c r="C167" s="2" t="s">
        <v>43</v>
      </c>
      <c r="D167" s="2" t="s">
        <v>33</v>
      </c>
      <c r="E167" s="2" t="s">
        <v>34</v>
      </c>
    </row>
    <row r="168" spans="1:5">
      <c r="A168" s="2" t="s">
        <v>38</v>
      </c>
      <c r="B168" s="2" t="s">
        <v>42</v>
      </c>
      <c r="C168" s="2" t="s">
        <v>43</v>
      </c>
      <c r="D168" s="2" t="s">
        <v>40</v>
      </c>
      <c r="E168" s="2" t="s">
        <v>34</v>
      </c>
    </row>
    <row r="169" spans="1:5">
      <c r="A169" s="2" t="s">
        <v>38</v>
      </c>
      <c r="B169" s="2" t="s">
        <v>31</v>
      </c>
      <c r="C169" s="2" t="s">
        <v>32</v>
      </c>
      <c r="D169" s="2" t="s">
        <v>33</v>
      </c>
      <c r="E169" s="2" t="s">
        <v>34</v>
      </c>
    </row>
    <row r="170" spans="1:5">
      <c r="A170" s="2" t="s">
        <v>38</v>
      </c>
      <c r="B170" s="2" t="s">
        <v>42</v>
      </c>
      <c r="C170" s="2" t="s">
        <v>39</v>
      </c>
      <c r="D170" s="2" t="s">
        <v>50</v>
      </c>
      <c r="E170" s="2" t="s">
        <v>34</v>
      </c>
    </row>
    <row r="171" spans="1:5">
      <c r="A171" s="2" t="s">
        <v>44</v>
      </c>
      <c r="B171" s="2" t="s">
        <v>42</v>
      </c>
      <c r="C171" s="2" t="s">
        <v>39</v>
      </c>
      <c r="D171" s="2" t="s">
        <v>33</v>
      </c>
      <c r="E171" s="2" t="s">
        <v>34</v>
      </c>
    </row>
    <row r="172" spans="1:5">
      <c r="A172" s="2" t="s">
        <v>44</v>
      </c>
      <c r="B172" s="2" t="s">
        <v>42</v>
      </c>
      <c r="C172" s="2" t="s">
        <v>43</v>
      </c>
      <c r="D172" s="2" t="s">
        <v>33</v>
      </c>
      <c r="E172" s="2" t="s">
        <v>34</v>
      </c>
    </row>
    <row r="173" spans="1:5">
      <c r="A173" s="2" t="s">
        <v>44</v>
      </c>
      <c r="B173" s="2" t="s">
        <v>42</v>
      </c>
      <c r="C173" s="2" t="s">
        <v>32</v>
      </c>
      <c r="D173" s="2" t="s">
        <v>40</v>
      </c>
      <c r="E173" s="2" t="s">
        <v>34</v>
      </c>
    </row>
    <row r="174" spans="1:5">
      <c r="A174" s="2" t="s">
        <v>44</v>
      </c>
      <c r="B174" s="2" t="s">
        <v>42</v>
      </c>
      <c r="C174" s="2" t="s">
        <v>39</v>
      </c>
      <c r="D174" s="2" t="s">
        <v>33</v>
      </c>
      <c r="E174" s="2" t="s">
        <v>34</v>
      </c>
    </row>
    <row r="175" spans="1:5">
      <c r="A175" s="2" t="s">
        <v>38</v>
      </c>
      <c r="B175" s="2" t="s">
        <v>31</v>
      </c>
      <c r="C175" s="2" t="s">
        <v>43</v>
      </c>
      <c r="D175" s="2" t="s">
        <v>53</v>
      </c>
      <c r="E175" s="2" t="s">
        <v>98</v>
      </c>
    </row>
    <row r="176" spans="1:5">
      <c r="A176" s="2" t="s">
        <v>38</v>
      </c>
      <c r="B176" s="2" t="s">
        <v>31</v>
      </c>
      <c r="C176" s="2" t="s">
        <v>46</v>
      </c>
      <c r="D176" s="2" t="s">
        <v>53</v>
      </c>
      <c r="E176" s="2" t="s">
        <v>98</v>
      </c>
    </row>
    <row r="177" spans="1:5">
      <c r="A177" s="2" t="s">
        <v>44</v>
      </c>
      <c r="B177" s="2" t="s">
        <v>42</v>
      </c>
      <c r="C177" s="2" t="s">
        <v>39</v>
      </c>
      <c r="D177" s="2" t="s">
        <v>40</v>
      </c>
      <c r="E177" s="2" t="s">
        <v>34</v>
      </c>
    </row>
    <row r="178" spans="1:5">
      <c r="A178" s="2" t="s">
        <v>44</v>
      </c>
      <c r="B178" s="2" t="s">
        <v>31</v>
      </c>
      <c r="C178" s="2" t="s">
        <v>39</v>
      </c>
      <c r="D178" s="2" t="s">
        <v>53</v>
      </c>
      <c r="E178" s="2" t="s">
        <v>98</v>
      </c>
    </row>
    <row r="179" spans="1:5">
      <c r="A179" s="2" t="s">
        <v>48</v>
      </c>
      <c r="B179" s="2" t="s">
        <v>31</v>
      </c>
      <c r="C179" s="2" t="s">
        <v>32</v>
      </c>
      <c r="D179" s="2" t="s">
        <v>33</v>
      </c>
      <c r="E179" s="2" t="s">
        <v>34</v>
      </c>
    </row>
    <row r="180" spans="1:5">
      <c r="A180" s="2" t="s">
        <v>38</v>
      </c>
      <c r="B180" s="2" t="s">
        <v>42</v>
      </c>
      <c r="C180" s="2" t="s">
        <v>39</v>
      </c>
      <c r="D180" s="2" t="s">
        <v>49</v>
      </c>
      <c r="E180" s="2" t="s">
        <v>34</v>
      </c>
    </row>
    <row r="181" spans="1:5">
      <c r="A181" s="2" t="s">
        <v>44</v>
      </c>
      <c r="B181" s="2" t="s">
        <v>42</v>
      </c>
      <c r="C181" s="2" t="s">
        <v>46</v>
      </c>
      <c r="D181" s="2" t="s">
        <v>33</v>
      </c>
      <c r="E181" s="2" t="s">
        <v>34</v>
      </c>
    </row>
    <row r="182" spans="1:5">
      <c r="A182" s="2" t="s">
        <v>44</v>
      </c>
      <c r="B182" s="2" t="s">
        <v>42</v>
      </c>
      <c r="C182" s="2" t="s">
        <v>39</v>
      </c>
      <c r="D182" s="2" t="s">
        <v>40</v>
      </c>
      <c r="E182" s="2" t="s">
        <v>41</v>
      </c>
    </row>
    <row r="183" spans="1:5">
      <c r="A183" s="2" t="s">
        <v>38</v>
      </c>
      <c r="B183" s="2" t="s">
        <v>42</v>
      </c>
      <c r="C183" s="2" t="s">
        <v>43</v>
      </c>
      <c r="D183" s="2" t="s">
        <v>40</v>
      </c>
      <c r="E183" s="2" t="s">
        <v>34</v>
      </c>
    </row>
    <row r="184" spans="1:5">
      <c r="A184" s="2" t="s">
        <v>38</v>
      </c>
      <c r="B184" s="2" t="s">
        <v>31</v>
      </c>
      <c r="C184" s="2" t="s">
        <v>32</v>
      </c>
      <c r="D184" s="2" t="s">
        <v>49</v>
      </c>
      <c r="E184" s="2" t="s">
        <v>41</v>
      </c>
    </row>
    <row r="185" spans="1:5">
      <c r="A185" s="2" t="s">
        <v>30</v>
      </c>
      <c r="B185" s="2" t="s">
        <v>31</v>
      </c>
      <c r="C185" s="2" t="s">
        <v>43</v>
      </c>
      <c r="D185" s="2" t="s">
        <v>76</v>
      </c>
      <c r="E185" s="2" t="s">
        <v>98</v>
      </c>
    </row>
    <row r="186" spans="1:5">
      <c r="A186" s="2" t="s">
        <v>30</v>
      </c>
      <c r="B186" s="2" t="s">
        <v>42</v>
      </c>
      <c r="C186" s="2" t="s">
        <v>32</v>
      </c>
      <c r="D186" s="2" t="s">
        <v>33</v>
      </c>
      <c r="E186" s="2" t="s">
        <v>34</v>
      </c>
    </row>
    <row r="187" spans="1:5">
      <c r="A187" s="2" t="s">
        <v>44</v>
      </c>
      <c r="B187" s="2" t="s">
        <v>42</v>
      </c>
      <c r="C187" s="2" t="s">
        <v>43</v>
      </c>
      <c r="D187" s="2" t="s">
        <v>33</v>
      </c>
      <c r="E187" s="2" t="s">
        <v>34</v>
      </c>
    </row>
    <row r="188" spans="1:5">
      <c r="A188" s="2" t="s">
        <v>38</v>
      </c>
      <c r="B188" s="2" t="s">
        <v>42</v>
      </c>
      <c r="C188" s="2" t="s">
        <v>43</v>
      </c>
      <c r="D188" s="2" t="s">
        <v>33</v>
      </c>
      <c r="E188" s="2" t="s">
        <v>34</v>
      </c>
    </row>
    <row r="189" spans="1:5">
      <c r="A189" s="2" t="s">
        <v>44</v>
      </c>
      <c r="B189" s="2" t="s">
        <v>42</v>
      </c>
      <c r="C189" s="2" t="s">
        <v>32</v>
      </c>
      <c r="D189" s="2" t="s">
        <v>33</v>
      </c>
      <c r="E189" s="2" t="s">
        <v>34</v>
      </c>
    </row>
    <row r="190" spans="1:5">
      <c r="A190" s="2" t="s">
        <v>44</v>
      </c>
      <c r="B190" s="2" t="s">
        <v>42</v>
      </c>
      <c r="C190" s="2" t="s">
        <v>43</v>
      </c>
      <c r="D190" s="2" t="s">
        <v>40</v>
      </c>
      <c r="E190" s="2" t="s">
        <v>34</v>
      </c>
    </row>
    <row r="191" spans="1:5">
      <c r="A191" s="2" t="s">
        <v>38</v>
      </c>
      <c r="B191" s="2" t="s">
        <v>42</v>
      </c>
      <c r="C191" s="2" t="s">
        <v>43</v>
      </c>
      <c r="D191" s="2" t="s">
        <v>50</v>
      </c>
      <c r="E191" s="2" t="s">
        <v>34</v>
      </c>
    </row>
    <row r="192" spans="1:5">
      <c r="A192" s="2" t="s">
        <v>30</v>
      </c>
      <c r="B192" s="2" t="s">
        <v>31</v>
      </c>
      <c r="C192" s="2" t="s">
        <v>39</v>
      </c>
      <c r="D192" s="2" t="s">
        <v>50</v>
      </c>
      <c r="E192" s="2" t="s">
        <v>41</v>
      </c>
    </row>
    <row r="193" spans="1:6">
      <c r="A193" s="2" t="s">
        <v>44</v>
      </c>
      <c r="B193" s="2" t="s">
        <v>42</v>
      </c>
      <c r="C193" s="2" t="s">
        <v>32</v>
      </c>
      <c r="D193" s="2" t="s">
        <v>49</v>
      </c>
      <c r="E193" s="2" t="s">
        <v>34</v>
      </c>
    </row>
    <row r="194" spans="1:6">
      <c r="A194" s="2" t="s">
        <v>38</v>
      </c>
      <c r="B194" s="2" t="s">
        <v>31</v>
      </c>
      <c r="C194" s="2" t="s">
        <v>39</v>
      </c>
      <c r="D194" s="2" t="s">
        <v>40</v>
      </c>
      <c r="E194" s="2" t="s">
        <v>34</v>
      </c>
    </row>
    <row r="195" spans="1:6">
      <c r="A195" s="2" t="s">
        <v>38</v>
      </c>
      <c r="B195" s="2" t="s">
        <v>42</v>
      </c>
      <c r="C195" s="2" t="s">
        <v>39</v>
      </c>
      <c r="D195" s="2" t="s">
        <v>40</v>
      </c>
      <c r="E195" s="2" t="s">
        <v>41</v>
      </c>
    </row>
    <row r="196" spans="1:6">
      <c r="A196" s="2" t="s">
        <v>48</v>
      </c>
      <c r="B196" s="2" t="s">
        <v>42</v>
      </c>
      <c r="C196" s="2" t="s">
        <v>46</v>
      </c>
      <c r="D196" s="2" t="s">
        <v>76</v>
      </c>
      <c r="E196" s="2" t="s">
        <v>34</v>
      </c>
    </row>
    <row r="197" spans="1:6">
      <c r="A197" s="2" t="s">
        <v>44</v>
      </c>
      <c r="B197" s="2" t="s">
        <v>42</v>
      </c>
      <c r="C197" s="2" t="s">
        <v>46</v>
      </c>
      <c r="D197" s="2" t="s">
        <v>53</v>
      </c>
      <c r="E197" s="2" t="s">
        <v>34</v>
      </c>
    </row>
    <row r="201" spans="1:6">
      <c r="B201" t="s">
        <v>163</v>
      </c>
      <c r="F201" t="s">
        <v>164</v>
      </c>
    </row>
    <row r="202" spans="1:6" ht="15.75">
      <c r="A202" t="s">
        <v>159</v>
      </c>
      <c r="B202" s="3">
        <f>COUNTIF((A2:A197),"Le surfeur (vous avez un environnement favorable à l'usage des revues électroniques : vous avez un bon équipement informatique, peu de bibliothèques de proximité et aimez Internet)")</f>
        <v>85</v>
      </c>
      <c r="E202" t="s">
        <v>165</v>
      </c>
      <c r="F202" s="3">
        <f>COUNTIF((B2:B197),"un homme")</f>
        <v>61</v>
      </c>
    </row>
    <row r="203" spans="1:6" ht="15.75">
      <c r="A203" t="s">
        <v>160</v>
      </c>
      <c r="B203" s="3">
        <f>COUNTIF((A2:A198),"Le rameur (vous êtes à l'aise avec l'informatique et votre matériel informatique est moins bon. Vous avez des bibliothèques proches dans votre environnement : votre environnement favorise moins l'accès aux revues en ligne)")</f>
        <v>64</v>
      </c>
      <c r="E203" t="s">
        <v>166</v>
      </c>
      <c r="F203">
        <f>COUNTIF((B2:B197),"une femme")</f>
        <v>135</v>
      </c>
    </row>
    <row r="204" spans="1:6" ht="15.75">
      <c r="A204" t="s">
        <v>161</v>
      </c>
      <c r="B204" s="3">
        <f>COUNTIF((A2:A198),"Le conservateur (vous avez un bon équipement informatique, vous êtes très attaché au papier : peu expérimenté, vous pensez qu'un apprentissage de l'outil informatique serait une perte de temps et vous préférez conserver l'objet revue)")</f>
        <v>39</v>
      </c>
    </row>
    <row r="205" spans="1:6" ht="15.75">
      <c r="A205" t="s">
        <v>162</v>
      </c>
      <c r="B205" s="3">
        <f>COUNTIF((A2:A198),"Le rat de bibliothèque (vous habitez près d'une bibliothèque et avez un matériel informatique insuffisant : tout concourt pour que vous préfériez vous tourner vers le papier)")</f>
        <v>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Préférence +attitude</vt:lpstr>
      <vt:lpstr>Infos sociodémo+catégorie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2017-07-24T23:21:35Z</dcterms:created>
  <dcterms:modified xsi:type="dcterms:W3CDTF">2017-08-09T18:17:33Z</dcterms:modified>
</cp:coreProperties>
</file>