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00" yWindow="0" windowWidth="25600" windowHeight="15480" tabRatio="500"/>
  </bookViews>
  <sheets>
    <sheet name="Cor. Rénovation" sheetId="1" r:id="rId1"/>
    <sheet name="Cor. Démolition" sheetId="2" r:id="rId2"/>
    <sheet name="Cor. Sensi" sheetId="3" r:id="rId3"/>
    <sheet name="Sheet4" sheetId="4" r:id="rId4"/>
    <sheet name="Annexes" sheetId="5" r:id="rId5"/>
  </sheets>
  <externalReferences>
    <externalReference r:id="rId6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7" i="5" l="1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Q137" i="5"/>
  <c r="AR137" i="5"/>
  <c r="AS137" i="5"/>
  <c r="D137" i="5"/>
  <c r="F164" i="5"/>
  <c r="G164" i="5"/>
  <c r="H164" i="5"/>
  <c r="I164" i="5"/>
  <c r="J164" i="5"/>
  <c r="E164" i="5"/>
  <c r="G7" i="4"/>
  <c r="F3" i="4"/>
  <c r="D71" i="4"/>
  <c r="G42" i="4"/>
  <c r="G41" i="4"/>
  <c r="H42" i="4"/>
  <c r="H41" i="4"/>
  <c r="I42" i="4"/>
  <c r="I41" i="4"/>
  <c r="J42" i="4"/>
  <c r="J41" i="4"/>
  <c r="K42" i="4"/>
  <c r="K41" i="4"/>
  <c r="L42" i="4"/>
  <c r="L41" i="4"/>
  <c r="M42" i="4"/>
  <c r="M41" i="4"/>
  <c r="N42" i="4"/>
  <c r="N41" i="4"/>
  <c r="O42" i="4"/>
  <c r="O41" i="4"/>
  <c r="P42" i="4"/>
  <c r="P41" i="4"/>
  <c r="Q42" i="4"/>
  <c r="Q41" i="4"/>
  <c r="R42" i="4"/>
  <c r="R41" i="4"/>
  <c r="S42" i="4"/>
  <c r="S41" i="4"/>
  <c r="T42" i="4"/>
  <c r="T41" i="4"/>
  <c r="U42" i="4"/>
  <c r="U41" i="4"/>
  <c r="V42" i="4"/>
  <c r="V41" i="4"/>
  <c r="W42" i="4"/>
  <c r="W41" i="4"/>
  <c r="X42" i="4"/>
  <c r="X41" i="4"/>
  <c r="Y42" i="4"/>
  <c r="Y41" i="4"/>
  <c r="Z42" i="4"/>
  <c r="Z41" i="4"/>
  <c r="AA42" i="4"/>
  <c r="AA41" i="4"/>
  <c r="AB42" i="4"/>
  <c r="AB41" i="4"/>
  <c r="AC42" i="4"/>
  <c r="AC41" i="4"/>
  <c r="AD42" i="4"/>
  <c r="AD41" i="4"/>
  <c r="AE42" i="4"/>
  <c r="AE41" i="4"/>
  <c r="AF42" i="4"/>
  <c r="AF41" i="4"/>
  <c r="AG42" i="4"/>
  <c r="AG41" i="4"/>
  <c r="AH42" i="4"/>
  <c r="AH41" i="4"/>
  <c r="AI42" i="4"/>
  <c r="AI41" i="4"/>
  <c r="AJ42" i="4"/>
  <c r="AJ41" i="4"/>
  <c r="AK42" i="4"/>
  <c r="AK41" i="4"/>
  <c r="AL42" i="4"/>
  <c r="AL41" i="4"/>
  <c r="AM42" i="4"/>
  <c r="AM41" i="4"/>
  <c r="AN42" i="4"/>
  <c r="AN41" i="4"/>
  <c r="AO42" i="4"/>
  <c r="AO41" i="4"/>
  <c r="AP42" i="4"/>
  <c r="AP41" i="4"/>
  <c r="AQ42" i="4"/>
  <c r="AQ41" i="4"/>
  <c r="AR42" i="4"/>
  <c r="AR41" i="4"/>
  <c r="AS42" i="4"/>
  <c r="AS41" i="4"/>
  <c r="AT42" i="4"/>
  <c r="AT41" i="4"/>
  <c r="AU42" i="4"/>
  <c r="AU41" i="4"/>
  <c r="AU79" i="4"/>
  <c r="E42" i="4"/>
  <c r="AU80" i="4"/>
  <c r="D74" i="4"/>
  <c r="G44" i="4"/>
  <c r="G43" i="4"/>
  <c r="H44" i="4"/>
  <c r="H43" i="4"/>
  <c r="I44" i="4"/>
  <c r="I43" i="4"/>
  <c r="J44" i="4"/>
  <c r="J43" i="4"/>
  <c r="K44" i="4"/>
  <c r="K43" i="4"/>
  <c r="L44" i="4"/>
  <c r="L43" i="4"/>
  <c r="M44" i="4"/>
  <c r="M43" i="4"/>
  <c r="N44" i="4"/>
  <c r="N43" i="4"/>
  <c r="O44" i="4"/>
  <c r="O43" i="4"/>
  <c r="P44" i="4"/>
  <c r="P43" i="4"/>
  <c r="Q44" i="4"/>
  <c r="Q43" i="4"/>
  <c r="R44" i="4"/>
  <c r="R43" i="4"/>
  <c r="S44" i="4"/>
  <c r="S43" i="4"/>
  <c r="T44" i="4"/>
  <c r="T43" i="4"/>
  <c r="U44" i="4"/>
  <c r="U43" i="4"/>
  <c r="V44" i="4"/>
  <c r="V43" i="4"/>
  <c r="W44" i="4"/>
  <c r="W43" i="4"/>
  <c r="X44" i="4"/>
  <c r="X43" i="4"/>
  <c r="Y44" i="4"/>
  <c r="Y43" i="4"/>
  <c r="Z44" i="4"/>
  <c r="Z43" i="4"/>
  <c r="AA44" i="4"/>
  <c r="AA43" i="4"/>
  <c r="AB44" i="4"/>
  <c r="AB43" i="4"/>
  <c r="AC44" i="4"/>
  <c r="AC43" i="4"/>
  <c r="AD44" i="4"/>
  <c r="AD43" i="4"/>
  <c r="AE44" i="4"/>
  <c r="AE43" i="4"/>
  <c r="AF44" i="4"/>
  <c r="AF43" i="4"/>
  <c r="AG44" i="4"/>
  <c r="AG43" i="4"/>
  <c r="AH44" i="4"/>
  <c r="AH43" i="4"/>
  <c r="AI44" i="4"/>
  <c r="AI43" i="4"/>
  <c r="AJ44" i="4"/>
  <c r="AJ43" i="4"/>
  <c r="AK44" i="4"/>
  <c r="AK43" i="4"/>
  <c r="AL44" i="4"/>
  <c r="AL43" i="4"/>
  <c r="AM44" i="4"/>
  <c r="AM43" i="4"/>
  <c r="AN44" i="4"/>
  <c r="AN43" i="4"/>
  <c r="AO44" i="4"/>
  <c r="AO43" i="4"/>
  <c r="AP44" i="4"/>
  <c r="AP43" i="4"/>
  <c r="AQ44" i="4"/>
  <c r="AQ43" i="4"/>
  <c r="AR44" i="4"/>
  <c r="AR43" i="4"/>
  <c r="AS44" i="4"/>
  <c r="AS43" i="4"/>
  <c r="AT44" i="4"/>
  <c r="AT43" i="4"/>
  <c r="AU44" i="4"/>
  <c r="AU43" i="4"/>
  <c r="AU81" i="4"/>
  <c r="E44" i="4"/>
  <c r="AU82" i="4"/>
  <c r="AU45" i="4"/>
  <c r="AU83" i="4"/>
  <c r="E46" i="4"/>
  <c r="AU84" i="4"/>
  <c r="AU85" i="4"/>
  <c r="AU86" i="4"/>
  <c r="AU87" i="4"/>
  <c r="F50" i="4"/>
  <c r="D80" i="4"/>
  <c r="G51" i="4"/>
  <c r="G50" i="4"/>
  <c r="H51" i="4"/>
  <c r="H50" i="4"/>
  <c r="I51" i="4"/>
  <c r="I50" i="4"/>
  <c r="J51" i="4"/>
  <c r="J50" i="4"/>
  <c r="K51" i="4"/>
  <c r="K50" i="4"/>
  <c r="L51" i="4"/>
  <c r="L50" i="4"/>
  <c r="M51" i="4"/>
  <c r="M50" i="4"/>
  <c r="N51" i="4"/>
  <c r="N50" i="4"/>
  <c r="O51" i="4"/>
  <c r="O50" i="4"/>
  <c r="P51" i="4"/>
  <c r="P50" i="4"/>
  <c r="Q51" i="4"/>
  <c r="Q50" i="4"/>
  <c r="R51" i="4"/>
  <c r="R50" i="4"/>
  <c r="S51" i="4"/>
  <c r="S50" i="4"/>
  <c r="T51" i="4"/>
  <c r="T50" i="4"/>
  <c r="U51" i="4"/>
  <c r="U50" i="4"/>
  <c r="V51" i="4"/>
  <c r="V50" i="4"/>
  <c r="W51" i="4"/>
  <c r="W50" i="4"/>
  <c r="X51" i="4"/>
  <c r="X50" i="4"/>
  <c r="Y51" i="4"/>
  <c r="Y50" i="4"/>
  <c r="Z51" i="4"/>
  <c r="Z50" i="4"/>
  <c r="AA51" i="4"/>
  <c r="AA50" i="4"/>
  <c r="AB51" i="4"/>
  <c r="AB50" i="4"/>
  <c r="AC51" i="4"/>
  <c r="AC50" i="4"/>
  <c r="AD51" i="4"/>
  <c r="AD50" i="4"/>
  <c r="AE51" i="4"/>
  <c r="AE50" i="4"/>
  <c r="AF51" i="4"/>
  <c r="AF50" i="4"/>
  <c r="AG51" i="4"/>
  <c r="AG50" i="4"/>
  <c r="AH51" i="4"/>
  <c r="AH50" i="4"/>
  <c r="AI51" i="4"/>
  <c r="AI50" i="4"/>
  <c r="AJ51" i="4"/>
  <c r="AJ50" i="4"/>
  <c r="AK51" i="4"/>
  <c r="AK50" i="4"/>
  <c r="AL51" i="4"/>
  <c r="AL50" i="4"/>
  <c r="AM51" i="4"/>
  <c r="AM50" i="4"/>
  <c r="AN51" i="4"/>
  <c r="AN50" i="4"/>
  <c r="AO51" i="4"/>
  <c r="AO50" i="4"/>
  <c r="AP51" i="4"/>
  <c r="AP50" i="4"/>
  <c r="AQ51" i="4"/>
  <c r="AQ50" i="4"/>
  <c r="AR51" i="4"/>
  <c r="AR50" i="4"/>
  <c r="AS51" i="4"/>
  <c r="AS50" i="4"/>
  <c r="AT51" i="4"/>
  <c r="AT50" i="4"/>
  <c r="AU51" i="4"/>
  <c r="AU50" i="4"/>
  <c r="AU88" i="4"/>
  <c r="E51" i="4"/>
  <c r="AU89" i="4"/>
  <c r="F52" i="4"/>
  <c r="D83" i="4"/>
  <c r="G53" i="4"/>
  <c r="G52" i="4"/>
  <c r="H53" i="4"/>
  <c r="H52" i="4"/>
  <c r="I53" i="4"/>
  <c r="I52" i="4"/>
  <c r="J53" i="4"/>
  <c r="J52" i="4"/>
  <c r="K53" i="4"/>
  <c r="K52" i="4"/>
  <c r="L53" i="4"/>
  <c r="L52" i="4"/>
  <c r="M53" i="4"/>
  <c r="M52" i="4"/>
  <c r="N53" i="4"/>
  <c r="N52" i="4"/>
  <c r="O53" i="4"/>
  <c r="O52" i="4"/>
  <c r="P53" i="4"/>
  <c r="P52" i="4"/>
  <c r="Q53" i="4"/>
  <c r="Q52" i="4"/>
  <c r="R53" i="4"/>
  <c r="R52" i="4"/>
  <c r="S53" i="4"/>
  <c r="S52" i="4"/>
  <c r="T53" i="4"/>
  <c r="T52" i="4"/>
  <c r="U53" i="4"/>
  <c r="U52" i="4"/>
  <c r="V53" i="4"/>
  <c r="V52" i="4"/>
  <c r="W53" i="4"/>
  <c r="W52" i="4"/>
  <c r="X53" i="4"/>
  <c r="X52" i="4"/>
  <c r="Y53" i="4"/>
  <c r="Y52" i="4"/>
  <c r="Z53" i="4"/>
  <c r="Z52" i="4"/>
  <c r="AA53" i="4"/>
  <c r="AA52" i="4"/>
  <c r="AB53" i="4"/>
  <c r="AB52" i="4"/>
  <c r="AC53" i="4"/>
  <c r="AC52" i="4"/>
  <c r="AD53" i="4"/>
  <c r="AD52" i="4"/>
  <c r="AE53" i="4"/>
  <c r="AE52" i="4"/>
  <c r="AF53" i="4"/>
  <c r="AF52" i="4"/>
  <c r="AG53" i="4"/>
  <c r="AG52" i="4"/>
  <c r="AH53" i="4"/>
  <c r="AH52" i="4"/>
  <c r="AI53" i="4"/>
  <c r="AI52" i="4"/>
  <c r="AJ53" i="4"/>
  <c r="AJ52" i="4"/>
  <c r="AK53" i="4"/>
  <c r="AK52" i="4"/>
  <c r="AL53" i="4"/>
  <c r="AL52" i="4"/>
  <c r="AM53" i="4"/>
  <c r="AM52" i="4"/>
  <c r="AN53" i="4"/>
  <c r="AN52" i="4"/>
  <c r="AO53" i="4"/>
  <c r="AO52" i="4"/>
  <c r="AP53" i="4"/>
  <c r="AP52" i="4"/>
  <c r="AQ53" i="4"/>
  <c r="AQ52" i="4"/>
  <c r="AR53" i="4"/>
  <c r="AR52" i="4"/>
  <c r="AS53" i="4"/>
  <c r="AS52" i="4"/>
  <c r="AT53" i="4"/>
  <c r="AT52" i="4"/>
  <c r="AU53" i="4"/>
  <c r="AU52" i="4"/>
  <c r="AU90" i="4"/>
  <c r="E53" i="4"/>
  <c r="AU91" i="4"/>
  <c r="AU54" i="4"/>
  <c r="AU92" i="4"/>
  <c r="E55" i="4"/>
  <c r="AU93" i="4"/>
  <c r="AU94" i="4"/>
  <c r="AU95" i="4"/>
  <c r="AU96" i="4"/>
  <c r="F59" i="4"/>
  <c r="D89" i="4"/>
  <c r="G60" i="4"/>
  <c r="G59" i="4"/>
  <c r="H60" i="4"/>
  <c r="H59" i="4"/>
  <c r="I60" i="4"/>
  <c r="I59" i="4"/>
  <c r="J60" i="4"/>
  <c r="J59" i="4"/>
  <c r="K60" i="4"/>
  <c r="K59" i="4"/>
  <c r="L60" i="4"/>
  <c r="L59" i="4"/>
  <c r="M60" i="4"/>
  <c r="M59" i="4"/>
  <c r="N60" i="4"/>
  <c r="N59" i="4"/>
  <c r="O60" i="4"/>
  <c r="O59" i="4"/>
  <c r="P60" i="4"/>
  <c r="P59" i="4"/>
  <c r="Q60" i="4"/>
  <c r="Q59" i="4"/>
  <c r="R60" i="4"/>
  <c r="R59" i="4"/>
  <c r="S60" i="4"/>
  <c r="S59" i="4"/>
  <c r="T60" i="4"/>
  <c r="T59" i="4"/>
  <c r="U60" i="4"/>
  <c r="U59" i="4"/>
  <c r="V60" i="4"/>
  <c r="V59" i="4"/>
  <c r="W60" i="4"/>
  <c r="W59" i="4"/>
  <c r="X60" i="4"/>
  <c r="X59" i="4"/>
  <c r="Y60" i="4"/>
  <c r="Y59" i="4"/>
  <c r="Z60" i="4"/>
  <c r="Z59" i="4"/>
  <c r="AA60" i="4"/>
  <c r="AA59" i="4"/>
  <c r="AB60" i="4"/>
  <c r="AB59" i="4"/>
  <c r="AC60" i="4"/>
  <c r="AC59" i="4"/>
  <c r="AD60" i="4"/>
  <c r="AD59" i="4"/>
  <c r="AE60" i="4"/>
  <c r="AE59" i="4"/>
  <c r="AF60" i="4"/>
  <c r="AF59" i="4"/>
  <c r="AG60" i="4"/>
  <c r="AG59" i="4"/>
  <c r="AH60" i="4"/>
  <c r="AH59" i="4"/>
  <c r="AI60" i="4"/>
  <c r="AI59" i="4"/>
  <c r="AJ60" i="4"/>
  <c r="AJ59" i="4"/>
  <c r="AK60" i="4"/>
  <c r="AK59" i="4"/>
  <c r="AL60" i="4"/>
  <c r="AL59" i="4"/>
  <c r="AM60" i="4"/>
  <c r="AM59" i="4"/>
  <c r="AN60" i="4"/>
  <c r="AN59" i="4"/>
  <c r="AO60" i="4"/>
  <c r="AO59" i="4"/>
  <c r="AP60" i="4"/>
  <c r="AP59" i="4"/>
  <c r="AQ60" i="4"/>
  <c r="AQ59" i="4"/>
  <c r="AR60" i="4"/>
  <c r="AR59" i="4"/>
  <c r="AS60" i="4"/>
  <c r="AS59" i="4"/>
  <c r="AT60" i="4"/>
  <c r="AT59" i="4"/>
  <c r="AU60" i="4"/>
  <c r="AU59" i="4"/>
  <c r="AU97" i="4"/>
  <c r="E60" i="4"/>
  <c r="AU98" i="4"/>
  <c r="F61" i="4"/>
  <c r="D92" i="4"/>
  <c r="G62" i="4"/>
  <c r="G61" i="4"/>
  <c r="H62" i="4"/>
  <c r="H61" i="4"/>
  <c r="I62" i="4"/>
  <c r="I61" i="4"/>
  <c r="J62" i="4"/>
  <c r="J61" i="4"/>
  <c r="K62" i="4"/>
  <c r="K61" i="4"/>
  <c r="L62" i="4"/>
  <c r="L61" i="4"/>
  <c r="M62" i="4"/>
  <c r="M61" i="4"/>
  <c r="N62" i="4"/>
  <c r="N61" i="4"/>
  <c r="O62" i="4"/>
  <c r="O61" i="4"/>
  <c r="P62" i="4"/>
  <c r="P61" i="4"/>
  <c r="Q62" i="4"/>
  <c r="Q61" i="4"/>
  <c r="R62" i="4"/>
  <c r="R61" i="4"/>
  <c r="S62" i="4"/>
  <c r="S61" i="4"/>
  <c r="T62" i="4"/>
  <c r="T61" i="4"/>
  <c r="U62" i="4"/>
  <c r="U61" i="4"/>
  <c r="V62" i="4"/>
  <c r="V61" i="4"/>
  <c r="W62" i="4"/>
  <c r="W61" i="4"/>
  <c r="X62" i="4"/>
  <c r="X61" i="4"/>
  <c r="Y62" i="4"/>
  <c r="Y61" i="4"/>
  <c r="Z62" i="4"/>
  <c r="Z61" i="4"/>
  <c r="AA62" i="4"/>
  <c r="AA61" i="4"/>
  <c r="AB62" i="4"/>
  <c r="AB61" i="4"/>
  <c r="AC62" i="4"/>
  <c r="AC61" i="4"/>
  <c r="AD62" i="4"/>
  <c r="AD61" i="4"/>
  <c r="AE62" i="4"/>
  <c r="AE61" i="4"/>
  <c r="AF62" i="4"/>
  <c r="AF61" i="4"/>
  <c r="AG62" i="4"/>
  <c r="AG61" i="4"/>
  <c r="AH62" i="4"/>
  <c r="AH61" i="4"/>
  <c r="AI62" i="4"/>
  <c r="AI61" i="4"/>
  <c r="AJ62" i="4"/>
  <c r="AJ61" i="4"/>
  <c r="AK62" i="4"/>
  <c r="AK61" i="4"/>
  <c r="AL62" i="4"/>
  <c r="AL61" i="4"/>
  <c r="AM62" i="4"/>
  <c r="AM61" i="4"/>
  <c r="AN62" i="4"/>
  <c r="AN61" i="4"/>
  <c r="AO62" i="4"/>
  <c r="AO61" i="4"/>
  <c r="AP62" i="4"/>
  <c r="AP61" i="4"/>
  <c r="AQ62" i="4"/>
  <c r="AQ61" i="4"/>
  <c r="AR62" i="4"/>
  <c r="AR61" i="4"/>
  <c r="AS62" i="4"/>
  <c r="AS61" i="4"/>
  <c r="AT62" i="4"/>
  <c r="AT61" i="4"/>
  <c r="AU62" i="4"/>
  <c r="AU61" i="4"/>
  <c r="AU99" i="4"/>
  <c r="E62" i="4"/>
  <c r="AU100" i="4"/>
  <c r="AU63" i="4"/>
  <c r="AU101" i="4"/>
  <c r="E64" i="4"/>
  <c r="AU102" i="4"/>
  <c r="AU103" i="4"/>
  <c r="AU104" i="4"/>
  <c r="AU105" i="4"/>
  <c r="AU108" i="4"/>
  <c r="AU109" i="4"/>
  <c r="AU110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54" i="4"/>
  <c r="F92" i="4"/>
  <c r="F93" i="4"/>
  <c r="F94" i="4"/>
  <c r="F95" i="4"/>
  <c r="F96" i="4"/>
  <c r="F97" i="4"/>
  <c r="F98" i="4"/>
  <c r="F99" i="4"/>
  <c r="F100" i="4"/>
  <c r="F63" i="4"/>
  <c r="F101" i="4"/>
  <c r="F102" i="4"/>
  <c r="F103" i="4"/>
  <c r="F104" i="4"/>
  <c r="F105" i="4"/>
  <c r="F108" i="4"/>
  <c r="F109" i="4"/>
  <c r="F110" i="4"/>
  <c r="AU111" i="4"/>
  <c r="AT79" i="4"/>
  <c r="AT80" i="4"/>
  <c r="AT81" i="4"/>
  <c r="AT82" i="4"/>
  <c r="AT45" i="4"/>
  <c r="AT83" i="4"/>
  <c r="AT84" i="4"/>
  <c r="AT85" i="4"/>
  <c r="AT86" i="4"/>
  <c r="AT87" i="4"/>
  <c r="AT88" i="4"/>
  <c r="AT89" i="4"/>
  <c r="AT90" i="4"/>
  <c r="AT91" i="4"/>
  <c r="AT54" i="4"/>
  <c r="AT92" i="4"/>
  <c r="AT93" i="4"/>
  <c r="AT94" i="4"/>
  <c r="AT95" i="4"/>
  <c r="AT96" i="4"/>
  <c r="AT97" i="4"/>
  <c r="AT98" i="4"/>
  <c r="AT99" i="4"/>
  <c r="AT100" i="4"/>
  <c r="AT63" i="4"/>
  <c r="AT101" i="4"/>
  <c r="AT102" i="4"/>
  <c r="AT103" i="4"/>
  <c r="AT104" i="4"/>
  <c r="AT105" i="4"/>
  <c r="AT108" i="4"/>
  <c r="AT109" i="4"/>
  <c r="AT110" i="4"/>
  <c r="AS79" i="4"/>
  <c r="AS80" i="4"/>
  <c r="AS81" i="4"/>
  <c r="AS82" i="4"/>
  <c r="AS45" i="4"/>
  <c r="AS83" i="4"/>
  <c r="AS84" i="4"/>
  <c r="AS85" i="4"/>
  <c r="AS86" i="4"/>
  <c r="AS87" i="4"/>
  <c r="AS88" i="4"/>
  <c r="AS89" i="4"/>
  <c r="AS90" i="4"/>
  <c r="AS91" i="4"/>
  <c r="AS54" i="4"/>
  <c r="AS92" i="4"/>
  <c r="AS93" i="4"/>
  <c r="AS94" i="4"/>
  <c r="AS95" i="4"/>
  <c r="AS96" i="4"/>
  <c r="AS97" i="4"/>
  <c r="AS98" i="4"/>
  <c r="AS99" i="4"/>
  <c r="AS100" i="4"/>
  <c r="AS63" i="4"/>
  <c r="AS101" i="4"/>
  <c r="AS102" i="4"/>
  <c r="AS103" i="4"/>
  <c r="AS104" i="4"/>
  <c r="AS105" i="4"/>
  <c r="AS108" i="4"/>
  <c r="AS109" i="4"/>
  <c r="AS110" i="4"/>
  <c r="AR79" i="4"/>
  <c r="AR80" i="4"/>
  <c r="AR81" i="4"/>
  <c r="AR82" i="4"/>
  <c r="AR45" i="4"/>
  <c r="AR83" i="4"/>
  <c r="AR84" i="4"/>
  <c r="AR85" i="4"/>
  <c r="AR86" i="4"/>
  <c r="AR87" i="4"/>
  <c r="AR88" i="4"/>
  <c r="AR89" i="4"/>
  <c r="AR90" i="4"/>
  <c r="AR91" i="4"/>
  <c r="AR54" i="4"/>
  <c r="AR92" i="4"/>
  <c r="AR93" i="4"/>
  <c r="AR94" i="4"/>
  <c r="AR95" i="4"/>
  <c r="AR96" i="4"/>
  <c r="AR97" i="4"/>
  <c r="AR98" i="4"/>
  <c r="AR99" i="4"/>
  <c r="AR100" i="4"/>
  <c r="AR63" i="4"/>
  <c r="AR101" i="4"/>
  <c r="AR102" i="4"/>
  <c r="AR103" i="4"/>
  <c r="AR104" i="4"/>
  <c r="AR105" i="4"/>
  <c r="AR108" i="4"/>
  <c r="AR109" i="4"/>
  <c r="AR110" i="4"/>
  <c r="AQ79" i="4"/>
  <c r="AQ80" i="4"/>
  <c r="AQ81" i="4"/>
  <c r="AQ82" i="4"/>
  <c r="AQ45" i="4"/>
  <c r="AQ83" i="4"/>
  <c r="AQ84" i="4"/>
  <c r="AQ85" i="4"/>
  <c r="AQ86" i="4"/>
  <c r="AQ87" i="4"/>
  <c r="AQ88" i="4"/>
  <c r="AQ89" i="4"/>
  <c r="AQ90" i="4"/>
  <c r="AQ91" i="4"/>
  <c r="AQ54" i="4"/>
  <c r="AQ92" i="4"/>
  <c r="AQ93" i="4"/>
  <c r="AQ94" i="4"/>
  <c r="AQ95" i="4"/>
  <c r="AQ96" i="4"/>
  <c r="AQ97" i="4"/>
  <c r="AQ98" i="4"/>
  <c r="AQ99" i="4"/>
  <c r="AQ100" i="4"/>
  <c r="AQ63" i="4"/>
  <c r="AQ101" i="4"/>
  <c r="AQ102" i="4"/>
  <c r="AQ103" i="4"/>
  <c r="AQ104" i="4"/>
  <c r="AQ105" i="4"/>
  <c r="AQ108" i="4"/>
  <c r="AQ109" i="4"/>
  <c r="AQ110" i="4"/>
  <c r="AP79" i="4"/>
  <c r="AP80" i="4"/>
  <c r="AP81" i="4"/>
  <c r="AP82" i="4"/>
  <c r="AP45" i="4"/>
  <c r="AP83" i="4"/>
  <c r="AP84" i="4"/>
  <c r="AP85" i="4"/>
  <c r="AP86" i="4"/>
  <c r="AP87" i="4"/>
  <c r="AP88" i="4"/>
  <c r="AP89" i="4"/>
  <c r="AP90" i="4"/>
  <c r="AP91" i="4"/>
  <c r="AP54" i="4"/>
  <c r="AP92" i="4"/>
  <c r="AP93" i="4"/>
  <c r="AP94" i="4"/>
  <c r="AP95" i="4"/>
  <c r="AP96" i="4"/>
  <c r="AP97" i="4"/>
  <c r="AP98" i="4"/>
  <c r="AP99" i="4"/>
  <c r="AP100" i="4"/>
  <c r="AP63" i="4"/>
  <c r="AP101" i="4"/>
  <c r="AP102" i="4"/>
  <c r="AP103" i="4"/>
  <c r="AP104" i="4"/>
  <c r="AP105" i="4"/>
  <c r="AP108" i="4"/>
  <c r="AP109" i="4"/>
  <c r="AP110" i="4"/>
  <c r="AO79" i="4"/>
  <c r="AO80" i="4"/>
  <c r="AO81" i="4"/>
  <c r="AO82" i="4"/>
  <c r="AO45" i="4"/>
  <c r="AO83" i="4"/>
  <c r="AO84" i="4"/>
  <c r="AO85" i="4"/>
  <c r="AO86" i="4"/>
  <c r="AO87" i="4"/>
  <c r="AO88" i="4"/>
  <c r="AO89" i="4"/>
  <c r="AO90" i="4"/>
  <c r="AO91" i="4"/>
  <c r="AO54" i="4"/>
  <c r="AO92" i="4"/>
  <c r="AO93" i="4"/>
  <c r="AO94" i="4"/>
  <c r="AO95" i="4"/>
  <c r="AO96" i="4"/>
  <c r="AO97" i="4"/>
  <c r="AO98" i="4"/>
  <c r="AO99" i="4"/>
  <c r="AO100" i="4"/>
  <c r="AO63" i="4"/>
  <c r="AO101" i="4"/>
  <c r="AO102" i="4"/>
  <c r="AO103" i="4"/>
  <c r="AO104" i="4"/>
  <c r="AO105" i="4"/>
  <c r="AO108" i="4"/>
  <c r="AO109" i="4"/>
  <c r="AO110" i="4"/>
  <c r="AN79" i="4"/>
  <c r="AN80" i="4"/>
  <c r="AN81" i="4"/>
  <c r="AN82" i="4"/>
  <c r="AN45" i="4"/>
  <c r="AN83" i="4"/>
  <c r="AN84" i="4"/>
  <c r="AN85" i="4"/>
  <c r="AN86" i="4"/>
  <c r="AN87" i="4"/>
  <c r="AN88" i="4"/>
  <c r="AN89" i="4"/>
  <c r="AN90" i="4"/>
  <c r="AN91" i="4"/>
  <c r="AN54" i="4"/>
  <c r="AN92" i="4"/>
  <c r="AN93" i="4"/>
  <c r="AN94" i="4"/>
  <c r="AN95" i="4"/>
  <c r="AN96" i="4"/>
  <c r="AN97" i="4"/>
  <c r="AN98" i="4"/>
  <c r="AN99" i="4"/>
  <c r="AN100" i="4"/>
  <c r="AN63" i="4"/>
  <c r="AN101" i="4"/>
  <c r="AN102" i="4"/>
  <c r="AN103" i="4"/>
  <c r="AN104" i="4"/>
  <c r="AN105" i="4"/>
  <c r="AN108" i="4"/>
  <c r="AN109" i="4"/>
  <c r="AN110" i="4"/>
  <c r="AM79" i="4"/>
  <c r="AM80" i="4"/>
  <c r="AM81" i="4"/>
  <c r="AM82" i="4"/>
  <c r="AM45" i="4"/>
  <c r="AM83" i="4"/>
  <c r="AM84" i="4"/>
  <c r="AM85" i="4"/>
  <c r="AM86" i="4"/>
  <c r="AM87" i="4"/>
  <c r="AM88" i="4"/>
  <c r="AM89" i="4"/>
  <c r="AM90" i="4"/>
  <c r="AM91" i="4"/>
  <c r="AM54" i="4"/>
  <c r="AM92" i="4"/>
  <c r="AM93" i="4"/>
  <c r="AM94" i="4"/>
  <c r="AM95" i="4"/>
  <c r="AM96" i="4"/>
  <c r="AM97" i="4"/>
  <c r="AM98" i="4"/>
  <c r="AM99" i="4"/>
  <c r="AM100" i="4"/>
  <c r="AM63" i="4"/>
  <c r="AM101" i="4"/>
  <c r="AM102" i="4"/>
  <c r="AM103" i="4"/>
  <c r="AM104" i="4"/>
  <c r="AM105" i="4"/>
  <c r="AM108" i="4"/>
  <c r="AM109" i="4"/>
  <c r="AM110" i="4"/>
  <c r="AL79" i="4"/>
  <c r="AL80" i="4"/>
  <c r="AL81" i="4"/>
  <c r="AL82" i="4"/>
  <c r="AL45" i="4"/>
  <c r="AL83" i="4"/>
  <c r="AL84" i="4"/>
  <c r="AL85" i="4"/>
  <c r="AL86" i="4"/>
  <c r="AL87" i="4"/>
  <c r="AL88" i="4"/>
  <c r="AL89" i="4"/>
  <c r="AL90" i="4"/>
  <c r="AL91" i="4"/>
  <c r="AL54" i="4"/>
  <c r="AL92" i="4"/>
  <c r="AL93" i="4"/>
  <c r="AL94" i="4"/>
  <c r="AL95" i="4"/>
  <c r="AL96" i="4"/>
  <c r="AL97" i="4"/>
  <c r="AL98" i="4"/>
  <c r="AL99" i="4"/>
  <c r="AL100" i="4"/>
  <c r="AL63" i="4"/>
  <c r="AL101" i="4"/>
  <c r="AL102" i="4"/>
  <c r="AL103" i="4"/>
  <c r="AL104" i="4"/>
  <c r="AL105" i="4"/>
  <c r="AL108" i="4"/>
  <c r="AL109" i="4"/>
  <c r="AL110" i="4"/>
  <c r="AK79" i="4"/>
  <c r="AK80" i="4"/>
  <c r="AK81" i="4"/>
  <c r="AK82" i="4"/>
  <c r="AK45" i="4"/>
  <c r="AK83" i="4"/>
  <c r="AK84" i="4"/>
  <c r="AK85" i="4"/>
  <c r="AK86" i="4"/>
  <c r="AK87" i="4"/>
  <c r="AK88" i="4"/>
  <c r="AK89" i="4"/>
  <c r="AK90" i="4"/>
  <c r="AK91" i="4"/>
  <c r="AK54" i="4"/>
  <c r="AK92" i="4"/>
  <c r="AK93" i="4"/>
  <c r="AK94" i="4"/>
  <c r="AK95" i="4"/>
  <c r="AK96" i="4"/>
  <c r="AK97" i="4"/>
  <c r="AK98" i="4"/>
  <c r="AK99" i="4"/>
  <c r="AK100" i="4"/>
  <c r="AK63" i="4"/>
  <c r="AK101" i="4"/>
  <c r="AK102" i="4"/>
  <c r="AK103" i="4"/>
  <c r="AK104" i="4"/>
  <c r="AK105" i="4"/>
  <c r="AK108" i="4"/>
  <c r="AK109" i="4"/>
  <c r="AK110" i="4"/>
  <c r="AJ79" i="4"/>
  <c r="AJ80" i="4"/>
  <c r="AJ81" i="4"/>
  <c r="AJ82" i="4"/>
  <c r="AJ45" i="4"/>
  <c r="AJ83" i="4"/>
  <c r="AJ84" i="4"/>
  <c r="AJ85" i="4"/>
  <c r="AJ86" i="4"/>
  <c r="AJ87" i="4"/>
  <c r="AJ88" i="4"/>
  <c r="AJ89" i="4"/>
  <c r="AJ90" i="4"/>
  <c r="AJ91" i="4"/>
  <c r="AJ54" i="4"/>
  <c r="AJ92" i="4"/>
  <c r="AJ93" i="4"/>
  <c r="AJ94" i="4"/>
  <c r="AJ95" i="4"/>
  <c r="AJ96" i="4"/>
  <c r="AJ97" i="4"/>
  <c r="AJ98" i="4"/>
  <c r="AJ99" i="4"/>
  <c r="AJ100" i="4"/>
  <c r="AJ63" i="4"/>
  <c r="AJ101" i="4"/>
  <c r="AJ102" i="4"/>
  <c r="AJ103" i="4"/>
  <c r="AJ104" i="4"/>
  <c r="AJ105" i="4"/>
  <c r="AJ108" i="4"/>
  <c r="AJ109" i="4"/>
  <c r="AJ110" i="4"/>
  <c r="AI79" i="4"/>
  <c r="AI80" i="4"/>
  <c r="AI81" i="4"/>
  <c r="AI82" i="4"/>
  <c r="AI45" i="4"/>
  <c r="AI83" i="4"/>
  <c r="AI84" i="4"/>
  <c r="AI85" i="4"/>
  <c r="AI86" i="4"/>
  <c r="AI87" i="4"/>
  <c r="AI88" i="4"/>
  <c r="AI89" i="4"/>
  <c r="AI90" i="4"/>
  <c r="AI91" i="4"/>
  <c r="AI54" i="4"/>
  <c r="AI92" i="4"/>
  <c r="AI93" i="4"/>
  <c r="AI94" i="4"/>
  <c r="AI95" i="4"/>
  <c r="AI96" i="4"/>
  <c r="AI97" i="4"/>
  <c r="AI98" i="4"/>
  <c r="AI99" i="4"/>
  <c r="AI100" i="4"/>
  <c r="AI63" i="4"/>
  <c r="AI101" i="4"/>
  <c r="AI102" i="4"/>
  <c r="AI103" i="4"/>
  <c r="AI104" i="4"/>
  <c r="AI105" i="4"/>
  <c r="AI108" i="4"/>
  <c r="AI109" i="4"/>
  <c r="AI110" i="4"/>
  <c r="AH79" i="4"/>
  <c r="AH80" i="4"/>
  <c r="AH81" i="4"/>
  <c r="AH82" i="4"/>
  <c r="AH45" i="4"/>
  <c r="AH83" i="4"/>
  <c r="AH84" i="4"/>
  <c r="AH85" i="4"/>
  <c r="AH86" i="4"/>
  <c r="AH87" i="4"/>
  <c r="AH88" i="4"/>
  <c r="AH89" i="4"/>
  <c r="AH90" i="4"/>
  <c r="AH91" i="4"/>
  <c r="AH54" i="4"/>
  <c r="AH92" i="4"/>
  <c r="AH93" i="4"/>
  <c r="AH94" i="4"/>
  <c r="AH95" i="4"/>
  <c r="AH96" i="4"/>
  <c r="AH97" i="4"/>
  <c r="AH98" i="4"/>
  <c r="AH99" i="4"/>
  <c r="AH100" i="4"/>
  <c r="AH63" i="4"/>
  <c r="AH101" i="4"/>
  <c r="AH102" i="4"/>
  <c r="AH103" i="4"/>
  <c r="AH104" i="4"/>
  <c r="AH105" i="4"/>
  <c r="AH108" i="4"/>
  <c r="AH109" i="4"/>
  <c r="AH110" i="4"/>
  <c r="AG79" i="4"/>
  <c r="AG80" i="4"/>
  <c r="AG81" i="4"/>
  <c r="AG82" i="4"/>
  <c r="AG45" i="4"/>
  <c r="AG83" i="4"/>
  <c r="AG84" i="4"/>
  <c r="AG85" i="4"/>
  <c r="AG86" i="4"/>
  <c r="AG87" i="4"/>
  <c r="AG88" i="4"/>
  <c r="AG89" i="4"/>
  <c r="AG90" i="4"/>
  <c r="AG91" i="4"/>
  <c r="AG54" i="4"/>
  <c r="AG92" i="4"/>
  <c r="AG93" i="4"/>
  <c r="AG94" i="4"/>
  <c r="AG95" i="4"/>
  <c r="AG96" i="4"/>
  <c r="AG97" i="4"/>
  <c r="AG98" i="4"/>
  <c r="AG99" i="4"/>
  <c r="AG100" i="4"/>
  <c r="AG63" i="4"/>
  <c r="AG101" i="4"/>
  <c r="AG102" i="4"/>
  <c r="AG103" i="4"/>
  <c r="AG104" i="4"/>
  <c r="AG105" i="4"/>
  <c r="AG108" i="4"/>
  <c r="AG109" i="4"/>
  <c r="AG110" i="4"/>
  <c r="AF79" i="4"/>
  <c r="AF80" i="4"/>
  <c r="AF81" i="4"/>
  <c r="AF82" i="4"/>
  <c r="AF45" i="4"/>
  <c r="AF83" i="4"/>
  <c r="AF84" i="4"/>
  <c r="AF85" i="4"/>
  <c r="AF86" i="4"/>
  <c r="AF87" i="4"/>
  <c r="AF88" i="4"/>
  <c r="AF89" i="4"/>
  <c r="AF90" i="4"/>
  <c r="AF91" i="4"/>
  <c r="AF54" i="4"/>
  <c r="AF92" i="4"/>
  <c r="AF93" i="4"/>
  <c r="AF94" i="4"/>
  <c r="AF95" i="4"/>
  <c r="AF96" i="4"/>
  <c r="AF97" i="4"/>
  <c r="AF98" i="4"/>
  <c r="AF99" i="4"/>
  <c r="AF100" i="4"/>
  <c r="AF63" i="4"/>
  <c r="AF101" i="4"/>
  <c r="AF102" i="4"/>
  <c r="AF103" i="4"/>
  <c r="AF104" i="4"/>
  <c r="AF105" i="4"/>
  <c r="AF108" i="4"/>
  <c r="AF109" i="4"/>
  <c r="AF110" i="4"/>
  <c r="AE79" i="4"/>
  <c r="AE80" i="4"/>
  <c r="AE81" i="4"/>
  <c r="AE82" i="4"/>
  <c r="AE45" i="4"/>
  <c r="AE83" i="4"/>
  <c r="AE84" i="4"/>
  <c r="AE85" i="4"/>
  <c r="AE86" i="4"/>
  <c r="AE87" i="4"/>
  <c r="AE88" i="4"/>
  <c r="AE89" i="4"/>
  <c r="AE90" i="4"/>
  <c r="AE91" i="4"/>
  <c r="AE54" i="4"/>
  <c r="AE92" i="4"/>
  <c r="AE93" i="4"/>
  <c r="AE94" i="4"/>
  <c r="AE95" i="4"/>
  <c r="AE96" i="4"/>
  <c r="AE97" i="4"/>
  <c r="AE98" i="4"/>
  <c r="AE99" i="4"/>
  <c r="AE100" i="4"/>
  <c r="AE63" i="4"/>
  <c r="AE101" i="4"/>
  <c r="AE102" i="4"/>
  <c r="AE103" i="4"/>
  <c r="AE104" i="4"/>
  <c r="AE105" i="4"/>
  <c r="AE108" i="4"/>
  <c r="AE109" i="4"/>
  <c r="AE110" i="4"/>
  <c r="AD79" i="4"/>
  <c r="AD80" i="4"/>
  <c r="AD81" i="4"/>
  <c r="AD82" i="4"/>
  <c r="AD45" i="4"/>
  <c r="AD83" i="4"/>
  <c r="AD84" i="4"/>
  <c r="AD85" i="4"/>
  <c r="AD86" i="4"/>
  <c r="AD87" i="4"/>
  <c r="AD88" i="4"/>
  <c r="AD89" i="4"/>
  <c r="AD90" i="4"/>
  <c r="AD91" i="4"/>
  <c r="AD54" i="4"/>
  <c r="AD92" i="4"/>
  <c r="AD93" i="4"/>
  <c r="AD94" i="4"/>
  <c r="AD95" i="4"/>
  <c r="AD96" i="4"/>
  <c r="AD97" i="4"/>
  <c r="AD98" i="4"/>
  <c r="AD99" i="4"/>
  <c r="AD100" i="4"/>
  <c r="AD63" i="4"/>
  <c r="AD101" i="4"/>
  <c r="AD102" i="4"/>
  <c r="AD103" i="4"/>
  <c r="AD104" i="4"/>
  <c r="AD105" i="4"/>
  <c r="AD108" i="4"/>
  <c r="AD109" i="4"/>
  <c r="AD110" i="4"/>
  <c r="AC79" i="4"/>
  <c r="AC80" i="4"/>
  <c r="AC81" i="4"/>
  <c r="AC82" i="4"/>
  <c r="AC45" i="4"/>
  <c r="AC83" i="4"/>
  <c r="AC84" i="4"/>
  <c r="AC85" i="4"/>
  <c r="AC86" i="4"/>
  <c r="AC87" i="4"/>
  <c r="AC88" i="4"/>
  <c r="AC89" i="4"/>
  <c r="AC90" i="4"/>
  <c r="AC91" i="4"/>
  <c r="AC54" i="4"/>
  <c r="AC92" i="4"/>
  <c r="AC93" i="4"/>
  <c r="AC94" i="4"/>
  <c r="AC95" i="4"/>
  <c r="AC96" i="4"/>
  <c r="AC97" i="4"/>
  <c r="AC98" i="4"/>
  <c r="AC99" i="4"/>
  <c r="AC100" i="4"/>
  <c r="AC63" i="4"/>
  <c r="AC101" i="4"/>
  <c r="AC102" i="4"/>
  <c r="AC103" i="4"/>
  <c r="AC104" i="4"/>
  <c r="AC105" i="4"/>
  <c r="AC108" i="4"/>
  <c r="AC109" i="4"/>
  <c r="AC110" i="4"/>
  <c r="AB79" i="4"/>
  <c r="AB80" i="4"/>
  <c r="AB81" i="4"/>
  <c r="AB82" i="4"/>
  <c r="AB45" i="4"/>
  <c r="AB83" i="4"/>
  <c r="AB84" i="4"/>
  <c r="AB85" i="4"/>
  <c r="AB86" i="4"/>
  <c r="AB87" i="4"/>
  <c r="AB88" i="4"/>
  <c r="AB89" i="4"/>
  <c r="AB90" i="4"/>
  <c r="AB91" i="4"/>
  <c r="AB54" i="4"/>
  <c r="AB92" i="4"/>
  <c r="AB93" i="4"/>
  <c r="AB94" i="4"/>
  <c r="AB95" i="4"/>
  <c r="AB96" i="4"/>
  <c r="AB97" i="4"/>
  <c r="AB98" i="4"/>
  <c r="AB99" i="4"/>
  <c r="AB100" i="4"/>
  <c r="AB63" i="4"/>
  <c r="AB101" i="4"/>
  <c r="AB102" i="4"/>
  <c r="AB103" i="4"/>
  <c r="AB104" i="4"/>
  <c r="AB105" i="4"/>
  <c r="AB108" i="4"/>
  <c r="AB109" i="4"/>
  <c r="AB110" i="4"/>
  <c r="AA79" i="4"/>
  <c r="AA80" i="4"/>
  <c r="AA81" i="4"/>
  <c r="AA82" i="4"/>
  <c r="AA45" i="4"/>
  <c r="AA83" i="4"/>
  <c r="AA84" i="4"/>
  <c r="AA85" i="4"/>
  <c r="AA86" i="4"/>
  <c r="AA87" i="4"/>
  <c r="AA88" i="4"/>
  <c r="AA89" i="4"/>
  <c r="AA90" i="4"/>
  <c r="AA91" i="4"/>
  <c r="AA54" i="4"/>
  <c r="AA92" i="4"/>
  <c r="AA93" i="4"/>
  <c r="AA94" i="4"/>
  <c r="AA95" i="4"/>
  <c r="AA96" i="4"/>
  <c r="AA97" i="4"/>
  <c r="AA98" i="4"/>
  <c r="AA99" i="4"/>
  <c r="AA100" i="4"/>
  <c r="AA63" i="4"/>
  <c r="AA101" i="4"/>
  <c r="AA102" i="4"/>
  <c r="AA103" i="4"/>
  <c r="AA104" i="4"/>
  <c r="AA105" i="4"/>
  <c r="AA108" i="4"/>
  <c r="AA109" i="4"/>
  <c r="AA110" i="4"/>
  <c r="Z79" i="4"/>
  <c r="Z80" i="4"/>
  <c r="Z81" i="4"/>
  <c r="Z82" i="4"/>
  <c r="Z45" i="4"/>
  <c r="Z83" i="4"/>
  <c r="Z84" i="4"/>
  <c r="Z85" i="4"/>
  <c r="Z86" i="4"/>
  <c r="Z87" i="4"/>
  <c r="Z88" i="4"/>
  <c r="Z89" i="4"/>
  <c r="Z90" i="4"/>
  <c r="Z91" i="4"/>
  <c r="Z54" i="4"/>
  <c r="Z92" i="4"/>
  <c r="Z93" i="4"/>
  <c r="Z94" i="4"/>
  <c r="Z95" i="4"/>
  <c r="Z96" i="4"/>
  <c r="Z97" i="4"/>
  <c r="Z98" i="4"/>
  <c r="Z99" i="4"/>
  <c r="Z100" i="4"/>
  <c r="Z63" i="4"/>
  <c r="Z101" i="4"/>
  <c r="Z102" i="4"/>
  <c r="Z103" i="4"/>
  <c r="Z104" i="4"/>
  <c r="Z105" i="4"/>
  <c r="Z108" i="4"/>
  <c r="Z109" i="4"/>
  <c r="Z110" i="4"/>
  <c r="Y79" i="4"/>
  <c r="Y80" i="4"/>
  <c r="Y81" i="4"/>
  <c r="Y82" i="4"/>
  <c r="Y45" i="4"/>
  <c r="Y83" i="4"/>
  <c r="Y84" i="4"/>
  <c r="Y85" i="4"/>
  <c r="Y86" i="4"/>
  <c r="Y87" i="4"/>
  <c r="Y88" i="4"/>
  <c r="Y89" i="4"/>
  <c r="Y90" i="4"/>
  <c r="Y91" i="4"/>
  <c r="Y54" i="4"/>
  <c r="Y92" i="4"/>
  <c r="Y93" i="4"/>
  <c r="Y94" i="4"/>
  <c r="Y95" i="4"/>
  <c r="Y96" i="4"/>
  <c r="Y97" i="4"/>
  <c r="Y98" i="4"/>
  <c r="Y99" i="4"/>
  <c r="Y100" i="4"/>
  <c r="Y63" i="4"/>
  <c r="Y101" i="4"/>
  <c r="Y102" i="4"/>
  <c r="Y103" i="4"/>
  <c r="Y104" i="4"/>
  <c r="Y105" i="4"/>
  <c r="Y108" i="4"/>
  <c r="Y109" i="4"/>
  <c r="Y110" i="4"/>
  <c r="X79" i="4"/>
  <c r="X80" i="4"/>
  <c r="X81" i="4"/>
  <c r="X82" i="4"/>
  <c r="X45" i="4"/>
  <c r="X83" i="4"/>
  <c r="X84" i="4"/>
  <c r="X85" i="4"/>
  <c r="X86" i="4"/>
  <c r="X87" i="4"/>
  <c r="X88" i="4"/>
  <c r="X89" i="4"/>
  <c r="X90" i="4"/>
  <c r="X91" i="4"/>
  <c r="X54" i="4"/>
  <c r="X92" i="4"/>
  <c r="X93" i="4"/>
  <c r="X94" i="4"/>
  <c r="X95" i="4"/>
  <c r="X96" i="4"/>
  <c r="X97" i="4"/>
  <c r="X98" i="4"/>
  <c r="X99" i="4"/>
  <c r="X100" i="4"/>
  <c r="X63" i="4"/>
  <c r="X101" i="4"/>
  <c r="X102" i="4"/>
  <c r="X103" i="4"/>
  <c r="X104" i="4"/>
  <c r="X105" i="4"/>
  <c r="X108" i="4"/>
  <c r="X109" i="4"/>
  <c r="X110" i="4"/>
  <c r="W79" i="4"/>
  <c r="W80" i="4"/>
  <c r="W81" i="4"/>
  <c r="W82" i="4"/>
  <c r="W45" i="4"/>
  <c r="W83" i="4"/>
  <c r="W84" i="4"/>
  <c r="W85" i="4"/>
  <c r="W86" i="4"/>
  <c r="W87" i="4"/>
  <c r="W88" i="4"/>
  <c r="W89" i="4"/>
  <c r="W90" i="4"/>
  <c r="W91" i="4"/>
  <c r="W54" i="4"/>
  <c r="W92" i="4"/>
  <c r="W93" i="4"/>
  <c r="W94" i="4"/>
  <c r="W95" i="4"/>
  <c r="W96" i="4"/>
  <c r="W97" i="4"/>
  <c r="W98" i="4"/>
  <c r="W99" i="4"/>
  <c r="W100" i="4"/>
  <c r="W63" i="4"/>
  <c r="W101" i="4"/>
  <c r="W102" i="4"/>
  <c r="W103" i="4"/>
  <c r="W104" i="4"/>
  <c r="W105" i="4"/>
  <c r="W108" i="4"/>
  <c r="W109" i="4"/>
  <c r="W110" i="4"/>
  <c r="V79" i="4"/>
  <c r="V80" i="4"/>
  <c r="V81" i="4"/>
  <c r="V82" i="4"/>
  <c r="V45" i="4"/>
  <c r="V83" i="4"/>
  <c r="V84" i="4"/>
  <c r="V85" i="4"/>
  <c r="V86" i="4"/>
  <c r="V87" i="4"/>
  <c r="V88" i="4"/>
  <c r="V89" i="4"/>
  <c r="V90" i="4"/>
  <c r="V91" i="4"/>
  <c r="V54" i="4"/>
  <c r="V92" i="4"/>
  <c r="V93" i="4"/>
  <c r="V94" i="4"/>
  <c r="V95" i="4"/>
  <c r="V96" i="4"/>
  <c r="V97" i="4"/>
  <c r="V98" i="4"/>
  <c r="V99" i="4"/>
  <c r="V100" i="4"/>
  <c r="V63" i="4"/>
  <c r="V101" i="4"/>
  <c r="V102" i="4"/>
  <c r="V103" i="4"/>
  <c r="V104" i="4"/>
  <c r="V105" i="4"/>
  <c r="V108" i="4"/>
  <c r="V109" i="4"/>
  <c r="V110" i="4"/>
  <c r="U79" i="4"/>
  <c r="U80" i="4"/>
  <c r="U81" i="4"/>
  <c r="U82" i="4"/>
  <c r="U45" i="4"/>
  <c r="U83" i="4"/>
  <c r="U84" i="4"/>
  <c r="U85" i="4"/>
  <c r="U86" i="4"/>
  <c r="U87" i="4"/>
  <c r="U88" i="4"/>
  <c r="U89" i="4"/>
  <c r="U90" i="4"/>
  <c r="U91" i="4"/>
  <c r="U54" i="4"/>
  <c r="U92" i="4"/>
  <c r="U93" i="4"/>
  <c r="U94" i="4"/>
  <c r="U95" i="4"/>
  <c r="U96" i="4"/>
  <c r="U97" i="4"/>
  <c r="U98" i="4"/>
  <c r="U99" i="4"/>
  <c r="U100" i="4"/>
  <c r="U63" i="4"/>
  <c r="U101" i="4"/>
  <c r="U102" i="4"/>
  <c r="U103" i="4"/>
  <c r="U104" i="4"/>
  <c r="U105" i="4"/>
  <c r="U108" i="4"/>
  <c r="U109" i="4"/>
  <c r="U110" i="4"/>
  <c r="T79" i="4"/>
  <c r="T80" i="4"/>
  <c r="T81" i="4"/>
  <c r="T82" i="4"/>
  <c r="T45" i="4"/>
  <c r="T83" i="4"/>
  <c r="T84" i="4"/>
  <c r="T85" i="4"/>
  <c r="T86" i="4"/>
  <c r="T87" i="4"/>
  <c r="T88" i="4"/>
  <c r="T89" i="4"/>
  <c r="T90" i="4"/>
  <c r="T91" i="4"/>
  <c r="T54" i="4"/>
  <c r="T92" i="4"/>
  <c r="T93" i="4"/>
  <c r="T94" i="4"/>
  <c r="T95" i="4"/>
  <c r="T96" i="4"/>
  <c r="T97" i="4"/>
  <c r="T98" i="4"/>
  <c r="T99" i="4"/>
  <c r="T100" i="4"/>
  <c r="T63" i="4"/>
  <c r="T101" i="4"/>
  <c r="T102" i="4"/>
  <c r="T103" i="4"/>
  <c r="T104" i="4"/>
  <c r="T105" i="4"/>
  <c r="T108" i="4"/>
  <c r="T109" i="4"/>
  <c r="T110" i="4"/>
  <c r="S79" i="4"/>
  <c r="S80" i="4"/>
  <c r="S81" i="4"/>
  <c r="S82" i="4"/>
  <c r="S45" i="4"/>
  <c r="S83" i="4"/>
  <c r="S84" i="4"/>
  <c r="S85" i="4"/>
  <c r="S86" i="4"/>
  <c r="S87" i="4"/>
  <c r="S88" i="4"/>
  <c r="S89" i="4"/>
  <c r="S90" i="4"/>
  <c r="S91" i="4"/>
  <c r="S54" i="4"/>
  <c r="S92" i="4"/>
  <c r="S93" i="4"/>
  <c r="S94" i="4"/>
  <c r="S95" i="4"/>
  <c r="S96" i="4"/>
  <c r="S97" i="4"/>
  <c r="S98" i="4"/>
  <c r="S99" i="4"/>
  <c r="S100" i="4"/>
  <c r="S63" i="4"/>
  <c r="S101" i="4"/>
  <c r="S102" i="4"/>
  <c r="S103" i="4"/>
  <c r="S104" i="4"/>
  <c r="S105" i="4"/>
  <c r="S108" i="4"/>
  <c r="S109" i="4"/>
  <c r="S110" i="4"/>
  <c r="R79" i="4"/>
  <c r="R80" i="4"/>
  <c r="R81" i="4"/>
  <c r="R82" i="4"/>
  <c r="R45" i="4"/>
  <c r="R83" i="4"/>
  <c r="R84" i="4"/>
  <c r="R85" i="4"/>
  <c r="R86" i="4"/>
  <c r="R87" i="4"/>
  <c r="R88" i="4"/>
  <c r="R89" i="4"/>
  <c r="R90" i="4"/>
  <c r="R91" i="4"/>
  <c r="R54" i="4"/>
  <c r="R92" i="4"/>
  <c r="R93" i="4"/>
  <c r="R94" i="4"/>
  <c r="R95" i="4"/>
  <c r="R96" i="4"/>
  <c r="R97" i="4"/>
  <c r="R98" i="4"/>
  <c r="R99" i="4"/>
  <c r="R100" i="4"/>
  <c r="R63" i="4"/>
  <c r="R101" i="4"/>
  <c r="R102" i="4"/>
  <c r="R103" i="4"/>
  <c r="R104" i="4"/>
  <c r="R105" i="4"/>
  <c r="R108" i="4"/>
  <c r="R109" i="4"/>
  <c r="R110" i="4"/>
  <c r="Q79" i="4"/>
  <c r="Q80" i="4"/>
  <c r="Q81" i="4"/>
  <c r="Q82" i="4"/>
  <c r="Q45" i="4"/>
  <c r="Q83" i="4"/>
  <c r="Q84" i="4"/>
  <c r="Q85" i="4"/>
  <c r="Q86" i="4"/>
  <c r="Q87" i="4"/>
  <c r="Q88" i="4"/>
  <c r="Q89" i="4"/>
  <c r="Q90" i="4"/>
  <c r="Q91" i="4"/>
  <c r="Q54" i="4"/>
  <c r="Q92" i="4"/>
  <c r="Q93" i="4"/>
  <c r="Q94" i="4"/>
  <c r="Q95" i="4"/>
  <c r="Q96" i="4"/>
  <c r="Q97" i="4"/>
  <c r="Q98" i="4"/>
  <c r="Q99" i="4"/>
  <c r="Q100" i="4"/>
  <c r="Q63" i="4"/>
  <c r="Q101" i="4"/>
  <c r="Q102" i="4"/>
  <c r="Q103" i="4"/>
  <c r="Q104" i="4"/>
  <c r="Q105" i="4"/>
  <c r="Q108" i="4"/>
  <c r="Q109" i="4"/>
  <c r="Q110" i="4"/>
  <c r="P79" i="4"/>
  <c r="P80" i="4"/>
  <c r="P81" i="4"/>
  <c r="P82" i="4"/>
  <c r="P45" i="4"/>
  <c r="P83" i="4"/>
  <c r="P84" i="4"/>
  <c r="P85" i="4"/>
  <c r="P86" i="4"/>
  <c r="P87" i="4"/>
  <c r="P88" i="4"/>
  <c r="P89" i="4"/>
  <c r="P90" i="4"/>
  <c r="P91" i="4"/>
  <c r="P54" i="4"/>
  <c r="P92" i="4"/>
  <c r="P93" i="4"/>
  <c r="P94" i="4"/>
  <c r="P95" i="4"/>
  <c r="P96" i="4"/>
  <c r="P97" i="4"/>
  <c r="P98" i="4"/>
  <c r="P99" i="4"/>
  <c r="P100" i="4"/>
  <c r="P63" i="4"/>
  <c r="P101" i="4"/>
  <c r="P102" i="4"/>
  <c r="P103" i="4"/>
  <c r="P104" i="4"/>
  <c r="P105" i="4"/>
  <c r="P108" i="4"/>
  <c r="P109" i="4"/>
  <c r="P110" i="4"/>
  <c r="O79" i="4"/>
  <c r="O80" i="4"/>
  <c r="O81" i="4"/>
  <c r="O82" i="4"/>
  <c r="O45" i="4"/>
  <c r="O83" i="4"/>
  <c r="O84" i="4"/>
  <c r="O85" i="4"/>
  <c r="O86" i="4"/>
  <c r="O87" i="4"/>
  <c r="O88" i="4"/>
  <c r="O89" i="4"/>
  <c r="O90" i="4"/>
  <c r="O91" i="4"/>
  <c r="O54" i="4"/>
  <c r="O92" i="4"/>
  <c r="O93" i="4"/>
  <c r="O94" i="4"/>
  <c r="O95" i="4"/>
  <c r="O96" i="4"/>
  <c r="O97" i="4"/>
  <c r="O98" i="4"/>
  <c r="O99" i="4"/>
  <c r="O100" i="4"/>
  <c r="O63" i="4"/>
  <c r="O101" i="4"/>
  <c r="O102" i="4"/>
  <c r="O103" i="4"/>
  <c r="O104" i="4"/>
  <c r="O105" i="4"/>
  <c r="O108" i="4"/>
  <c r="O109" i="4"/>
  <c r="O110" i="4"/>
  <c r="N79" i="4"/>
  <c r="N80" i="4"/>
  <c r="N81" i="4"/>
  <c r="N82" i="4"/>
  <c r="N45" i="4"/>
  <c r="N83" i="4"/>
  <c r="N84" i="4"/>
  <c r="N85" i="4"/>
  <c r="N86" i="4"/>
  <c r="N87" i="4"/>
  <c r="N88" i="4"/>
  <c r="N89" i="4"/>
  <c r="N90" i="4"/>
  <c r="N91" i="4"/>
  <c r="N54" i="4"/>
  <c r="N92" i="4"/>
  <c r="N93" i="4"/>
  <c r="N94" i="4"/>
  <c r="N95" i="4"/>
  <c r="N96" i="4"/>
  <c r="N97" i="4"/>
  <c r="N98" i="4"/>
  <c r="N99" i="4"/>
  <c r="N100" i="4"/>
  <c r="N63" i="4"/>
  <c r="N101" i="4"/>
  <c r="N102" i="4"/>
  <c r="N103" i="4"/>
  <c r="N104" i="4"/>
  <c r="N105" i="4"/>
  <c r="N108" i="4"/>
  <c r="N109" i="4"/>
  <c r="N110" i="4"/>
  <c r="M79" i="4"/>
  <c r="M80" i="4"/>
  <c r="M81" i="4"/>
  <c r="M82" i="4"/>
  <c r="M45" i="4"/>
  <c r="M83" i="4"/>
  <c r="M84" i="4"/>
  <c r="M85" i="4"/>
  <c r="M86" i="4"/>
  <c r="M87" i="4"/>
  <c r="M88" i="4"/>
  <c r="M89" i="4"/>
  <c r="M90" i="4"/>
  <c r="M91" i="4"/>
  <c r="M54" i="4"/>
  <c r="M92" i="4"/>
  <c r="M93" i="4"/>
  <c r="M94" i="4"/>
  <c r="M95" i="4"/>
  <c r="M96" i="4"/>
  <c r="M97" i="4"/>
  <c r="M98" i="4"/>
  <c r="M99" i="4"/>
  <c r="M100" i="4"/>
  <c r="M63" i="4"/>
  <c r="M101" i="4"/>
  <c r="M102" i="4"/>
  <c r="M103" i="4"/>
  <c r="M104" i="4"/>
  <c r="M105" i="4"/>
  <c r="M108" i="4"/>
  <c r="M109" i="4"/>
  <c r="M110" i="4"/>
  <c r="L79" i="4"/>
  <c r="L80" i="4"/>
  <c r="L81" i="4"/>
  <c r="L82" i="4"/>
  <c r="L45" i="4"/>
  <c r="L83" i="4"/>
  <c r="L84" i="4"/>
  <c r="L85" i="4"/>
  <c r="L86" i="4"/>
  <c r="L87" i="4"/>
  <c r="L88" i="4"/>
  <c r="L89" i="4"/>
  <c r="L90" i="4"/>
  <c r="L91" i="4"/>
  <c r="L54" i="4"/>
  <c r="L92" i="4"/>
  <c r="L93" i="4"/>
  <c r="L94" i="4"/>
  <c r="L95" i="4"/>
  <c r="L96" i="4"/>
  <c r="L97" i="4"/>
  <c r="L98" i="4"/>
  <c r="L99" i="4"/>
  <c r="L100" i="4"/>
  <c r="L63" i="4"/>
  <c r="L101" i="4"/>
  <c r="L102" i="4"/>
  <c r="L103" i="4"/>
  <c r="L104" i="4"/>
  <c r="L105" i="4"/>
  <c r="L108" i="4"/>
  <c r="L109" i="4"/>
  <c r="L110" i="4"/>
  <c r="K79" i="4"/>
  <c r="K80" i="4"/>
  <c r="K81" i="4"/>
  <c r="K82" i="4"/>
  <c r="K45" i="4"/>
  <c r="K83" i="4"/>
  <c r="K84" i="4"/>
  <c r="K85" i="4"/>
  <c r="K86" i="4"/>
  <c r="K87" i="4"/>
  <c r="K88" i="4"/>
  <c r="K89" i="4"/>
  <c r="K90" i="4"/>
  <c r="K91" i="4"/>
  <c r="K54" i="4"/>
  <c r="K92" i="4"/>
  <c r="K93" i="4"/>
  <c r="K94" i="4"/>
  <c r="K95" i="4"/>
  <c r="K96" i="4"/>
  <c r="K97" i="4"/>
  <c r="K98" i="4"/>
  <c r="K99" i="4"/>
  <c r="K100" i="4"/>
  <c r="K63" i="4"/>
  <c r="K101" i="4"/>
  <c r="K102" i="4"/>
  <c r="K103" i="4"/>
  <c r="K104" i="4"/>
  <c r="K105" i="4"/>
  <c r="K108" i="4"/>
  <c r="K109" i="4"/>
  <c r="K110" i="4"/>
  <c r="J79" i="4"/>
  <c r="J80" i="4"/>
  <c r="J81" i="4"/>
  <c r="J82" i="4"/>
  <c r="J45" i="4"/>
  <c r="J83" i="4"/>
  <c r="J84" i="4"/>
  <c r="J85" i="4"/>
  <c r="J86" i="4"/>
  <c r="J87" i="4"/>
  <c r="J88" i="4"/>
  <c r="J89" i="4"/>
  <c r="J90" i="4"/>
  <c r="J91" i="4"/>
  <c r="J54" i="4"/>
  <c r="J92" i="4"/>
  <c r="J93" i="4"/>
  <c r="J94" i="4"/>
  <c r="J95" i="4"/>
  <c r="J96" i="4"/>
  <c r="J97" i="4"/>
  <c r="J98" i="4"/>
  <c r="J99" i="4"/>
  <c r="J100" i="4"/>
  <c r="J63" i="4"/>
  <c r="J101" i="4"/>
  <c r="J102" i="4"/>
  <c r="J103" i="4"/>
  <c r="J104" i="4"/>
  <c r="J105" i="4"/>
  <c r="J108" i="4"/>
  <c r="J109" i="4"/>
  <c r="J110" i="4"/>
  <c r="I79" i="4"/>
  <c r="I80" i="4"/>
  <c r="I81" i="4"/>
  <c r="I82" i="4"/>
  <c r="I45" i="4"/>
  <c r="I83" i="4"/>
  <c r="I84" i="4"/>
  <c r="I85" i="4"/>
  <c r="I86" i="4"/>
  <c r="I87" i="4"/>
  <c r="I88" i="4"/>
  <c r="I89" i="4"/>
  <c r="I90" i="4"/>
  <c r="I91" i="4"/>
  <c r="I54" i="4"/>
  <c r="I92" i="4"/>
  <c r="I93" i="4"/>
  <c r="I94" i="4"/>
  <c r="I95" i="4"/>
  <c r="I96" i="4"/>
  <c r="I97" i="4"/>
  <c r="I98" i="4"/>
  <c r="I99" i="4"/>
  <c r="I100" i="4"/>
  <c r="I63" i="4"/>
  <c r="I101" i="4"/>
  <c r="I102" i="4"/>
  <c r="I103" i="4"/>
  <c r="I104" i="4"/>
  <c r="I105" i="4"/>
  <c r="I108" i="4"/>
  <c r="I109" i="4"/>
  <c r="I110" i="4"/>
  <c r="H79" i="4"/>
  <c r="H80" i="4"/>
  <c r="H81" i="4"/>
  <c r="H82" i="4"/>
  <c r="H45" i="4"/>
  <c r="H83" i="4"/>
  <c r="H84" i="4"/>
  <c r="H85" i="4"/>
  <c r="H86" i="4"/>
  <c r="H87" i="4"/>
  <c r="H88" i="4"/>
  <c r="H89" i="4"/>
  <c r="H90" i="4"/>
  <c r="H91" i="4"/>
  <c r="H54" i="4"/>
  <c r="H92" i="4"/>
  <c r="H93" i="4"/>
  <c r="H94" i="4"/>
  <c r="H95" i="4"/>
  <c r="H96" i="4"/>
  <c r="H97" i="4"/>
  <c r="H98" i="4"/>
  <c r="H99" i="4"/>
  <c r="H100" i="4"/>
  <c r="H63" i="4"/>
  <c r="H101" i="4"/>
  <c r="H102" i="4"/>
  <c r="H103" i="4"/>
  <c r="H104" i="4"/>
  <c r="H105" i="4"/>
  <c r="H108" i="4"/>
  <c r="H109" i="4"/>
  <c r="H110" i="4"/>
  <c r="G79" i="4"/>
  <c r="G80" i="4"/>
  <c r="G81" i="4"/>
  <c r="G82" i="4"/>
  <c r="G45" i="4"/>
  <c r="G83" i="4"/>
  <c r="G84" i="4"/>
  <c r="G85" i="4"/>
  <c r="G86" i="4"/>
  <c r="G87" i="4"/>
  <c r="G88" i="4"/>
  <c r="G89" i="4"/>
  <c r="G90" i="4"/>
  <c r="G91" i="4"/>
  <c r="G54" i="4"/>
  <c r="G92" i="4"/>
  <c r="G93" i="4"/>
  <c r="G94" i="4"/>
  <c r="G95" i="4"/>
  <c r="G96" i="4"/>
  <c r="G97" i="4"/>
  <c r="G98" i="4"/>
  <c r="G99" i="4"/>
  <c r="G100" i="4"/>
  <c r="G63" i="4"/>
  <c r="G101" i="4"/>
  <c r="G102" i="4"/>
  <c r="G103" i="4"/>
  <c r="G104" i="4"/>
  <c r="G105" i="4"/>
  <c r="G108" i="4"/>
  <c r="G109" i="4"/>
  <c r="G110" i="4"/>
  <c r="D95" i="4"/>
  <c r="D86" i="4"/>
  <c r="D77" i="4"/>
  <c r="B103" i="4"/>
  <c r="C103" i="4"/>
  <c r="AV72" i="4"/>
  <c r="AU69" i="4"/>
  <c r="AU70" i="4"/>
  <c r="AT69" i="4"/>
  <c r="AT70" i="4"/>
  <c r="AS69" i="4"/>
  <c r="AS70" i="4"/>
  <c r="AR69" i="4"/>
  <c r="AR70" i="4"/>
  <c r="AQ69" i="4"/>
  <c r="AQ70" i="4"/>
  <c r="AP69" i="4"/>
  <c r="AP70" i="4"/>
  <c r="AO69" i="4"/>
  <c r="AO70" i="4"/>
  <c r="AN69" i="4"/>
  <c r="AN70" i="4"/>
  <c r="AM69" i="4"/>
  <c r="AM70" i="4"/>
  <c r="AL69" i="4"/>
  <c r="AL70" i="4"/>
  <c r="AK69" i="4"/>
  <c r="AK70" i="4"/>
  <c r="AJ69" i="4"/>
  <c r="AJ70" i="4"/>
  <c r="AI69" i="4"/>
  <c r="AI70" i="4"/>
  <c r="AH69" i="4"/>
  <c r="AH70" i="4"/>
  <c r="AG69" i="4"/>
  <c r="AG70" i="4"/>
  <c r="AF69" i="4"/>
  <c r="AF70" i="4"/>
  <c r="AE69" i="4"/>
  <c r="AE70" i="4"/>
  <c r="AD69" i="4"/>
  <c r="AD70" i="4"/>
  <c r="AC69" i="4"/>
  <c r="AC70" i="4"/>
  <c r="AB69" i="4"/>
  <c r="AB70" i="4"/>
  <c r="AA69" i="4"/>
  <c r="AA70" i="4"/>
  <c r="Z69" i="4"/>
  <c r="Z70" i="4"/>
  <c r="Y69" i="4"/>
  <c r="Y70" i="4"/>
  <c r="X69" i="4"/>
  <c r="X70" i="4"/>
  <c r="W69" i="4"/>
  <c r="W70" i="4"/>
  <c r="V69" i="4"/>
  <c r="V70" i="4"/>
  <c r="U69" i="4"/>
  <c r="U70" i="4"/>
  <c r="T69" i="4"/>
  <c r="T70" i="4"/>
  <c r="S69" i="4"/>
  <c r="S70" i="4"/>
  <c r="R69" i="4"/>
  <c r="R70" i="4"/>
  <c r="Q69" i="4"/>
  <c r="Q70" i="4"/>
  <c r="P69" i="4"/>
  <c r="P70" i="4"/>
  <c r="O69" i="4"/>
  <c r="O70" i="4"/>
  <c r="N69" i="4"/>
  <c r="N70" i="4"/>
  <c r="M69" i="4"/>
  <c r="M70" i="4"/>
  <c r="L69" i="4"/>
  <c r="L70" i="4"/>
  <c r="K69" i="4"/>
  <c r="K70" i="4"/>
  <c r="J69" i="4"/>
  <c r="J70" i="4"/>
  <c r="I69" i="4"/>
  <c r="I70" i="4"/>
  <c r="H69" i="4"/>
  <c r="H70" i="4"/>
  <c r="G69" i="4"/>
  <c r="G70" i="4"/>
  <c r="F69" i="4"/>
  <c r="F70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AX45" i="4"/>
  <c r="AX44" i="4"/>
  <c r="AX43" i="4"/>
  <c r="AW42" i="4"/>
  <c r="AU34" i="4"/>
  <c r="AU35" i="4"/>
  <c r="AU36" i="4"/>
  <c r="AT34" i="4"/>
  <c r="AT35" i="4"/>
  <c r="AT36" i="4"/>
  <c r="AS34" i="4"/>
  <c r="AS35" i="4"/>
  <c r="AS36" i="4"/>
  <c r="AR34" i="4"/>
  <c r="AR35" i="4"/>
  <c r="AR36" i="4"/>
  <c r="AQ34" i="4"/>
  <c r="AQ35" i="4"/>
  <c r="AQ36" i="4"/>
  <c r="AP34" i="4"/>
  <c r="AP35" i="4"/>
  <c r="AP36" i="4"/>
  <c r="AO34" i="4"/>
  <c r="AO35" i="4"/>
  <c r="AO36" i="4"/>
  <c r="AN34" i="4"/>
  <c r="AN35" i="4"/>
  <c r="AN36" i="4"/>
  <c r="AM34" i="4"/>
  <c r="AM35" i="4"/>
  <c r="AM36" i="4"/>
  <c r="AL34" i="4"/>
  <c r="AL35" i="4"/>
  <c r="AL36" i="4"/>
  <c r="AK34" i="4"/>
  <c r="AK35" i="4"/>
  <c r="AK36" i="4"/>
  <c r="AJ34" i="4"/>
  <c r="AJ35" i="4"/>
  <c r="AJ36" i="4"/>
  <c r="AI34" i="4"/>
  <c r="AI35" i="4"/>
  <c r="AI36" i="4"/>
  <c r="AH34" i="4"/>
  <c r="AH35" i="4"/>
  <c r="AH36" i="4"/>
  <c r="AG34" i="4"/>
  <c r="AG35" i="4"/>
  <c r="AG36" i="4"/>
  <c r="AF34" i="4"/>
  <c r="AF35" i="4"/>
  <c r="AF36" i="4"/>
  <c r="AE34" i="4"/>
  <c r="AE35" i="4"/>
  <c r="AE36" i="4"/>
  <c r="AD34" i="4"/>
  <c r="AD35" i="4"/>
  <c r="AD36" i="4"/>
  <c r="AC34" i="4"/>
  <c r="AC35" i="4"/>
  <c r="AC36" i="4"/>
  <c r="AB34" i="4"/>
  <c r="AB35" i="4"/>
  <c r="AB36" i="4"/>
  <c r="AA34" i="4"/>
  <c r="AA35" i="4"/>
  <c r="AA36" i="4"/>
  <c r="Z34" i="4"/>
  <c r="Z35" i="4"/>
  <c r="Z36" i="4"/>
  <c r="Y34" i="4"/>
  <c r="Y35" i="4"/>
  <c r="Y36" i="4"/>
  <c r="X34" i="4"/>
  <c r="X35" i="4"/>
  <c r="X36" i="4"/>
  <c r="W34" i="4"/>
  <c r="W35" i="4"/>
  <c r="W36" i="4"/>
  <c r="V34" i="4"/>
  <c r="V35" i="4"/>
  <c r="V36" i="4"/>
  <c r="U34" i="4"/>
  <c r="U35" i="4"/>
  <c r="U36" i="4"/>
  <c r="T34" i="4"/>
  <c r="T35" i="4"/>
  <c r="T36" i="4"/>
  <c r="S34" i="4"/>
  <c r="S35" i="4"/>
  <c r="S36" i="4"/>
  <c r="R34" i="4"/>
  <c r="R35" i="4"/>
  <c r="R36" i="4"/>
  <c r="Q34" i="4"/>
  <c r="Q35" i="4"/>
  <c r="Q36" i="4"/>
  <c r="P34" i="4"/>
  <c r="P35" i="4"/>
  <c r="P36" i="4"/>
  <c r="O34" i="4"/>
  <c r="O35" i="4"/>
  <c r="O36" i="4"/>
  <c r="N34" i="4"/>
  <c r="N35" i="4"/>
  <c r="N36" i="4"/>
  <c r="M34" i="4"/>
  <c r="M35" i="4"/>
  <c r="M36" i="4"/>
  <c r="L34" i="4"/>
  <c r="L35" i="4"/>
  <c r="L36" i="4"/>
  <c r="K34" i="4"/>
  <c r="K35" i="4"/>
  <c r="K36" i="4"/>
  <c r="J34" i="4"/>
  <c r="J35" i="4"/>
  <c r="J36" i="4"/>
  <c r="I34" i="4"/>
  <c r="I35" i="4"/>
  <c r="I36" i="4"/>
  <c r="H34" i="4"/>
  <c r="H35" i="4"/>
  <c r="H36" i="4"/>
  <c r="G34" i="4"/>
  <c r="G35" i="4"/>
  <c r="G36" i="4"/>
  <c r="F34" i="4"/>
  <c r="F35" i="4"/>
  <c r="F36" i="4"/>
  <c r="AV29" i="4"/>
  <c r="AV27" i="4"/>
  <c r="AV25" i="4"/>
  <c r="AV20" i="4"/>
  <c r="AV18" i="4"/>
  <c r="AV16" i="4"/>
  <c r="AV11" i="4"/>
  <c r="AV9" i="4"/>
  <c r="AV7" i="4"/>
  <c r="E64" i="1"/>
  <c r="E62" i="1"/>
  <c r="E60" i="1"/>
  <c r="E55" i="1"/>
  <c r="E53" i="1"/>
  <c r="E51" i="1"/>
  <c r="E46" i="1"/>
  <c r="E44" i="1"/>
  <c r="E42" i="1"/>
  <c r="G63" i="1"/>
  <c r="G54" i="1"/>
  <c r="G45" i="1"/>
  <c r="G69" i="1"/>
  <c r="H63" i="1"/>
  <c r="H54" i="1"/>
  <c r="H45" i="1"/>
  <c r="H69" i="1"/>
  <c r="I63" i="1"/>
  <c r="I54" i="1"/>
  <c r="I45" i="1"/>
  <c r="I69" i="1"/>
  <c r="J63" i="1"/>
  <c r="J54" i="1"/>
  <c r="J45" i="1"/>
  <c r="J69" i="1"/>
  <c r="K63" i="1"/>
  <c r="K54" i="1"/>
  <c r="K45" i="1"/>
  <c r="K69" i="1"/>
  <c r="L63" i="1"/>
  <c r="L54" i="1"/>
  <c r="L45" i="1"/>
  <c r="L69" i="1"/>
  <c r="M63" i="1"/>
  <c r="M54" i="1"/>
  <c r="M45" i="1"/>
  <c r="M69" i="1"/>
  <c r="N63" i="1"/>
  <c r="N54" i="1"/>
  <c r="N45" i="1"/>
  <c r="N69" i="1"/>
  <c r="O63" i="1"/>
  <c r="O54" i="1"/>
  <c r="O45" i="1"/>
  <c r="O69" i="1"/>
  <c r="P63" i="1"/>
  <c r="P54" i="1"/>
  <c r="P45" i="1"/>
  <c r="P69" i="1"/>
  <c r="Q63" i="1"/>
  <c r="Q54" i="1"/>
  <c r="Q45" i="1"/>
  <c r="Q69" i="1"/>
  <c r="R63" i="1"/>
  <c r="R54" i="1"/>
  <c r="R45" i="1"/>
  <c r="R69" i="1"/>
  <c r="S63" i="1"/>
  <c r="S54" i="1"/>
  <c r="S45" i="1"/>
  <c r="S69" i="1"/>
  <c r="T63" i="1"/>
  <c r="T54" i="1"/>
  <c r="T45" i="1"/>
  <c r="T69" i="1"/>
  <c r="U63" i="1"/>
  <c r="U54" i="1"/>
  <c r="U45" i="1"/>
  <c r="U69" i="1"/>
  <c r="V63" i="1"/>
  <c r="V54" i="1"/>
  <c r="V45" i="1"/>
  <c r="V69" i="1"/>
  <c r="W63" i="1"/>
  <c r="W54" i="1"/>
  <c r="W45" i="1"/>
  <c r="W69" i="1"/>
  <c r="X63" i="1"/>
  <c r="X54" i="1"/>
  <c r="X45" i="1"/>
  <c r="X69" i="1"/>
  <c r="Y63" i="1"/>
  <c r="Y54" i="1"/>
  <c r="Y45" i="1"/>
  <c r="Y69" i="1"/>
  <c r="Z63" i="1"/>
  <c r="Z54" i="1"/>
  <c r="Z45" i="1"/>
  <c r="Z69" i="1"/>
  <c r="AA63" i="1"/>
  <c r="AA54" i="1"/>
  <c r="AA45" i="1"/>
  <c r="AA69" i="1"/>
  <c r="AB63" i="1"/>
  <c r="AB54" i="1"/>
  <c r="AB45" i="1"/>
  <c r="AB69" i="1"/>
  <c r="AC63" i="1"/>
  <c r="AC54" i="1"/>
  <c r="AC45" i="1"/>
  <c r="AC69" i="1"/>
  <c r="AD63" i="1"/>
  <c r="AD54" i="1"/>
  <c r="AD45" i="1"/>
  <c r="AD69" i="1"/>
  <c r="AE63" i="1"/>
  <c r="AE54" i="1"/>
  <c r="AE45" i="1"/>
  <c r="AE69" i="1"/>
  <c r="AF63" i="1"/>
  <c r="AF54" i="1"/>
  <c r="AF45" i="1"/>
  <c r="AF69" i="1"/>
  <c r="AG63" i="1"/>
  <c r="AG54" i="1"/>
  <c r="AG45" i="1"/>
  <c r="AG69" i="1"/>
  <c r="AH63" i="1"/>
  <c r="AH54" i="1"/>
  <c r="AH45" i="1"/>
  <c r="AH69" i="1"/>
  <c r="AI63" i="1"/>
  <c r="AI54" i="1"/>
  <c r="AI45" i="1"/>
  <c r="AI69" i="1"/>
  <c r="AJ63" i="1"/>
  <c r="AJ54" i="1"/>
  <c r="AJ45" i="1"/>
  <c r="AJ69" i="1"/>
  <c r="AK63" i="1"/>
  <c r="AK54" i="1"/>
  <c r="AK45" i="1"/>
  <c r="AK69" i="1"/>
  <c r="AL63" i="1"/>
  <c r="AL54" i="1"/>
  <c r="AL45" i="1"/>
  <c r="AL69" i="1"/>
  <c r="AM63" i="1"/>
  <c r="AM54" i="1"/>
  <c r="AM45" i="1"/>
  <c r="AM69" i="1"/>
  <c r="AN63" i="1"/>
  <c r="AN54" i="1"/>
  <c r="AN45" i="1"/>
  <c r="AN69" i="1"/>
  <c r="AO63" i="1"/>
  <c r="AO54" i="1"/>
  <c r="AO45" i="1"/>
  <c r="AO69" i="1"/>
  <c r="AP63" i="1"/>
  <c r="AP54" i="1"/>
  <c r="AP45" i="1"/>
  <c r="AP69" i="1"/>
  <c r="AQ63" i="1"/>
  <c r="AQ54" i="1"/>
  <c r="AQ45" i="1"/>
  <c r="AQ69" i="1"/>
  <c r="AR63" i="1"/>
  <c r="AR54" i="1"/>
  <c r="AR45" i="1"/>
  <c r="AR69" i="1"/>
  <c r="AS63" i="1"/>
  <c r="AS54" i="1"/>
  <c r="AS45" i="1"/>
  <c r="AS69" i="1"/>
  <c r="AT63" i="1"/>
  <c r="AT54" i="1"/>
  <c r="AT45" i="1"/>
  <c r="AT69" i="1"/>
  <c r="AU63" i="1"/>
  <c r="AU54" i="1"/>
  <c r="AU45" i="1"/>
  <c r="AU69" i="1"/>
  <c r="F69" i="1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F72" i="3"/>
  <c r="F105" i="3"/>
  <c r="F103" i="3"/>
  <c r="F101" i="3"/>
  <c r="F87" i="3"/>
  <c r="F85" i="3"/>
  <c r="F83" i="3"/>
  <c r="F111" i="3"/>
  <c r="E68" i="3"/>
  <c r="H41" i="3"/>
  <c r="I42" i="3"/>
  <c r="I41" i="3"/>
  <c r="J42" i="3"/>
  <c r="J41" i="3"/>
  <c r="K42" i="3"/>
  <c r="K41" i="3"/>
  <c r="L42" i="3"/>
  <c r="L41" i="3"/>
  <c r="M42" i="3"/>
  <c r="M41" i="3"/>
  <c r="N42" i="3"/>
  <c r="N41" i="3"/>
  <c r="O42" i="3"/>
  <c r="O41" i="3"/>
  <c r="P42" i="3"/>
  <c r="P41" i="3"/>
  <c r="Q42" i="3"/>
  <c r="Q41" i="3"/>
  <c r="R42" i="3"/>
  <c r="R41" i="3"/>
  <c r="S42" i="3"/>
  <c r="S41" i="3"/>
  <c r="T42" i="3"/>
  <c r="T41" i="3"/>
  <c r="U42" i="3"/>
  <c r="U41" i="3"/>
  <c r="V42" i="3"/>
  <c r="V41" i="3"/>
  <c r="W42" i="3"/>
  <c r="W41" i="3"/>
  <c r="X42" i="3"/>
  <c r="X41" i="3"/>
  <c r="Y42" i="3"/>
  <c r="Y41" i="3"/>
  <c r="Z42" i="3"/>
  <c r="Z41" i="3"/>
  <c r="AA42" i="3"/>
  <c r="AA41" i="3"/>
  <c r="AB42" i="3"/>
  <c r="AB41" i="3"/>
  <c r="AC42" i="3"/>
  <c r="AC41" i="3"/>
  <c r="AD42" i="3"/>
  <c r="AD41" i="3"/>
  <c r="AE42" i="3"/>
  <c r="AE41" i="3"/>
  <c r="AF42" i="3"/>
  <c r="AF41" i="3"/>
  <c r="AG42" i="3"/>
  <c r="AG41" i="3"/>
  <c r="AH42" i="3"/>
  <c r="AH41" i="3"/>
  <c r="AI42" i="3"/>
  <c r="AI41" i="3"/>
  <c r="AJ42" i="3"/>
  <c r="AJ41" i="3"/>
  <c r="AK42" i="3"/>
  <c r="AK41" i="3"/>
  <c r="AL42" i="3"/>
  <c r="AL41" i="3"/>
  <c r="AM42" i="3"/>
  <c r="AM41" i="3"/>
  <c r="AN42" i="3"/>
  <c r="AN41" i="3"/>
  <c r="AO42" i="3"/>
  <c r="AO41" i="3"/>
  <c r="AP42" i="3"/>
  <c r="AP41" i="3"/>
  <c r="AQ42" i="3"/>
  <c r="AQ41" i="3"/>
  <c r="AR42" i="3"/>
  <c r="AR41" i="3"/>
  <c r="AS42" i="3"/>
  <c r="AS41" i="3"/>
  <c r="AT42" i="3"/>
  <c r="AT41" i="3"/>
  <c r="AU42" i="3"/>
  <c r="AU41" i="3"/>
  <c r="G42" i="3"/>
  <c r="G41" i="3"/>
  <c r="G44" i="3"/>
  <c r="G43" i="3"/>
  <c r="H44" i="3"/>
  <c r="H43" i="3"/>
  <c r="I44" i="3"/>
  <c r="I43" i="3"/>
  <c r="J44" i="3"/>
  <c r="J43" i="3"/>
  <c r="K44" i="3"/>
  <c r="K43" i="3"/>
  <c r="L44" i="3"/>
  <c r="L43" i="3"/>
  <c r="M44" i="3"/>
  <c r="M43" i="3"/>
  <c r="N44" i="3"/>
  <c r="N43" i="3"/>
  <c r="O44" i="3"/>
  <c r="O43" i="3"/>
  <c r="P44" i="3"/>
  <c r="P43" i="3"/>
  <c r="Q44" i="3"/>
  <c r="Q43" i="3"/>
  <c r="R44" i="3"/>
  <c r="R43" i="3"/>
  <c r="S44" i="3"/>
  <c r="S43" i="3"/>
  <c r="T44" i="3"/>
  <c r="T43" i="3"/>
  <c r="U44" i="3"/>
  <c r="U43" i="3"/>
  <c r="V44" i="3"/>
  <c r="V43" i="3"/>
  <c r="W44" i="3"/>
  <c r="W43" i="3"/>
  <c r="X44" i="3"/>
  <c r="X43" i="3"/>
  <c r="Y44" i="3"/>
  <c r="Y43" i="3"/>
  <c r="Z44" i="3"/>
  <c r="Z43" i="3"/>
  <c r="AA44" i="3"/>
  <c r="AA43" i="3"/>
  <c r="AB44" i="3"/>
  <c r="AB43" i="3"/>
  <c r="AC44" i="3"/>
  <c r="AC43" i="3"/>
  <c r="AD44" i="3"/>
  <c r="AD43" i="3"/>
  <c r="AE44" i="3"/>
  <c r="AE43" i="3"/>
  <c r="AF44" i="3"/>
  <c r="AF43" i="3"/>
  <c r="AG44" i="3"/>
  <c r="AG43" i="3"/>
  <c r="AH44" i="3"/>
  <c r="AH43" i="3"/>
  <c r="AI44" i="3"/>
  <c r="AI43" i="3"/>
  <c r="AJ44" i="3"/>
  <c r="AJ43" i="3"/>
  <c r="AK44" i="3"/>
  <c r="AK43" i="3"/>
  <c r="AL44" i="3"/>
  <c r="AL43" i="3"/>
  <c r="AM44" i="3"/>
  <c r="AM43" i="3"/>
  <c r="AN44" i="3"/>
  <c r="AN43" i="3"/>
  <c r="AO44" i="3"/>
  <c r="AO43" i="3"/>
  <c r="AP44" i="3"/>
  <c r="AP43" i="3"/>
  <c r="AQ44" i="3"/>
  <c r="AQ43" i="3"/>
  <c r="AR44" i="3"/>
  <c r="AR43" i="3"/>
  <c r="AS44" i="3"/>
  <c r="AS43" i="3"/>
  <c r="AT44" i="3"/>
  <c r="AT43" i="3"/>
  <c r="AU44" i="3"/>
  <c r="AU43" i="3"/>
  <c r="AU6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D74" i="3"/>
  <c r="AU47" i="3"/>
  <c r="D77" i="3"/>
  <c r="D80" i="3"/>
  <c r="G46" i="3"/>
  <c r="G45" i="3"/>
  <c r="G72" i="3"/>
  <c r="H42" i="3"/>
  <c r="H46" i="3"/>
  <c r="H45" i="3"/>
  <c r="H72" i="3"/>
  <c r="I46" i="3"/>
  <c r="I45" i="3"/>
  <c r="I72" i="3"/>
  <c r="J46" i="3"/>
  <c r="J45" i="3"/>
  <c r="J72" i="3"/>
  <c r="K46" i="3"/>
  <c r="K45" i="3"/>
  <c r="K72" i="3"/>
  <c r="L46" i="3"/>
  <c r="L45" i="3"/>
  <c r="L72" i="3"/>
  <c r="M46" i="3"/>
  <c r="M45" i="3"/>
  <c r="M72" i="3"/>
  <c r="N46" i="3"/>
  <c r="N45" i="3"/>
  <c r="N72" i="3"/>
  <c r="O46" i="3"/>
  <c r="O45" i="3"/>
  <c r="O72" i="3"/>
  <c r="P46" i="3"/>
  <c r="P45" i="3"/>
  <c r="P72" i="3"/>
  <c r="Q46" i="3"/>
  <c r="Q45" i="3"/>
  <c r="Q72" i="3"/>
  <c r="R46" i="3"/>
  <c r="R45" i="3"/>
  <c r="R72" i="3"/>
  <c r="S46" i="3"/>
  <c r="S45" i="3"/>
  <c r="S72" i="3"/>
  <c r="T46" i="3"/>
  <c r="T45" i="3"/>
  <c r="T72" i="3"/>
  <c r="U46" i="3"/>
  <c r="U45" i="3"/>
  <c r="U72" i="3"/>
  <c r="V46" i="3"/>
  <c r="V45" i="3"/>
  <c r="V72" i="3"/>
  <c r="W46" i="3"/>
  <c r="W45" i="3"/>
  <c r="W72" i="3"/>
  <c r="X46" i="3"/>
  <c r="X45" i="3"/>
  <c r="X72" i="3"/>
  <c r="Y46" i="3"/>
  <c r="Y45" i="3"/>
  <c r="Y72" i="3"/>
  <c r="Z46" i="3"/>
  <c r="Z45" i="3"/>
  <c r="Z72" i="3"/>
  <c r="AA46" i="3"/>
  <c r="AA45" i="3"/>
  <c r="AA72" i="3"/>
  <c r="AB46" i="3"/>
  <c r="AB45" i="3"/>
  <c r="AB72" i="3"/>
  <c r="AC46" i="3"/>
  <c r="AC45" i="3"/>
  <c r="AC72" i="3"/>
  <c r="AD46" i="3"/>
  <c r="AD45" i="3"/>
  <c r="AD72" i="3"/>
  <c r="AE46" i="3"/>
  <c r="AE45" i="3"/>
  <c r="AE72" i="3"/>
  <c r="AF46" i="3"/>
  <c r="AF45" i="3"/>
  <c r="AF72" i="3"/>
  <c r="AG46" i="3"/>
  <c r="AG45" i="3"/>
  <c r="AG72" i="3"/>
  <c r="AH46" i="3"/>
  <c r="AH45" i="3"/>
  <c r="AH72" i="3"/>
  <c r="AI46" i="3"/>
  <c r="AI45" i="3"/>
  <c r="AI72" i="3"/>
  <c r="AJ46" i="3"/>
  <c r="AJ45" i="3"/>
  <c r="AJ72" i="3"/>
  <c r="AK46" i="3"/>
  <c r="AK45" i="3"/>
  <c r="AK72" i="3"/>
  <c r="AL46" i="3"/>
  <c r="AL45" i="3"/>
  <c r="AL72" i="3"/>
  <c r="AM46" i="3"/>
  <c r="AM45" i="3"/>
  <c r="AM72" i="3"/>
  <c r="AN46" i="3"/>
  <c r="AN45" i="3"/>
  <c r="AN72" i="3"/>
  <c r="AO46" i="3"/>
  <c r="AO45" i="3"/>
  <c r="AO72" i="3"/>
  <c r="AP46" i="3"/>
  <c r="AP45" i="3"/>
  <c r="AP72" i="3"/>
  <c r="AQ46" i="3"/>
  <c r="AQ45" i="3"/>
  <c r="AQ72" i="3"/>
  <c r="AR46" i="3"/>
  <c r="AR45" i="3"/>
  <c r="AR72" i="3"/>
  <c r="AS46" i="3"/>
  <c r="AS45" i="3"/>
  <c r="AS72" i="3"/>
  <c r="AT46" i="3"/>
  <c r="AT45" i="3"/>
  <c r="AT72" i="3"/>
  <c r="AU46" i="3"/>
  <c r="AU45" i="3"/>
  <c r="AU72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H66" i="3"/>
  <c r="H65" i="3"/>
  <c r="I66" i="3"/>
  <c r="I65" i="3"/>
  <c r="J66" i="3"/>
  <c r="J65" i="3"/>
  <c r="K66" i="3"/>
  <c r="K65" i="3"/>
  <c r="L66" i="3"/>
  <c r="L65" i="3"/>
  <c r="M66" i="3"/>
  <c r="M65" i="3"/>
  <c r="N66" i="3"/>
  <c r="N65" i="3"/>
  <c r="O66" i="3"/>
  <c r="O65" i="3"/>
  <c r="P66" i="3"/>
  <c r="P65" i="3"/>
  <c r="Q66" i="3"/>
  <c r="Q65" i="3"/>
  <c r="R66" i="3"/>
  <c r="R65" i="3"/>
  <c r="S66" i="3"/>
  <c r="S65" i="3"/>
  <c r="T66" i="3"/>
  <c r="T65" i="3"/>
  <c r="U66" i="3"/>
  <c r="U65" i="3"/>
  <c r="V66" i="3"/>
  <c r="V65" i="3"/>
  <c r="W66" i="3"/>
  <c r="W65" i="3"/>
  <c r="X66" i="3"/>
  <c r="X65" i="3"/>
  <c r="Y66" i="3"/>
  <c r="Y65" i="3"/>
  <c r="Z66" i="3"/>
  <c r="Z65" i="3"/>
  <c r="AA66" i="3"/>
  <c r="AA65" i="3"/>
  <c r="AB66" i="3"/>
  <c r="AB65" i="3"/>
  <c r="AC66" i="3"/>
  <c r="AC65" i="3"/>
  <c r="AD66" i="3"/>
  <c r="AD65" i="3"/>
  <c r="AE66" i="3"/>
  <c r="AE65" i="3"/>
  <c r="AF66" i="3"/>
  <c r="AF65" i="3"/>
  <c r="AG66" i="3"/>
  <c r="AG65" i="3"/>
  <c r="AH66" i="3"/>
  <c r="AH65" i="3"/>
  <c r="AI66" i="3"/>
  <c r="AI65" i="3"/>
  <c r="AJ66" i="3"/>
  <c r="AJ65" i="3"/>
  <c r="AK66" i="3"/>
  <c r="AK65" i="3"/>
  <c r="AL66" i="3"/>
  <c r="AL65" i="3"/>
  <c r="AM66" i="3"/>
  <c r="AM65" i="3"/>
  <c r="AN66" i="3"/>
  <c r="AN65" i="3"/>
  <c r="AO66" i="3"/>
  <c r="AO65" i="3"/>
  <c r="AP66" i="3"/>
  <c r="AP65" i="3"/>
  <c r="AQ66" i="3"/>
  <c r="AQ65" i="3"/>
  <c r="AR66" i="3"/>
  <c r="AR65" i="3"/>
  <c r="AS66" i="3"/>
  <c r="AS65" i="3"/>
  <c r="AT66" i="3"/>
  <c r="AT65" i="3"/>
  <c r="AU66" i="3"/>
  <c r="G66" i="3"/>
  <c r="H56" i="3"/>
  <c r="H55" i="3"/>
  <c r="I56" i="3"/>
  <c r="I55" i="3"/>
  <c r="J56" i="3"/>
  <c r="J55" i="3"/>
  <c r="K56" i="3"/>
  <c r="K55" i="3"/>
  <c r="L56" i="3"/>
  <c r="L55" i="3"/>
  <c r="M56" i="3"/>
  <c r="M55" i="3"/>
  <c r="N56" i="3"/>
  <c r="N55" i="3"/>
  <c r="O56" i="3"/>
  <c r="O55" i="3"/>
  <c r="P56" i="3"/>
  <c r="P55" i="3"/>
  <c r="Q56" i="3"/>
  <c r="Q55" i="3"/>
  <c r="R56" i="3"/>
  <c r="R55" i="3"/>
  <c r="S56" i="3"/>
  <c r="S55" i="3"/>
  <c r="T56" i="3"/>
  <c r="T55" i="3"/>
  <c r="U56" i="3"/>
  <c r="U55" i="3"/>
  <c r="V56" i="3"/>
  <c r="V55" i="3"/>
  <c r="W56" i="3"/>
  <c r="W55" i="3"/>
  <c r="X56" i="3"/>
  <c r="X55" i="3"/>
  <c r="Y56" i="3"/>
  <c r="Y55" i="3"/>
  <c r="Z56" i="3"/>
  <c r="Z55" i="3"/>
  <c r="AA56" i="3"/>
  <c r="AA55" i="3"/>
  <c r="AB56" i="3"/>
  <c r="AB55" i="3"/>
  <c r="AC56" i="3"/>
  <c r="AC55" i="3"/>
  <c r="AD56" i="3"/>
  <c r="AD55" i="3"/>
  <c r="AE56" i="3"/>
  <c r="AE55" i="3"/>
  <c r="AF56" i="3"/>
  <c r="AF55" i="3"/>
  <c r="AG56" i="3"/>
  <c r="AG55" i="3"/>
  <c r="AH56" i="3"/>
  <c r="AH55" i="3"/>
  <c r="AI56" i="3"/>
  <c r="AI55" i="3"/>
  <c r="AJ56" i="3"/>
  <c r="AJ55" i="3"/>
  <c r="AK56" i="3"/>
  <c r="AK55" i="3"/>
  <c r="AL56" i="3"/>
  <c r="AL55" i="3"/>
  <c r="AM56" i="3"/>
  <c r="AM55" i="3"/>
  <c r="AN56" i="3"/>
  <c r="AN55" i="3"/>
  <c r="AO56" i="3"/>
  <c r="AO55" i="3"/>
  <c r="AP56" i="3"/>
  <c r="AP55" i="3"/>
  <c r="AQ56" i="3"/>
  <c r="AQ55" i="3"/>
  <c r="AR56" i="3"/>
  <c r="AR55" i="3"/>
  <c r="AS56" i="3"/>
  <c r="AS55" i="3"/>
  <c r="AT56" i="3"/>
  <c r="AT55" i="3"/>
  <c r="AU56" i="3"/>
  <c r="G56" i="3"/>
  <c r="G39" i="3"/>
  <c r="G7" i="3"/>
  <c r="AU82" i="3"/>
  <c r="AU83" i="3"/>
  <c r="AU84" i="3"/>
  <c r="AU85" i="3"/>
  <c r="AU86" i="3"/>
  <c r="AU87" i="3"/>
  <c r="AU88" i="3"/>
  <c r="AU89" i="3"/>
  <c r="AU90" i="3"/>
  <c r="F51" i="3"/>
  <c r="D83" i="3"/>
  <c r="G52" i="3"/>
  <c r="G51" i="3"/>
  <c r="H52" i="3"/>
  <c r="H51" i="3"/>
  <c r="I52" i="3"/>
  <c r="I51" i="3"/>
  <c r="J52" i="3"/>
  <c r="J51" i="3"/>
  <c r="K52" i="3"/>
  <c r="K51" i="3"/>
  <c r="L52" i="3"/>
  <c r="L51" i="3"/>
  <c r="M52" i="3"/>
  <c r="M51" i="3"/>
  <c r="N52" i="3"/>
  <c r="N51" i="3"/>
  <c r="O52" i="3"/>
  <c r="O51" i="3"/>
  <c r="P52" i="3"/>
  <c r="P51" i="3"/>
  <c r="Q52" i="3"/>
  <c r="Q51" i="3"/>
  <c r="R52" i="3"/>
  <c r="R51" i="3"/>
  <c r="S52" i="3"/>
  <c r="S51" i="3"/>
  <c r="T52" i="3"/>
  <c r="T51" i="3"/>
  <c r="U52" i="3"/>
  <c r="U51" i="3"/>
  <c r="V52" i="3"/>
  <c r="V51" i="3"/>
  <c r="W52" i="3"/>
  <c r="W51" i="3"/>
  <c r="X52" i="3"/>
  <c r="X51" i="3"/>
  <c r="Y52" i="3"/>
  <c r="Y51" i="3"/>
  <c r="Z52" i="3"/>
  <c r="Z51" i="3"/>
  <c r="AA52" i="3"/>
  <c r="AA51" i="3"/>
  <c r="AB52" i="3"/>
  <c r="AB51" i="3"/>
  <c r="AC52" i="3"/>
  <c r="AC51" i="3"/>
  <c r="AD52" i="3"/>
  <c r="AD51" i="3"/>
  <c r="AE52" i="3"/>
  <c r="AE51" i="3"/>
  <c r="AF52" i="3"/>
  <c r="AF51" i="3"/>
  <c r="AG52" i="3"/>
  <c r="AG51" i="3"/>
  <c r="AH52" i="3"/>
  <c r="AH51" i="3"/>
  <c r="AI52" i="3"/>
  <c r="AI51" i="3"/>
  <c r="AJ52" i="3"/>
  <c r="AJ51" i="3"/>
  <c r="AK52" i="3"/>
  <c r="AK51" i="3"/>
  <c r="AL52" i="3"/>
  <c r="AL51" i="3"/>
  <c r="AM52" i="3"/>
  <c r="AM51" i="3"/>
  <c r="AN52" i="3"/>
  <c r="AN51" i="3"/>
  <c r="AO52" i="3"/>
  <c r="AO51" i="3"/>
  <c r="AP52" i="3"/>
  <c r="AP51" i="3"/>
  <c r="AQ52" i="3"/>
  <c r="AQ51" i="3"/>
  <c r="AR52" i="3"/>
  <c r="AR51" i="3"/>
  <c r="AS52" i="3"/>
  <c r="AS51" i="3"/>
  <c r="AT52" i="3"/>
  <c r="AT51" i="3"/>
  <c r="AU52" i="3"/>
  <c r="AU51" i="3"/>
  <c r="AU91" i="3"/>
  <c r="AU92" i="3"/>
  <c r="F53" i="3"/>
  <c r="D86" i="3"/>
  <c r="G54" i="3"/>
  <c r="G53" i="3"/>
  <c r="H54" i="3"/>
  <c r="H53" i="3"/>
  <c r="I54" i="3"/>
  <c r="I53" i="3"/>
  <c r="J54" i="3"/>
  <c r="J53" i="3"/>
  <c r="K54" i="3"/>
  <c r="K53" i="3"/>
  <c r="L54" i="3"/>
  <c r="L53" i="3"/>
  <c r="M54" i="3"/>
  <c r="M53" i="3"/>
  <c r="N54" i="3"/>
  <c r="N53" i="3"/>
  <c r="O54" i="3"/>
  <c r="O53" i="3"/>
  <c r="P54" i="3"/>
  <c r="P53" i="3"/>
  <c r="Q54" i="3"/>
  <c r="Q53" i="3"/>
  <c r="R54" i="3"/>
  <c r="R53" i="3"/>
  <c r="S54" i="3"/>
  <c r="S53" i="3"/>
  <c r="T54" i="3"/>
  <c r="T53" i="3"/>
  <c r="U54" i="3"/>
  <c r="U53" i="3"/>
  <c r="V54" i="3"/>
  <c r="V53" i="3"/>
  <c r="W54" i="3"/>
  <c r="W53" i="3"/>
  <c r="X54" i="3"/>
  <c r="X53" i="3"/>
  <c r="Y54" i="3"/>
  <c r="Y53" i="3"/>
  <c r="Z54" i="3"/>
  <c r="Z53" i="3"/>
  <c r="AA54" i="3"/>
  <c r="AA53" i="3"/>
  <c r="AB54" i="3"/>
  <c r="AB53" i="3"/>
  <c r="AC54" i="3"/>
  <c r="AC53" i="3"/>
  <c r="AD54" i="3"/>
  <c r="AD53" i="3"/>
  <c r="AE54" i="3"/>
  <c r="AE53" i="3"/>
  <c r="AF54" i="3"/>
  <c r="AF53" i="3"/>
  <c r="AG54" i="3"/>
  <c r="AG53" i="3"/>
  <c r="AH54" i="3"/>
  <c r="AH53" i="3"/>
  <c r="AI54" i="3"/>
  <c r="AI53" i="3"/>
  <c r="AJ54" i="3"/>
  <c r="AJ53" i="3"/>
  <c r="AK54" i="3"/>
  <c r="AK53" i="3"/>
  <c r="AL54" i="3"/>
  <c r="AL53" i="3"/>
  <c r="AM54" i="3"/>
  <c r="AM53" i="3"/>
  <c r="AN54" i="3"/>
  <c r="AN53" i="3"/>
  <c r="AO54" i="3"/>
  <c r="AO53" i="3"/>
  <c r="AP54" i="3"/>
  <c r="AP53" i="3"/>
  <c r="AQ54" i="3"/>
  <c r="AQ53" i="3"/>
  <c r="AR54" i="3"/>
  <c r="AR53" i="3"/>
  <c r="AS54" i="3"/>
  <c r="AS53" i="3"/>
  <c r="AT54" i="3"/>
  <c r="AT53" i="3"/>
  <c r="AU54" i="3"/>
  <c r="AU53" i="3"/>
  <c r="AU93" i="3"/>
  <c r="AU94" i="3"/>
  <c r="F55" i="3"/>
  <c r="D89" i="3"/>
  <c r="G55" i="3"/>
  <c r="AU55" i="3"/>
  <c r="AU95" i="3"/>
  <c r="AU96" i="3"/>
  <c r="AU97" i="3"/>
  <c r="AU98" i="3"/>
  <c r="AU99" i="3"/>
  <c r="F61" i="3"/>
  <c r="D92" i="3"/>
  <c r="G62" i="3"/>
  <c r="G61" i="3"/>
  <c r="H62" i="3"/>
  <c r="H61" i="3"/>
  <c r="I62" i="3"/>
  <c r="I61" i="3"/>
  <c r="J62" i="3"/>
  <c r="J61" i="3"/>
  <c r="K62" i="3"/>
  <c r="K61" i="3"/>
  <c r="L62" i="3"/>
  <c r="L61" i="3"/>
  <c r="M62" i="3"/>
  <c r="M61" i="3"/>
  <c r="N62" i="3"/>
  <c r="N61" i="3"/>
  <c r="O62" i="3"/>
  <c r="O61" i="3"/>
  <c r="P62" i="3"/>
  <c r="P61" i="3"/>
  <c r="Q62" i="3"/>
  <c r="Q61" i="3"/>
  <c r="R62" i="3"/>
  <c r="R61" i="3"/>
  <c r="S62" i="3"/>
  <c r="S61" i="3"/>
  <c r="T62" i="3"/>
  <c r="T61" i="3"/>
  <c r="U62" i="3"/>
  <c r="U61" i="3"/>
  <c r="V62" i="3"/>
  <c r="V61" i="3"/>
  <c r="W62" i="3"/>
  <c r="W61" i="3"/>
  <c r="X62" i="3"/>
  <c r="X61" i="3"/>
  <c r="Y62" i="3"/>
  <c r="Y61" i="3"/>
  <c r="Z62" i="3"/>
  <c r="Z61" i="3"/>
  <c r="AA62" i="3"/>
  <c r="AA61" i="3"/>
  <c r="AB62" i="3"/>
  <c r="AB61" i="3"/>
  <c r="AC62" i="3"/>
  <c r="AC61" i="3"/>
  <c r="AD62" i="3"/>
  <c r="AD61" i="3"/>
  <c r="AE62" i="3"/>
  <c r="AE61" i="3"/>
  <c r="AF62" i="3"/>
  <c r="AF61" i="3"/>
  <c r="AG62" i="3"/>
  <c r="AG61" i="3"/>
  <c r="AH62" i="3"/>
  <c r="AH61" i="3"/>
  <c r="AI62" i="3"/>
  <c r="AI61" i="3"/>
  <c r="AJ62" i="3"/>
  <c r="AJ61" i="3"/>
  <c r="AK62" i="3"/>
  <c r="AK61" i="3"/>
  <c r="AL62" i="3"/>
  <c r="AL61" i="3"/>
  <c r="AM62" i="3"/>
  <c r="AM61" i="3"/>
  <c r="AN62" i="3"/>
  <c r="AN61" i="3"/>
  <c r="AO62" i="3"/>
  <c r="AO61" i="3"/>
  <c r="AP62" i="3"/>
  <c r="AP61" i="3"/>
  <c r="AQ62" i="3"/>
  <c r="AQ61" i="3"/>
  <c r="AR62" i="3"/>
  <c r="AR61" i="3"/>
  <c r="AS62" i="3"/>
  <c r="AS61" i="3"/>
  <c r="AT62" i="3"/>
  <c r="AT61" i="3"/>
  <c r="AU62" i="3"/>
  <c r="AU61" i="3"/>
  <c r="AU100" i="3"/>
  <c r="AU101" i="3"/>
  <c r="F63" i="3"/>
  <c r="D95" i="3"/>
  <c r="G64" i="3"/>
  <c r="G63" i="3"/>
  <c r="H64" i="3"/>
  <c r="H63" i="3"/>
  <c r="I64" i="3"/>
  <c r="I63" i="3"/>
  <c r="J64" i="3"/>
  <c r="J63" i="3"/>
  <c r="K64" i="3"/>
  <c r="K63" i="3"/>
  <c r="L64" i="3"/>
  <c r="L63" i="3"/>
  <c r="M64" i="3"/>
  <c r="M63" i="3"/>
  <c r="N64" i="3"/>
  <c r="N63" i="3"/>
  <c r="O64" i="3"/>
  <c r="O63" i="3"/>
  <c r="P64" i="3"/>
  <c r="P63" i="3"/>
  <c r="Q64" i="3"/>
  <c r="Q63" i="3"/>
  <c r="R64" i="3"/>
  <c r="R63" i="3"/>
  <c r="S64" i="3"/>
  <c r="S63" i="3"/>
  <c r="T64" i="3"/>
  <c r="T63" i="3"/>
  <c r="U64" i="3"/>
  <c r="U63" i="3"/>
  <c r="V64" i="3"/>
  <c r="V63" i="3"/>
  <c r="W64" i="3"/>
  <c r="W63" i="3"/>
  <c r="X64" i="3"/>
  <c r="X63" i="3"/>
  <c r="Y64" i="3"/>
  <c r="Y63" i="3"/>
  <c r="Z64" i="3"/>
  <c r="Z63" i="3"/>
  <c r="AA64" i="3"/>
  <c r="AA63" i="3"/>
  <c r="AB64" i="3"/>
  <c r="AB63" i="3"/>
  <c r="AC64" i="3"/>
  <c r="AC63" i="3"/>
  <c r="AD64" i="3"/>
  <c r="AD63" i="3"/>
  <c r="AE64" i="3"/>
  <c r="AE63" i="3"/>
  <c r="AF64" i="3"/>
  <c r="AF63" i="3"/>
  <c r="AG64" i="3"/>
  <c r="AG63" i="3"/>
  <c r="AH64" i="3"/>
  <c r="AH63" i="3"/>
  <c r="AI64" i="3"/>
  <c r="AI63" i="3"/>
  <c r="AJ64" i="3"/>
  <c r="AJ63" i="3"/>
  <c r="AK64" i="3"/>
  <c r="AK63" i="3"/>
  <c r="AL64" i="3"/>
  <c r="AL63" i="3"/>
  <c r="AM64" i="3"/>
  <c r="AM63" i="3"/>
  <c r="AN64" i="3"/>
  <c r="AN63" i="3"/>
  <c r="AO64" i="3"/>
  <c r="AO63" i="3"/>
  <c r="AP64" i="3"/>
  <c r="AP63" i="3"/>
  <c r="AQ64" i="3"/>
  <c r="AQ63" i="3"/>
  <c r="AR64" i="3"/>
  <c r="AR63" i="3"/>
  <c r="AS64" i="3"/>
  <c r="AS63" i="3"/>
  <c r="AT64" i="3"/>
  <c r="AT63" i="3"/>
  <c r="AU64" i="3"/>
  <c r="AU63" i="3"/>
  <c r="AU102" i="3"/>
  <c r="AU103" i="3"/>
  <c r="F65" i="3"/>
  <c r="D98" i="3"/>
  <c r="G65" i="3"/>
  <c r="AU65" i="3"/>
  <c r="AU104" i="3"/>
  <c r="AU105" i="3"/>
  <c r="AU106" i="3"/>
  <c r="AU107" i="3"/>
  <c r="AU108" i="3"/>
  <c r="AU111" i="3"/>
  <c r="AU112" i="3"/>
  <c r="AU113" i="3"/>
  <c r="F82" i="3"/>
  <c r="F84" i="3"/>
  <c r="F86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2" i="3"/>
  <c r="F104" i="3"/>
  <c r="F106" i="3"/>
  <c r="F107" i="3"/>
  <c r="F108" i="3"/>
  <c r="F112" i="3"/>
  <c r="F113" i="3"/>
  <c r="AU114" i="3"/>
  <c r="AT82" i="3"/>
  <c r="AT83" i="3"/>
  <c r="AT84" i="3"/>
  <c r="AT85" i="3"/>
  <c r="AT86" i="3"/>
  <c r="AT87" i="3"/>
  <c r="AT88" i="3"/>
  <c r="AT89" i="3"/>
  <c r="AT90" i="3"/>
  <c r="AT91" i="3"/>
  <c r="AT92" i="3"/>
  <c r="AT93" i="3"/>
  <c r="AT94" i="3"/>
  <c r="AT95" i="3"/>
  <c r="AT96" i="3"/>
  <c r="AT97" i="3"/>
  <c r="AT98" i="3"/>
  <c r="AT99" i="3"/>
  <c r="AT100" i="3"/>
  <c r="AT101" i="3"/>
  <c r="AT102" i="3"/>
  <c r="AT103" i="3"/>
  <c r="AT104" i="3"/>
  <c r="AT105" i="3"/>
  <c r="AT106" i="3"/>
  <c r="AT107" i="3"/>
  <c r="AT108" i="3"/>
  <c r="AT111" i="3"/>
  <c r="AT112" i="3"/>
  <c r="AT113" i="3"/>
  <c r="AS82" i="3"/>
  <c r="AS83" i="3"/>
  <c r="AS84" i="3"/>
  <c r="AS85" i="3"/>
  <c r="AS86" i="3"/>
  <c r="AS87" i="3"/>
  <c r="AS88" i="3"/>
  <c r="AS89" i="3"/>
  <c r="AS90" i="3"/>
  <c r="AS91" i="3"/>
  <c r="AS92" i="3"/>
  <c r="AS93" i="3"/>
  <c r="AS94" i="3"/>
  <c r="AS95" i="3"/>
  <c r="AS96" i="3"/>
  <c r="AS97" i="3"/>
  <c r="AS98" i="3"/>
  <c r="AS99" i="3"/>
  <c r="AS100" i="3"/>
  <c r="AS101" i="3"/>
  <c r="AS102" i="3"/>
  <c r="AS103" i="3"/>
  <c r="AS104" i="3"/>
  <c r="AS105" i="3"/>
  <c r="AS106" i="3"/>
  <c r="AS107" i="3"/>
  <c r="AS108" i="3"/>
  <c r="AS111" i="3"/>
  <c r="AS112" i="3"/>
  <c r="AS113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11" i="3"/>
  <c r="AR112" i="3"/>
  <c r="AR113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11" i="3"/>
  <c r="AQ112" i="3"/>
  <c r="AQ113" i="3"/>
  <c r="AP82" i="3"/>
  <c r="AP83" i="3"/>
  <c r="AP84" i="3"/>
  <c r="AP85" i="3"/>
  <c r="AP86" i="3"/>
  <c r="AP87" i="3"/>
  <c r="AP88" i="3"/>
  <c r="AP89" i="3"/>
  <c r="AP90" i="3"/>
  <c r="AP91" i="3"/>
  <c r="AP92" i="3"/>
  <c r="AP93" i="3"/>
  <c r="AP94" i="3"/>
  <c r="AP95" i="3"/>
  <c r="AP96" i="3"/>
  <c r="AP97" i="3"/>
  <c r="AP98" i="3"/>
  <c r="AP99" i="3"/>
  <c r="AP100" i="3"/>
  <c r="AP101" i="3"/>
  <c r="AP102" i="3"/>
  <c r="AP103" i="3"/>
  <c r="AP104" i="3"/>
  <c r="AP105" i="3"/>
  <c r="AP106" i="3"/>
  <c r="AP107" i="3"/>
  <c r="AP108" i="3"/>
  <c r="AP111" i="3"/>
  <c r="AP112" i="3"/>
  <c r="AP113" i="3"/>
  <c r="AO82" i="3"/>
  <c r="AO83" i="3"/>
  <c r="AO84" i="3"/>
  <c r="AO85" i="3"/>
  <c r="AO86" i="3"/>
  <c r="AO87" i="3"/>
  <c r="AO88" i="3"/>
  <c r="AO89" i="3"/>
  <c r="AO90" i="3"/>
  <c r="AO91" i="3"/>
  <c r="AO92" i="3"/>
  <c r="AO93" i="3"/>
  <c r="AO94" i="3"/>
  <c r="AO95" i="3"/>
  <c r="AO96" i="3"/>
  <c r="AO97" i="3"/>
  <c r="AO98" i="3"/>
  <c r="AO99" i="3"/>
  <c r="AO100" i="3"/>
  <c r="AO101" i="3"/>
  <c r="AO102" i="3"/>
  <c r="AO103" i="3"/>
  <c r="AO104" i="3"/>
  <c r="AO105" i="3"/>
  <c r="AO106" i="3"/>
  <c r="AO107" i="3"/>
  <c r="AO108" i="3"/>
  <c r="AO111" i="3"/>
  <c r="AO112" i="3"/>
  <c r="AO113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11" i="3"/>
  <c r="AN112" i="3"/>
  <c r="AN113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11" i="3"/>
  <c r="AM112" i="3"/>
  <c r="AM113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11" i="3"/>
  <c r="AL112" i="3"/>
  <c r="AL113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11" i="3"/>
  <c r="AK112" i="3"/>
  <c r="AK113" i="3"/>
  <c r="AJ82" i="3"/>
  <c r="AJ83" i="3"/>
  <c r="AJ84" i="3"/>
  <c r="AJ85" i="3"/>
  <c r="AJ86" i="3"/>
  <c r="AJ87" i="3"/>
  <c r="AJ88" i="3"/>
  <c r="AJ89" i="3"/>
  <c r="AJ90" i="3"/>
  <c r="AJ91" i="3"/>
  <c r="AJ92" i="3"/>
  <c r="AJ93" i="3"/>
  <c r="AJ94" i="3"/>
  <c r="AJ95" i="3"/>
  <c r="AJ96" i="3"/>
  <c r="AJ97" i="3"/>
  <c r="AJ98" i="3"/>
  <c r="AJ99" i="3"/>
  <c r="AJ100" i="3"/>
  <c r="AJ101" i="3"/>
  <c r="AJ102" i="3"/>
  <c r="AJ103" i="3"/>
  <c r="AJ104" i="3"/>
  <c r="AJ105" i="3"/>
  <c r="AJ106" i="3"/>
  <c r="AJ107" i="3"/>
  <c r="AJ108" i="3"/>
  <c r="AJ111" i="3"/>
  <c r="AJ112" i="3"/>
  <c r="AJ113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11" i="3"/>
  <c r="AI112" i="3"/>
  <c r="AI113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11" i="3"/>
  <c r="AH112" i="3"/>
  <c r="AH113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11" i="3"/>
  <c r="AG112" i="3"/>
  <c r="AG113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11" i="3"/>
  <c r="AF112" i="3"/>
  <c r="AF113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E102" i="3"/>
  <c r="AE103" i="3"/>
  <c r="AE104" i="3"/>
  <c r="AE105" i="3"/>
  <c r="AE106" i="3"/>
  <c r="AE107" i="3"/>
  <c r="AE108" i="3"/>
  <c r="AE111" i="3"/>
  <c r="AE112" i="3"/>
  <c r="AE113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11" i="3"/>
  <c r="AD112" i="3"/>
  <c r="AD113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11" i="3"/>
  <c r="AC112" i="3"/>
  <c r="AC113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11" i="3"/>
  <c r="AB112" i="3"/>
  <c r="AB113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11" i="3"/>
  <c r="AA112" i="3"/>
  <c r="AA113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11" i="3"/>
  <c r="Z112" i="3"/>
  <c r="Z113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11" i="3"/>
  <c r="Y112" i="3"/>
  <c r="Y113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11" i="3"/>
  <c r="X112" i="3"/>
  <c r="X113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11" i="3"/>
  <c r="W112" i="3"/>
  <c r="W113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11" i="3"/>
  <c r="V112" i="3"/>
  <c r="V113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11" i="3"/>
  <c r="U112" i="3"/>
  <c r="U113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11" i="3"/>
  <c r="T112" i="3"/>
  <c r="T113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11" i="3"/>
  <c r="S112" i="3"/>
  <c r="S113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11" i="3"/>
  <c r="R112" i="3"/>
  <c r="R113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11" i="3"/>
  <c r="Q112" i="3"/>
  <c r="Q113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11" i="3"/>
  <c r="P112" i="3"/>
  <c r="P113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11" i="3"/>
  <c r="O112" i="3"/>
  <c r="O113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11" i="3"/>
  <c r="N112" i="3"/>
  <c r="N113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11" i="3"/>
  <c r="M112" i="3"/>
  <c r="M113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11" i="3"/>
  <c r="L112" i="3"/>
  <c r="L113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11" i="3"/>
  <c r="K112" i="3"/>
  <c r="K113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11" i="3"/>
  <c r="J112" i="3"/>
  <c r="J113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11" i="3"/>
  <c r="I112" i="3"/>
  <c r="I113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11" i="3"/>
  <c r="H112" i="3"/>
  <c r="H113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11" i="3"/>
  <c r="G112" i="3"/>
  <c r="G113" i="3"/>
  <c r="B106" i="3"/>
  <c r="C106" i="3"/>
  <c r="AV75" i="3"/>
  <c r="F73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AX45" i="3"/>
  <c r="AX44" i="3"/>
  <c r="AX43" i="3"/>
  <c r="AW42" i="3"/>
  <c r="AU34" i="3"/>
  <c r="AU35" i="3"/>
  <c r="AU36" i="3"/>
  <c r="AT34" i="3"/>
  <c r="AT35" i="3"/>
  <c r="AT36" i="3"/>
  <c r="AS34" i="3"/>
  <c r="AS35" i="3"/>
  <c r="AS36" i="3"/>
  <c r="AR34" i="3"/>
  <c r="AR35" i="3"/>
  <c r="AR36" i="3"/>
  <c r="AQ34" i="3"/>
  <c r="AQ35" i="3"/>
  <c r="AQ36" i="3"/>
  <c r="AP34" i="3"/>
  <c r="AP35" i="3"/>
  <c r="AP36" i="3"/>
  <c r="AO34" i="3"/>
  <c r="AO35" i="3"/>
  <c r="AO36" i="3"/>
  <c r="AN34" i="3"/>
  <c r="AN35" i="3"/>
  <c r="AN36" i="3"/>
  <c r="AM34" i="3"/>
  <c r="AM35" i="3"/>
  <c r="AM36" i="3"/>
  <c r="AL34" i="3"/>
  <c r="AL35" i="3"/>
  <c r="AL36" i="3"/>
  <c r="AK34" i="3"/>
  <c r="AK35" i="3"/>
  <c r="AK36" i="3"/>
  <c r="AJ34" i="3"/>
  <c r="AJ35" i="3"/>
  <c r="AJ36" i="3"/>
  <c r="AI34" i="3"/>
  <c r="AI35" i="3"/>
  <c r="AI36" i="3"/>
  <c r="AH34" i="3"/>
  <c r="AH35" i="3"/>
  <c r="AH36" i="3"/>
  <c r="AG34" i="3"/>
  <c r="AG35" i="3"/>
  <c r="AG36" i="3"/>
  <c r="AF34" i="3"/>
  <c r="AF35" i="3"/>
  <c r="AF36" i="3"/>
  <c r="AE34" i="3"/>
  <c r="AE35" i="3"/>
  <c r="AE36" i="3"/>
  <c r="AD34" i="3"/>
  <c r="AD35" i="3"/>
  <c r="AD36" i="3"/>
  <c r="AC34" i="3"/>
  <c r="AC35" i="3"/>
  <c r="AC36" i="3"/>
  <c r="AB34" i="3"/>
  <c r="AB35" i="3"/>
  <c r="AB36" i="3"/>
  <c r="AA34" i="3"/>
  <c r="AA35" i="3"/>
  <c r="AA36" i="3"/>
  <c r="Z34" i="3"/>
  <c r="Z35" i="3"/>
  <c r="Z36" i="3"/>
  <c r="Y34" i="3"/>
  <c r="Y35" i="3"/>
  <c r="Y36" i="3"/>
  <c r="X34" i="3"/>
  <c r="X35" i="3"/>
  <c r="X36" i="3"/>
  <c r="W34" i="3"/>
  <c r="W35" i="3"/>
  <c r="W36" i="3"/>
  <c r="V34" i="3"/>
  <c r="V35" i="3"/>
  <c r="V36" i="3"/>
  <c r="U34" i="3"/>
  <c r="U35" i="3"/>
  <c r="U36" i="3"/>
  <c r="T34" i="3"/>
  <c r="T35" i="3"/>
  <c r="T36" i="3"/>
  <c r="S34" i="3"/>
  <c r="S35" i="3"/>
  <c r="S36" i="3"/>
  <c r="R34" i="3"/>
  <c r="R35" i="3"/>
  <c r="R36" i="3"/>
  <c r="Q34" i="3"/>
  <c r="Q35" i="3"/>
  <c r="Q36" i="3"/>
  <c r="P34" i="3"/>
  <c r="P35" i="3"/>
  <c r="P36" i="3"/>
  <c r="O34" i="3"/>
  <c r="O35" i="3"/>
  <c r="O36" i="3"/>
  <c r="N34" i="3"/>
  <c r="N35" i="3"/>
  <c r="N36" i="3"/>
  <c r="M34" i="3"/>
  <c r="M35" i="3"/>
  <c r="M36" i="3"/>
  <c r="L34" i="3"/>
  <c r="L35" i="3"/>
  <c r="L36" i="3"/>
  <c r="K34" i="3"/>
  <c r="K35" i="3"/>
  <c r="K36" i="3"/>
  <c r="J34" i="3"/>
  <c r="J35" i="3"/>
  <c r="J36" i="3"/>
  <c r="I34" i="3"/>
  <c r="I35" i="3"/>
  <c r="I36" i="3"/>
  <c r="H34" i="3"/>
  <c r="H35" i="3"/>
  <c r="H36" i="3"/>
  <c r="G34" i="3"/>
  <c r="G35" i="3"/>
  <c r="G36" i="3"/>
  <c r="F34" i="3"/>
  <c r="F35" i="3"/>
  <c r="F36" i="3"/>
  <c r="AV29" i="3"/>
  <c r="AV27" i="3"/>
  <c r="AV25" i="3"/>
  <c r="AV20" i="3"/>
  <c r="AV18" i="3"/>
  <c r="AV16" i="3"/>
  <c r="AV11" i="3"/>
  <c r="AV9" i="3"/>
  <c r="AV7" i="3"/>
  <c r="C103" i="1"/>
  <c r="B103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G154" i="1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G40" i="2"/>
  <c r="G42" i="2"/>
  <c r="G41" i="2"/>
  <c r="D71" i="2"/>
  <c r="G7" i="2"/>
  <c r="H42" i="2"/>
  <c r="H41" i="2"/>
  <c r="I42" i="2"/>
  <c r="I41" i="2"/>
  <c r="J42" i="2"/>
  <c r="J41" i="2"/>
  <c r="K42" i="2"/>
  <c r="K41" i="2"/>
  <c r="L42" i="2"/>
  <c r="L41" i="2"/>
  <c r="M42" i="2"/>
  <c r="M41" i="2"/>
  <c r="N42" i="2"/>
  <c r="N41" i="2"/>
  <c r="O42" i="2"/>
  <c r="O41" i="2"/>
  <c r="P42" i="2"/>
  <c r="P41" i="2"/>
  <c r="Q42" i="2"/>
  <c r="Q41" i="2"/>
  <c r="R42" i="2"/>
  <c r="R41" i="2"/>
  <c r="S42" i="2"/>
  <c r="S41" i="2"/>
  <c r="T42" i="2"/>
  <c r="T41" i="2"/>
  <c r="U42" i="2"/>
  <c r="U41" i="2"/>
  <c r="V42" i="2"/>
  <c r="V41" i="2"/>
  <c r="W42" i="2"/>
  <c r="W41" i="2"/>
  <c r="X42" i="2"/>
  <c r="X41" i="2"/>
  <c r="Y42" i="2"/>
  <c r="Y41" i="2"/>
  <c r="Z42" i="2"/>
  <c r="Z41" i="2"/>
  <c r="AA42" i="2"/>
  <c r="AA41" i="2"/>
  <c r="AB42" i="2"/>
  <c r="AB41" i="2"/>
  <c r="AC42" i="2"/>
  <c r="AC41" i="2"/>
  <c r="AD42" i="2"/>
  <c r="AD41" i="2"/>
  <c r="AE42" i="2"/>
  <c r="AE41" i="2"/>
  <c r="AF42" i="2"/>
  <c r="AF41" i="2"/>
  <c r="AG42" i="2"/>
  <c r="AG41" i="2"/>
  <c r="AH42" i="2"/>
  <c r="AH41" i="2"/>
  <c r="AI42" i="2"/>
  <c r="AI41" i="2"/>
  <c r="AJ42" i="2"/>
  <c r="AJ41" i="2"/>
  <c r="AK42" i="2"/>
  <c r="AK41" i="2"/>
  <c r="AL42" i="2"/>
  <c r="AL41" i="2"/>
  <c r="AM42" i="2"/>
  <c r="AM41" i="2"/>
  <c r="AN42" i="2"/>
  <c r="AN41" i="2"/>
  <c r="AO42" i="2"/>
  <c r="AO41" i="2"/>
  <c r="AP42" i="2"/>
  <c r="AP41" i="2"/>
  <c r="AQ42" i="2"/>
  <c r="AQ41" i="2"/>
  <c r="AR42" i="2"/>
  <c r="AR41" i="2"/>
  <c r="AS42" i="2"/>
  <c r="AS41" i="2"/>
  <c r="AT42" i="2"/>
  <c r="AT41" i="2"/>
  <c r="AU42" i="2"/>
  <c r="AU41" i="2"/>
  <c r="AU79" i="2"/>
  <c r="AU80" i="2"/>
  <c r="D74" i="2"/>
  <c r="G44" i="2"/>
  <c r="G43" i="2"/>
  <c r="H44" i="2"/>
  <c r="H43" i="2"/>
  <c r="I44" i="2"/>
  <c r="I43" i="2"/>
  <c r="J44" i="2"/>
  <c r="J43" i="2"/>
  <c r="K44" i="2"/>
  <c r="K43" i="2"/>
  <c r="L44" i="2"/>
  <c r="L43" i="2"/>
  <c r="M44" i="2"/>
  <c r="M43" i="2"/>
  <c r="N44" i="2"/>
  <c r="N43" i="2"/>
  <c r="O44" i="2"/>
  <c r="O43" i="2"/>
  <c r="P44" i="2"/>
  <c r="P43" i="2"/>
  <c r="Q44" i="2"/>
  <c r="Q43" i="2"/>
  <c r="R44" i="2"/>
  <c r="R43" i="2"/>
  <c r="S44" i="2"/>
  <c r="S43" i="2"/>
  <c r="T44" i="2"/>
  <c r="T43" i="2"/>
  <c r="U44" i="2"/>
  <c r="U43" i="2"/>
  <c r="V44" i="2"/>
  <c r="V43" i="2"/>
  <c r="W44" i="2"/>
  <c r="W43" i="2"/>
  <c r="X44" i="2"/>
  <c r="X43" i="2"/>
  <c r="Y44" i="2"/>
  <c r="Y43" i="2"/>
  <c r="Z44" i="2"/>
  <c r="Z43" i="2"/>
  <c r="AA44" i="2"/>
  <c r="AA43" i="2"/>
  <c r="AB44" i="2"/>
  <c r="AB43" i="2"/>
  <c r="AC44" i="2"/>
  <c r="AC43" i="2"/>
  <c r="AD44" i="2"/>
  <c r="AD43" i="2"/>
  <c r="AE44" i="2"/>
  <c r="AE43" i="2"/>
  <c r="AF44" i="2"/>
  <c r="AF43" i="2"/>
  <c r="AG44" i="2"/>
  <c r="AG43" i="2"/>
  <c r="AH44" i="2"/>
  <c r="AH43" i="2"/>
  <c r="AI44" i="2"/>
  <c r="AI43" i="2"/>
  <c r="AJ44" i="2"/>
  <c r="AJ43" i="2"/>
  <c r="AK44" i="2"/>
  <c r="AK43" i="2"/>
  <c r="AL44" i="2"/>
  <c r="AL43" i="2"/>
  <c r="AM44" i="2"/>
  <c r="AM43" i="2"/>
  <c r="AN44" i="2"/>
  <c r="AN43" i="2"/>
  <c r="AO44" i="2"/>
  <c r="AO43" i="2"/>
  <c r="AP44" i="2"/>
  <c r="AP43" i="2"/>
  <c r="AQ44" i="2"/>
  <c r="AQ43" i="2"/>
  <c r="AR44" i="2"/>
  <c r="AR43" i="2"/>
  <c r="AS44" i="2"/>
  <c r="AS43" i="2"/>
  <c r="AT44" i="2"/>
  <c r="AT43" i="2"/>
  <c r="AU44" i="2"/>
  <c r="AU43" i="2"/>
  <c r="AU81" i="2"/>
  <c r="AU82" i="2"/>
  <c r="D77" i="2"/>
  <c r="G46" i="2"/>
  <c r="G45" i="2"/>
  <c r="H46" i="2"/>
  <c r="H45" i="2"/>
  <c r="I46" i="2"/>
  <c r="I45" i="2"/>
  <c r="J46" i="2"/>
  <c r="J45" i="2"/>
  <c r="K46" i="2"/>
  <c r="K45" i="2"/>
  <c r="L46" i="2"/>
  <c r="L45" i="2"/>
  <c r="M46" i="2"/>
  <c r="M45" i="2"/>
  <c r="N46" i="2"/>
  <c r="N45" i="2"/>
  <c r="O46" i="2"/>
  <c r="O45" i="2"/>
  <c r="P46" i="2"/>
  <c r="P45" i="2"/>
  <c r="Q46" i="2"/>
  <c r="Q45" i="2"/>
  <c r="R46" i="2"/>
  <c r="R45" i="2"/>
  <c r="S46" i="2"/>
  <c r="S45" i="2"/>
  <c r="T46" i="2"/>
  <c r="T45" i="2"/>
  <c r="U46" i="2"/>
  <c r="U45" i="2"/>
  <c r="V46" i="2"/>
  <c r="V45" i="2"/>
  <c r="W46" i="2"/>
  <c r="W45" i="2"/>
  <c r="X46" i="2"/>
  <c r="X45" i="2"/>
  <c r="Y46" i="2"/>
  <c r="Y45" i="2"/>
  <c r="Z46" i="2"/>
  <c r="Z45" i="2"/>
  <c r="AA46" i="2"/>
  <c r="AA45" i="2"/>
  <c r="AB46" i="2"/>
  <c r="AB45" i="2"/>
  <c r="AC46" i="2"/>
  <c r="AC45" i="2"/>
  <c r="AD46" i="2"/>
  <c r="AD45" i="2"/>
  <c r="AE46" i="2"/>
  <c r="AE45" i="2"/>
  <c r="AF46" i="2"/>
  <c r="AF45" i="2"/>
  <c r="AG46" i="2"/>
  <c r="AG45" i="2"/>
  <c r="AH46" i="2"/>
  <c r="AH45" i="2"/>
  <c r="AI46" i="2"/>
  <c r="AI45" i="2"/>
  <c r="AJ46" i="2"/>
  <c r="AJ45" i="2"/>
  <c r="AK46" i="2"/>
  <c r="AK45" i="2"/>
  <c r="AL46" i="2"/>
  <c r="AL45" i="2"/>
  <c r="AM46" i="2"/>
  <c r="AM45" i="2"/>
  <c r="AN46" i="2"/>
  <c r="AN45" i="2"/>
  <c r="AO46" i="2"/>
  <c r="AO45" i="2"/>
  <c r="AP46" i="2"/>
  <c r="AP45" i="2"/>
  <c r="AQ46" i="2"/>
  <c r="AQ45" i="2"/>
  <c r="AR46" i="2"/>
  <c r="AR45" i="2"/>
  <c r="AS46" i="2"/>
  <c r="AS45" i="2"/>
  <c r="AT46" i="2"/>
  <c r="AT45" i="2"/>
  <c r="AU46" i="2"/>
  <c r="AU45" i="2"/>
  <c r="AU83" i="2"/>
  <c r="AU84" i="2"/>
  <c r="AU85" i="2"/>
  <c r="AU86" i="2"/>
  <c r="AU87" i="2"/>
  <c r="F50" i="2"/>
  <c r="D80" i="2"/>
  <c r="G51" i="2"/>
  <c r="G50" i="2"/>
  <c r="H51" i="2"/>
  <c r="H50" i="2"/>
  <c r="I51" i="2"/>
  <c r="I50" i="2"/>
  <c r="J51" i="2"/>
  <c r="J50" i="2"/>
  <c r="K51" i="2"/>
  <c r="K50" i="2"/>
  <c r="L51" i="2"/>
  <c r="L50" i="2"/>
  <c r="M51" i="2"/>
  <c r="M50" i="2"/>
  <c r="N51" i="2"/>
  <c r="N50" i="2"/>
  <c r="O51" i="2"/>
  <c r="O50" i="2"/>
  <c r="P51" i="2"/>
  <c r="P50" i="2"/>
  <c r="Q51" i="2"/>
  <c r="Q50" i="2"/>
  <c r="R51" i="2"/>
  <c r="R50" i="2"/>
  <c r="S51" i="2"/>
  <c r="S50" i="2"/>
  <c r="T51" i="2"/>
  <c r="T50" i="2"/>
  <c r="U51" i="2"/>
  <c r="U50" i="2"/>
  <c r="V51" i="2"/>
  <c r="V50" i="2"/>
  <c r="W51" i="2"/>
  <c r="W50" i="2"/>
  <c r="X51" i="2"/>
  <c r="X50" i="2"/>
  <c r="Y51" i="2"/>
  <c r="Y50" i="2"/>
  <c r="Z51" i="2"/>
  <c r="Z50" i="2"/>
  <c r="AA51" i="2"/>
  <c r="AA50" i="2"/>
  <c r="AB51" i="2"/>
  <c r="AB50" i="2"/>
  <c r="AC51" i="2"/>
  <c r="AC50" i="2"/>
  <c r="AD51" i="2"/>
  <c r="AD50" i="2"/>
  <c r="AE51" i="2"/>
  <c r="AE50" i="2"/>
  <c r="AF51" i="2"/>
  <c r="AF50" i="2"/>
  <c r="AG51" i="2"/>
  <c r="AG50" i="2"/>
  <c r="AH51" i="2"/>
  <c r="AH50" i="2"/>
  <c r="AI51" i="2"/>
  <c r="AI50" i="2"/>
  <c r="AJ51" i="2"/>
  <c r="AJ50" i="2"/>
  <c r="AK51" i="2"/>
  <c r="AK50" i="2"/>
  <c r="AL51" i="2"/>
  <c r="AL50" i="2"/>
  <c r="AM51" i="2"/>
  <c r="AM50" i="2"/>
  <c r="AN51" i="2"/>
  <c r="AN50" i="2"/>
  <c r="AO51" i="2"/>
  <c r="AO50" i="2"/>
  <c r="AP51" i="2"/>
  <c r="AP50" i="2"/>
  <c r="AQ51" i="2"/>
  <c r="AQ50" i="2"/>
  <c r="AR51" i="2"/>
  <c r="AR50" i="2"/>
  <c r="AS51" i="2"/>
  <c r="AS50" i="2"/>
  <c r="AT51" i="2"/>
  <c r="AT50" i="2"/>
  <c r="AU51" i="2"/>
  <c r="AU50" i="2"/>
  <c r="AU88" i="2"/>
  <c r="AU89" i="2"/>
  <c r="F52" i="2"/>
  <c r="D83" i="2"/>
  <c r="G53" i="2"/>
  <c r="G52" i="2"/>
  <c r="H53" i="2"/>
  <c r="H52" i="2"/>
  <c r="I53" i="2"/>
  <c r="I52" i="2"/>
  <c r="J53" i="2"/>
  <c r="J52" i="2"/>
  <c r="K53" i="2"/>
  <c r="K52" i="2"/>
  <c r="L53" i="2"/>
  <c r="L52" i="2"/>
  <c r="M53" i="2"/>
  <c r="M52" i="2"/>
  <c r="N53" i="2"/>
  <c r="N52" i="2"/>
  <c r="O53" i="2"/>
  <c r="O52" i="2"/>
  <c r="P53" i="2"/>
  <c r="P52" i="2"/>
  <c r="Q53" i="2"/>
  <c r="Q52" i="2"/>
  <c r="R53" i="2"/>
  <c r="R52" i="2"/>
  <c r="S53" i="2"/>
  <c r="S52" i="2"/>
  <c r="T53" i="2"/>
  <c r="T52" i="2"/>
  <c r="U53" i="2"/>
  <c r="U52" i="2"/>
  <c r="V53" i="2"/>
  <c r="V52" i="2"/>
  <c r="W53" i="2"/>
  <c r="W52" i="2"/>
  <c r="X53" i="2"/>
  <c r="X52" i="2"/>
  <c r="Y53" i="2"/>
  <c r="Y52" i="2"/>
  <c r="Z53" i="2"/>
  <c r="Z52" i="2"/>
  <c r="AA53" i="2"/>
  <c r="AA52" i="2"/>
  <c r="AB53" i="2"/>
  <c r="AB52" i="2"/>
  <c r="AC53" i="2"/>
  <c r="AC52" i="2"/>
  <c r="AD53" i="2"/>
  <c r="AD52" i="2"/>
  <c r="AE53" i="2"/>
  <c r="AE52" i="2"/>
  <c r="AF53" i="2"/>
  <c r="AF52" i="2"/>
  <c r="AG53" i="2"/>
  <c r="AG52" i="2"/>
  <c r="AH53" i="2"/>
  <c r="AH52" i="2"/>
  <c r="AI53" i="2"/>
  <c r="AI52" i="2"/>
  <c r="AJ53" i="2"/>
  <c r="AJ52" i="2"/>
  <c r="AK53" i="2"/>
  <c r="AK52" i="2"/>
  <c r="AL53" i="2"/>
  <c r="AL52" i="2"/>
  <c r="AM53" i="2"/>
  <c r="AM52" i="2"/>
  <c r="AN53" i="2"/>
  <c r="AN52" i="2"/>
  <c r="AO53" i="2"/>
  <c r="AO52" i="2"/>
  <c r="AP53" i="2"/>
  <c r="AP52" i="2"/>
  <c r="AQ53" i="2"/>
  <c r="AQ52" i="2"/>
  <c r="AR53" i="2"/>
  <c r="AR52" i="2"/>
  <c r="AS53" i="2"/>
  <c r="AS52" i="2"/>
  <c r="AT53" i="2"/>
  <c r="AT52" i="2"/>
  <c r="AU53" i="2"/>
  <c r="AU52" i="2"/>
  <c r="AU90" i="2"/>
  <c r="AU91" i="2"/>
  <c r="F54" i="2"/>
  <c r="D86" i="2"/>
  <c r="G55" i="2"/>
  <c r="G54" i="2"/>
  <c r="H55" i="2"/>
  <c r="H54" i="2"/>
  <c r="I55" i="2"/>
  <c r="I54" i="2"/>
  <c r="J55" i="2"/>
  <c r="J54" i="2"/>
  <c r="K55" i="2"/>
  <c r="K54" i="2"/>
  <c r="L55" i="2"/>
  <c r="L54" i="2"/>
  <c r="M55" i="2"/>
  <c r="M54" i="2"/>
  <c r="N55" i="2"/>
  <c r="N54" i="2"/>
  <c r="O55" i="2"/>
  <c r="O54" i="2"/>
  <c r="P55" i="2"/>
  <c r="P54" i="2"/>
  <c r="Q55" i="2"/>
  <c r="Q54" i="2"/>
  <c r="R55" i="2"/>
  <c r="R54" i="2"/>
  <c r="S55" i="2"/>
  <c r="S54" i="2"/>
  <c r="T55" i="2"/>
  <c r="T54" i="2"/>
  <c r="U55" i="2"/>
  <c r="U54" i="2"/>
  <c r="V55" i="2"/>
  <c r="V54" i="2"/>
  <c r="W55" i="2"/>
  <c r="W54" i="2"/>
  <c r="X55" i="2"/>
  <c r="X54" i="2"/>
  <c r="Y55" i="2"/>
  <c r="Y54" i="2"/>
  <c r="Z55" i="2"/>
  <c r="Z54" i="2"/>
  <c r="AA55" i="2"/>
  <c r="AA54" i="2"/>
  <c r="AB55" i="2"/>
  <c r="AB54" i="2"/>
  <c r="AC55" i="2"/>
  <c r="AC54" i="2"/>
  <c r="AD55" i="2"/>
  <c r="AD54" i="2"/>
  <c r="AE55" i="2"/>
  <c r="AE54" i="2"/>
  <c r="AF55" i="2"/>
  <c r="AF54" i="2"/>
  <c r="AG55" i="2"/>
  <c r="AG54" i="2"/>
  <c r="AH55" i="2"/>
  <c r="AH54" i="2"/>
  <c r="AI55" i="2"/>
  <c r="AI54" i="2"/>
  <c r="AJ55" i="2"/>
  <c r="AJ54" i="2"/>
  <c r="AK55" i="2"/>
  <c r="AK54" i="2"/>
  <c r="AL55" i="2"/>
  <c r="AL54" i="2"/>
  <c r="AM55" i="2"/>
  <c r="AM54" i="2"/>
  <c r="AN55" i="2"/>
  <c r="AN54" i="2"/>
  <c r="AO55" i="2"/>
  <c r="AO54" i="2"/>
  <c r="AP55" i="2"/>
  <c r="AP54" i="2"/>
  <c r="AQ55" i="2"/>
  <c r="AQ54" i="2"/>
  <c r="AR55" i="2"/>
  <c r="AR54" i="2"/>
  <c r="AS55" i="2"/>
  <c r="AS54" i="2"/>
  <c r="AT55" i="2"/>
  <c r="AT54" i="2"/>
  <c r="AU55" i="2"/>
  <c r="AU54" i="2"/>
  <c r="AU92" i="2"/>
  <c r="AU93" i="2"/>
  <c r="AU94" i="2"/>
  <c r="AU95" i="2"/>
  <c r="AU96" i="2"/>
  <c r="F59" i="2"/>
  <c r="D89" i="2"/>
  <c r="G60" i="2"/>
  <c r="G59" i="2"/>
  <c r="H60" i="2"/>
  <c r="H59" i="2"/>
  <c r="I60" i="2"/>
  <c r="I59" i="2"/>
  <c r="J60" i="2"/>
  <c r="J59" i="2"/>
  <c r="K60" i="2"/>
  <c r="K59" i="2"/>
  <c r="L60" i="2"/>
  <c r="L59" i="2"/>
  <c r="M60" i="2"/>
  <c r="M59" i="2"/>
  <c r="N60" i="2"/>
  <c r="N59" i="2"/>
  <c r="O60" i="2"/>
  <c r="O59" i="2"/>
  <c r="P60" i="2"/>
  <c r="P59" i="2"/>
  <c r="Q60" i="2"/>
  <c r="Q59" i="2"/>
  <c r="R60" i="2"/>
  <c r="R59" i="2"/>
  <c r="S60" i="2"/>
  <c r="S59" i="2"/>
  <c r="T60" i="2"/>
  <c r="T59" i="2"/>
  <c r="U60" i="2"/>
  <c r="U59" i="2"/>
  <c r="V60" i="2"/>
  <c r="V59" i="2"/>
  <c r="W60" i="2"/>
  <c r="W59" i="2"/>
  <c r="X60" i="2"/>
  <c r="X59" i="2"/>
  <c r="Y60" i="2"/>
  <c r="Y59" i="2"/>
  <c r="Z60" i="2"/>
  <c r="Z59" i="2"/>
  <c r="AA60" i="2"/>
  <c r="AA59" i="2"/>
  <c r="AB60" i="2"/>
  <c r="AB59" i="2"/>
  <c r="AC60" i="2"/>
  <c r="AC59" i="2"/>
  <c r="AD60" i="2"/>
  <c r="AD59" i="2"/>
  <c r="AE60" i="2"/>
  <c r="AE59" i="2"/>
  <c r="AF60" i="2"/>
  <c r="AF59" i="2"/>
  <c r="AG60" i="2"/>
  <c r="AG59" i="2"/>
  <c r="AH60" i="2"/>
  <c r="AH59" i="2"/>
  <c r="AI60" i="2"/>
  <c r="AI59" i="2"/>
  <c r="AJ60" i="2"/>
  <c r="AJ59" i="2"/>
  <c r="AK60" i="2"/>
  <c r="AK59" i="2"/>
  <c r="AL60" i="2"/>
  <c r="AL59" i="2"/>
  <c r="AM60" i="2"/>
  <c r="AM59" i="2"/>
  <c r="AN60" i="2"/>
  <c r="AN59" i="2"/>
  <c r="AO60" i="2"/>
  <c r="AO59" i="2"/>
  <c r="AP60" i="2"/>
  <c r="AP59" i="2"/>
  <c r="AQ60" i="2"/>
  <c r="AQ59" i="2"/>
  <c r="AR60" i="2"/>
  <c r="AR59" i="2"/>
  <c r="AS60" i="2"/>
  <c r="AS59" i="2"/>
  <c r="AT60" i="2"/>
  <c r="AT59" i="2"/>
  <c r="AU60" i="2"/>
  <c r="AU59" i="2"/>
  <c r="AU97" i="2"/>
  <c r="AU98" i="2"/>
  <c r="F61" i="2"/>
  <c r="D92" i="2"/>
  <c r="G62" i="2"/>
  <c r="G61" i="2"/>
  <c r="H62" i="2"/>
  <c r="H61" i="2"/>
  <c r="I62" i="2"/>
  <c r="I61" i="2"/>
  <c r="J62" i="2"/>
  <c r="J61" i="2"/>
  <c r="K62" i="2"/>
  <c r="K61" i="2"/>
  <c r="L62" i="2"/>
  <c r="L61" i="2"/>
  <c r="M62" i="2"/>
  <c r="M61" i="2"/>
  <c r="N62" i="2"/>
  <c r="N61" i="2"/>
  <c r="O62" i="2"/>
  <c r="O61" i="2"/>
  <c r="P62" i="2"/>
  <c r="P61" i="2"/>
  <c r="Q62" i="2"/>
  <c r="Q61" i="2"/>
  <c r="R62" i="2"/>
  <c r="R61" i="2"/>
  <c r="S62" i="2"/>
  <c r="S61" i="2"/>
  <c r="T62" i="2"/>
  <c r="T61" i="2"/>
  <c r="U62" i="2"/>
  <c r="U61" i="2"/>
  <c r="V62" i="2"/>
  <c r="V61" i="2"/>
  <c r="W62" i="2"/>
  <c r="W61" i="2"/>
  <c r="X62" i="2"/>
  <c r="X61" i="2"/>
  <c r="Y62" i="2"/>
  <c r="Y61" i="2"/>
  <c r="Z62" i="2"/>
  <c r="Z61" i="2"/>
  <c r="AA62" i="2"/>
  <c r="AA61" i="2"/>
  <c r="AB62" i="2"/>
  <c r="AB61" i="2"/>
  <c r="AC62" i="2"/>
  <c r="AC61" i="2"/>
  <c r="AD62" i="2"/>
  <c r="AD61" i="2"/>
  <c r="AE62" i="2"/>
  <c r="AE61" i="2"/>
  <c r="AF62" i="2"/>
  <c r="AF61" i="2"/>
  <c r="AG62" i="2"/>
  <c r="AG61" i="2"/>
  <c r="AH62" i="2"/>
  <c r="AH61" i="2"/>
  <c r="AI62" i="2"/>
  <c r="AI61" i="2"/>
  <c r="AJ62" i="2"/>
  <c r="AJ61" i="2"/>
  <c r="AK62" i="2"/>
  <c r="AK61" i="2"/>
  <c r="AL62" i="2"/>
  <c r="AL61" i="2"/>
  <c r="AM62" i="2"/>
  <c r="AM61" i="2"/>
  <c r="AN62" i="2"/>
  <c r="AN61" i="2"/>
  <c r="AO62" i="2"/>
  <c r="AO61" i="2"/>
  <c r="AP62" i="2"/>
  <c r="AP61" i="2"/>
  <c r="AQ62" i="2"/>
  <c r="AQ61" i="2"/>
  <c r="AR62" i="2"/>
  <c r="AR61" i="2"/>
  <c r="AS62" i="2"/>
  <c r="AS61" i="2"/>
  <c r="AT62" i="2"/>
  <c r="AT61" i="2"/>
  <c r="AU62" i="2"/>
  <c r="AU61" i="2"/>
  <c r="AU99" i="2"/>
  <c r="AU100" i="2"/>
  <c r="F63" i="2"/>
  <c r="D95" i="2"/>
  <c r="G64" i="2"/>
  <c r="G63" i="2"/>
  <c r="H64" i="2"/>
  <c r="H63" i="2"/>
  <c r="I64" i="2"/>
  <c r="I63" i="2"/>
  <c r="J64" i="2"/>
  <c r="J63" i="2"/>
  <c r="K64" i="2"/>
  <c r="K63" i="2"/>
  <c r="L64" i="2"/>
  <c r="L63" i="2"/>
  <c r="M64" i="2"/>
  <c r="M63" i="2"/>
  <c r="N64" i="2"/>
  <c r="N63" i="2"/>
  <c r="O64" i="2"/>
  <c r="O63" i="2"/>
  <c r="P64" i="2"/>
  <c r="P63" i="2"/>
  <c r="Q64" i="2"/>
  <c r="Q63" i="2"/>
  <c r="R64" i="2"/>
  <c r="R63" i="2"/>
  <c r="S64" i="2"/>
  <c r="S63" i="2"/>
  <c r="T64" i="2"/>
  <c r="T63" i="2"/>
  <c r="U64" i="2"/>
  <c r="U63" i="2"/>
  <c r="V64" i="2"/>
  <c r="V63" i="2"/>
  <c r="W64" i="2"/>
  <c r="W63" i="2"/>
  <c r="X64" i="2"/>
  <c r="X63" i="2"/>
  <c r="Y64" i="2"/>
  <c r="Y63" i="2"/>
  <c r="Z64" i="2"/>
  <c r="Z63" i="2"/>
  <c r="AA64" i="2"/>
  <c r="AA63" i="2"/>
  <c r="AB64" i="2"/>
  <c r="AB63" i="2"/>
  <c r="AC64" i="2"/>
  <c r="AC63" i="2"/>
  <c r="AD64" i="2"/>
  <c r="AD63" i="2"/>
  <c r="AE64" i="2"/>
  <c r="AE63" i="2"/>
  <c r="AF64" i="2"/>
  <c r="AF63" i="2"/>
  <c r="AG64" i="2"/>
  <c r="AG63" i="2"/>
  <c r="AH64" i="2"/>
  <c r="AH63" i="2"/>
  <c r="AI64" i="2"/>
  <c r="AI63" i="2"/>
  <c r="AJ64" i="2"/>
  <c r="AJ63" i="2"/>
  <c r="AK64" i="2"/>
  <c r="AK63" i="2"/>
  <c r="AL64" i="2"/>
  <c r="AL63" i="2"/>
  <c r="AM64" i="2"/>
  <c r="AM63" i="2"/>
  <c r="AN64" i="2"/>
  <c r="AN63" i="2"/>
  <c r="AO64" i="2"/>
  <c r="AO63" i="2"/>
  <c r="AP64" i="2"/>
  <c r="AP63" i="2"/>
  <c r="AQ64" i="2"/>
  <c r="AQ63" i="2"/>
  <c r="AR64" i="2"/>
  <c r="AR63" i="2"/>
  <c r="AS64" i="2"/>
  <c r="AS63" i="2"/>
  <c r="AT64" i="2"/>
  <c r="AT63" i="2"/>
  <c r="AU64" i="2"/>
  <c r="AU63" i="2"/>
  <c r="AU101" i="2"/>
  <c r="AU102" i="2"/>
  <c r="AU103" i="2"/>
  <c r="AU104" i="2"/>
  <c r="AU105" i="2"/>
  <c r="AU108" i="2"/>
  <c r="AU109" i="2"/>
  <c r="AU110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8" i="2"/>
  <c r="F109" i="2"/>
  <c r="F110" i="2"/>
  <c r="AU111" i="2"/>
  <c r="AT79" i="2"/>
  <c r="AT80" i="2"/>
  <c r="AT81" i="2"/>
  <c r="AT82" i="2"/>
  <c r="AT83" i="2"/>
  <c r="AT84" i="2"/>
  <c r="AT85" i="2"/>
  <c r="AT86" i="2"/>
  <c r="AT87" i="2"/>
  <c r="AT88" i="2"/>
  <c r="AT89" i="2"/>
  <c r="AT90" i="2"/>
  <c r="AT91" i="2"/>
  <c r="AT92" i="2"/>
  <c r="AT93" i="2"/>
  <c r="AT94" i="2"/>
  <c r="AT95" i="2"/>
  <c r="AT96" i="2"/>
  <c r="AT97" i="2"/>
  <c r="AT98" i="2"/>
  <c r="AT99" i="2"/>
  <c r="AT100" i="2"/>
  <c r="AT101" i="2"/>
  <c r="AT102" i="2"/>
  <c r="AT103" i="2"/>
  <c r="AT104" i="2"/>
  <c r="AT105" i="2"/>
  <c r="AT108" i="2"/>
  <c r="AT109" i="2"/>
  <c r="AT110" i="2"/>
  <c r="AS79" i="2"/>
  <c r="AS80" i="2"/>
  <c r="AS81" i="2"/>
  <c r="AS82" i="2"/>
  <c r="AS83" i="2"/>
  <c r="AS84" i="2"/>
  <c r="AS85" i="2"/>
  <c r="AS86" i="2"/>
  <c r="AS87" i="2"/>
  <c r="AS88" i="2"/>
  <c r="AS89" i="2"/>
  <c r="AS90" i="2"/>
  <c r="AS91" i="2"/>
  <c r="AS92" i="2"/>
  <c r="AS93" i="2"/>
  <c r="AS94" i="2"/>
  <c r="AS95" i="2"/>
  <c r="AS96" i="2"/>
  <c r="AS97" i="2"/>
  <c r="AS98" i="2"/>
  <c r="AS99" i="2"/>
  <c r="AS100" i="2"/>
  <c r="AS101" i="2"/>
  <c r="AS102" i="2"/>
  <c r="AS103" i="2"/>
  <c r="AS104" i="2"/>
  <c r="AS105" i="2"/>
  <c r="AS108" i="2"/>
  <c r="AS109" i="2"/>
  <c r="AS110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8" i="2"/>
  <c r="AR109" i="2"/>
  <c r="AR110" i="2"/>
  <c r="AQ79" i="2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96" i="2"/>
  <c r="AQ97" i="2"/>
  <c r="AQ98" i="2"/>
  <c r="AQ99" i="2"/>
  <c r="AQ100" i="2"/>
  <c r="AQ101" i="2"/>
  <c r="AQ102" i="2"/>
  <c r="AQ103" i="2"/>
  <c r="AQ104" i="2"/>
  <c r="AQ105" i="2"/>
  <c r="AQ108" i="2"/>
  <c r="AQ109" i="2"/>
  <c r="AQ110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5" i="2"/>
  <c r="AP96" i="2"/>
  <c r="AP97" i="2"/>
  <c r="AP98" i="2"/>
  <c r="AP99" i="2"/>
  <c r="AP100" i="2"/>
  <c r="AP101" i="2"/>
  <c r="AP102" i="2"/>
  <c r="AP103" i="2"/>
  <c r="AP104" i="2"/>
  <c r="AP105" i="2"/>
  <c r="AP108" i="2"/>
  <c r="AP109" i="2"/>
  <c r="AP110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8" i="2"/>
  <c r="AO109" i="2"/>
  <c r="AO110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8" i="2"/>
  <c r="AN109" i="2"/>
  <c r="AN110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8" i="2"/>
  <c r="AM109" i="2"/>
  <c r="AM110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8" i="2"/>
  <c r="AL109" i="2"/>
  <c r="AL110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8" i="2"/>
  <c r="AK109" i="2"/>
  <c r="AK110" i="2"/>
  <c r="AJ79" i="2"/>
  <c r="AJ80" i="2"/>
  <c r="AJ81" i="2"/>
  <c r="AJ82" i="2"/>
  <c r="AJ83" i="2"/>
  <c r="AJ84" i="2"/>
  <c r="AJ85" i="2"/>
  <c r="AJ86" i="2"/>
  <c r="AJ87" i="2"/>
  <c r="AJ88" i="2"/>
  <c r="AJ89" i="2"/>
  <c r="AJ90" i="2"/>
  <c r="AJ91" i="2"/>
  <c r="AJ92" i="2"/>
  <c r="AJ93" i="2"/>
  <c r="AJ94" i="2"/>
  <c r="AJ95" i="2"/>
  <c r="AJ96" i="2"/>
  <c r="AJ97" i="2"/>
  <c r="AJ98" i="2"/>
  <c r="AJ99" i="2"/>
  <c r="AJ100" i="2"/>
  <c r="AJ101" i="2"/>
  <c r="AJ102" i="2"/>
  <c r="AJ103" i="2"/>
  <c r="AJ104" i="2"/>
  <c r="AJ105" i="2"/>
  <c r="AJ108" i="2"/>
  <c r="AJ109" i="2"/>
  <c r="AJ110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8" i="2"/>
  <c r="AI109" i="2"/>
  <c r="AI110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8" i="2"/>
  <c r="AH109" i="2"/>
  <c r="AH110" i="2"/>
  <c r="AG79" i="2"/>
  <c r="AG80" i="2"/>
  <c r="AG81" i="2"/>
  <c r="AG82" i="2"/>
  <c r="AG83" i="2"/>
  <c r="AG84" i="2"/>
  <c r="AG85" i="2"/>
  <c r="AG86" i="2"/>
  <c r="AG87" i="2"/>
  <c r="AG88" i="2"/>
  <c r="AG89" i="2"/>
  <c r="AG90" i="2"/>
  <c r="AG91" i="2"/>
  <c r="AG92" i="2"/>
  <c r="AG93" i="2"/>
  <c r="AG94" i="2"/>
  <c r="AG95" i="2"/>
  <c r="AG96" i="2"/>
  <c r="AG97" i="2"/>
  <c r="AG98" i="2"/>
  <c r="AG99" i="2"/>
  <c r="AG100" i="2"/>
  <c r="AG101" i="2"/>
  <c r="AG102" i="2"/>
  <c r="AG103" i="2"/>
  <c r="AG104" i="2"/>
  <c r="AG105" i="2"/>
  <c r="AG108" i="2"/>
  <c r="AG109" i="2"/>
  <c r="AG110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8" i="2"/>
  <c r="AF109" i="2"/>
  <c r="AF110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8" i="2"/>
  <c r="AE109" i="2"/>
  <c r="AE110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8" i="2"/>
  <c r="AD109" i="2"/>
  <c r="AD110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8" i="2"/>
  <c r="AC109" i="2"/>
  <c r="AC110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8" i="2"/>
  <c r="AB109" i="2"/>
  <c r="AB110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8" i="2"/>
  <c r="AA109" i="2"/>
  <c r="AA110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8" i="2"/>
  <c r="Z109" i="2"/>
  <c r="Z110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8" i="2"/>
  <c r="Y109" i="2"/>
  <c r="Y110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8" i="2"/>
  <c r="X109" i="2"/>
  <c r="X110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8" i="2"/>
  <c r="W109" i="2"/>
  <c r="W110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8" i="2"/>
  <c r="V109" i="2"/>
  <c r="V110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8" i="2"/>
  <c r="U109" i="2"/>
  <c r="U110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8" i="2"/>
  <c r="T109" i="2"/>
  <c r="T110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8" i="2"/>
  <c r="S109" i="2"/>
  <c r="S110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8" i="2"/>
  <c r="R109" i="2"/>
  <c r="R110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8" i="2"/>
  <c r="Q109" i="2"/>
  <c r="Q110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8" i="2"/>
  <c r="P109" i="2"/>
  <c r="P110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8" i="2"/>
  <c r="O109" i="2"/>
  <c r="O110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8" i="2"/>
  <c r="N109" i="2"/>
  <c r="N110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8" i="2"/>
  <c r="M109" i="2"/>
  <c r="M110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8" i="2"/>
  <c r="L109" i="2"/>
  <c r="L110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8" i="2"/>
  <c r="K109" i="2"/>
  <c r="K110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8" i="2"/>
  <c r="J109" i="2"/>
  <c r="J110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8" i="2"/>
  <c r="I109" i="2"/>
  <c r="I110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8" i="2"/>
  <c r="H109" i="2"/>
  <c r="H110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8" i="2"/>
  <c r="G109" i="2"/>
  <c r="G110" i="2"/>
  <c r="AV72" i="2"/>
  <c r="AU69" i="2"/>
  <c r="AU70" i="2"/>
  <c r="AT69" i="2"/>
  <c r="AT70" i="2"/>
  <c r="AS69" i="2"/>
  <c r="AS70" i="2"/>
  <c r="AR69" i="2"/>
  <c r="AR70" i="2"/>
  <c r="AQ69" i="2"/>
  <c r="AQ70" i="2"/>
  <c r="AP69" i="2"/>
  <c r="AP70" i="2"/>
  <c r="AO69" i="2"/>
  <c r="AO70" i="2"/>
  <c r="AN69" i="2"/>
  <c r="AN70" i="2"/>
  <c r="AM69" i="2"/>
  <c r="AM70" i="2"/>
  <c r="AL69" i="2"/>
  <c r="AL70" i="2"/>
  <c r="AK69" i="2"/>
  <c r="AK70" i="2"/>
  <c r="AJ69" i="2"/>
  <c r="AJ70" i="2"/>
  <c r="AI69" i="2"/>
  <c r="AI70" i="2"/>
  <c r="AH69" i="2"/>
  <c r="AH70" i="2"/>
  <c r="AG69" i="2"/>
  <c r="AG70" i="2"/>
  <c r="AF69" i="2"/>
  <c r="AF70" i="2"/>
  <c r="AE69" i="2"/>
  <c r="AE70" i="2"/>
  <c r="AD69" i="2"/>
  <c r="AD70" i="2"/>
  <c r="AC69" i="2"/>
  <c r="AC70" i="2"/>
  <c r="AB69" i="2"/>
  <c r="AB70" i="2"/>
  <c r="AA69" i="2"/>
  <c r="AA70" i="2"/>
  <c r="Z69" i="2"/>
  <c r="Z70" i="2"/>
  <c r="Y69" i="2"/>
  <c r="Y70" i="2"/>
  <c r="X69" i="2"/>
  <c r="X70" i="2"/>
  <c r="W69" i="2"/>
  <c r="W70" i="2"/>
  <c r="V69" i="2"/>
  <c r="V70" i="2"/>
  <c r="U69" i="2"/>
  <c r="U70" i="2"/>
  <c r="T69" i="2"/>
  <c r="T70" i="2"/>
  <c r="S69" i="2"/>
  <c r="S70" i="2"/>
  <c r="R69" i="2"/>
  <c r="R70" i="2"/>
  <c r="Q69" i="2"/>
  <c r="Q70" i="2"/>
  <c r="P69" i="2"/>
  <c r="P70" i="2"/>
  <c r="O69" i="2"/>
  <c r="O70" i="2"/>
  <c r="N69" i="2"/>
  <c r="N70" i="2"/>
  <c r="M69" i="2"/>
  <c r="M70" i="2"/>
  <c r="L69" i="2"/>
  <c r="L70" i="2"/>
  <c r="K69" i="2"/>
  <c r="K70" i="2"/>
  <c r="J69" i="2"/>
  <c r="J70" i="2"/>
  <c r="I69" i="2"/>
  <c r="I70" i="2"/>
  <c r="H69" i="2"/>
  <c r="H70" i="2"/>
  <c r="G69" i="2"/>
  <c r="G70" i="2"/>
  <c r="F69" i="2"/>
  <c r="F70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X45" i="2"/>
  <c r="AX44" i="2"/>
  <c r="AX43" i="2"/>
  <c r="AW42" i="2"/>
  <c r="AU34" i="2"/>
  <c r="AU35" i="2"/>
  <c r="AU36" i="2"/>
  <c r="AT34" i="2"/>
  <c r="AT35" i="2"/>
  <c r="AT36" i="2"/>
  <c r="AS34" i="2"/>
  <c r="AS35" i="2"/>
  <c r="AS36" i="2"/>
  <c r="AR34" i="2"/>
  <c r="AR35" i="2"/>
  <c r="AR36" i="2"/>
  <c r="AQ34" i="2"/>
  <c r="AQ35" i="2"/>
  <c r="AQ36" i="2"/>
  <c r="AP34" i="2"/>
  <c r="AP35" i="2"/>
  <c r="AP36" i="2"/>
  <c r="AO34" i="2"/>
  <c r="AO35" i="2"/>
  <c r="AO36" i="2"/>
  <c r="AN34" i="2"/>
  <c r="AN35" i="2"/>
  <c r="AN36" i="2"/>
  <c r="AM34" i="2"/>
  <c r="AM35" i="2"/>
  <c r="AM36" i="2"/>
  <c r="AL34" i="2"/>
  <c r="AL35" i="2"/>
  <c r="AL36" i="2"/>
  <c r="AK34" i="2"/>
  <c r="AK35" i="2"/>
  <c r="AK36" i="2"/>
  <c r="AJ34" i="2"/>
  <c r="AJ35" i="2"/>
  <c r="AJ36" i="2"/>
  <c r="AI34" i="2"/>
  <c r="AI35" i="2"/>
  <c r="AI36" i="2"/>
  <c r="AH34" i="2"/>
  <c r="AH35" i="2"/>
  <c r="AH36" i="2"/>
  <c r="AG34" i="2"/>
  <c r="AG35" i="2"/>
  <c r="AG36" i="2"/>
  <c r="AF34" i="2"/>
  <c r="AF35" i="2"/>
  <c r="AF36" i="2"/>
  <c r="AE34" i="2"/>
  <c r="AE35" i="2"/>
  <c r="AE36" i="2"/>
  <c r="AD34" i="2"/>
  <c r="AD35" i="2"/>
  <c r="AD36" i="2"/>
  <c r="AC34" i="2"/>
  <c r="AC35" i="2"/>
  <c r="AC36" i="2"/>
  <c r="AB34" i="2"/>
  <c r="AB35" i="2"/>
  <c r="AB36" i="2"/>
  <c r="AA34" i="2"/>
  <c r="AA35" i="2"/>
  <c r="AA36" i="2"/>
  <c r="Z34" i="2"/>
  <c r="Z35" i="2"/>
  <c r="Z36" i="2"/>
  <c r="Y34" i="2"/>
  <c r="Y35" i="2"/>
  <c r="Y36" i="2"/>
  <c r="X34" i="2"/>
  <c r="X35" i="2"/>
  <c r="X36" i="2"/>
  <c r="W34" i="2"/>
  <c r="W35" i="2"/>
  <c r="W36" i="2"/>
  <c r="V34" i="2"/>
  <c r="V35" i="2"/>
  <c r="V36" i="2"/>
  <c r="U34" i="2"/>
  <c r="U35" i="2"/>
  <c r="U36" i="2"/>
  <c r="T34" i="2"/>
  <c r="T35" i="2"/>
  <c r="T36" i="2"/>
  <c r="S34" i="2"/>
  <c r="S35" i="2"/>
  <c r="S36" i="2"/>
  <c r="R34" i="2"/>
  <c r="R35" i="2"/>
  <c r="R36" i="2"/>
  <c r="Q34" i="2"/>
  <c r="Q35" i="2"/>
  <c r="Q36" i="2"/>
  <c r="P34" i="2"/>
  <c r="P35" i="2"/>
  <c r="P36" i="2"/>
  <c r="O34" i="2"/>
  <c r="O35" i="2"/>
  <c r="O36" i="2"/>
  <c r="N34" i="2"/>
  <c r="N35" i="2"/>
  <c r="N36" i="2"/>
  <c r="M34" i="2"/>
  <c r="M35" i="2"/>
  <c r="M36" i="2"/>
  <c r="L34" i="2"/>
  <c r="L35" i="2"/>
  <c r="L36" i="2"/>
  <c r="K34" i="2"/>
  <c r="K35" i="2"/>
  <c r="K36" i="2"/>
  <c r="J34" i="2"/>
  <c r="J35" i="2"/>
  <c r="J36" i="2"/>
  <c r="I34" i="2"/>
  <c r="I35" i="2"/>
  <c r="I36" i="2"/>
  <c r="H34" i="2"/>
  <c r="H35" i="2"/>
  <c r="H36" i="2"/>
  <c r="G34" i="2"/>
  <c r="G35" i="2"/>
  <c r="G36" i="2"/>
  <c r="F34" i="2"/>
  <c r="F35" i="2"/>
  <c r="F36" i="2"/>
  <c r="AV29" i="2"/>
  <c r="AV27" i="2"/>
  <c r="AV25" i="2"/>
  <c r="AV20" i="2"/>
  <c r="AV18" i="2"/>
  <c r="AV16" i="2"/>
  <c r="AV11" i="2"/>
  <c r="AV9" i="2"/>
  <c r="AV7" i="2"/>
  <c r="AU80" i="1"/>
  <c r="AU82" i="1"/>
  <c r="AU84" i="1"/>
  <c r="AU89" i="1"/>
  <c r="AU91" i="1"/>
  <c r="AU93" i="1"/>
  <c r="AU98" i="1"/>
  <c r="AU100" i="1"/>
  <c r="AU102" i="1"/>
  <c r="AU101" i="1"/>
  <c r="AU92" i="1"/>
  <c r="AU83" i="1"/>
  <c r="AU108" i="1"/>
  <c r="AU109" i="1"/>
  <c r="AU110" i="1"/>
  <c r="F80" i="1"/>
  <c r="F82" i="1"/>
  <c r="F84" i="1"/>
  <c r="F89" i="1"/>
  <c r="F91" i="1"/>
  <c r="F93" i="1"/>
  <c r="F98" i="1"/>
  <c r="F100" i="1"/>
  <c r="F102" i="1"/>
  <c r="F108" i="1"/>
  <c r="F109" i="1"/>
  <c r="F110" i="1"/>
  <c r="AU111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F81" i="1"/>
  <c r="F83" i="1"/>
  <c r="F85" i="1"/>
  <c r="F86" i="1"/>
  <c r="F87" i="1"/>
  <c r="F88" i="1"/>
  <c r="F90" i="1"/>
  <c r="F92" i="1"/>
  <c r="F94" i="1"/>
  <c r="F95" i="1"/>
  <c r="F96" i="1"/>
  <c r="F97" i="1"/>
  <c r="F99" i="1"/>
  <c r="F101" i="1"/>
  <c r="F103" i="1"/>
  <c r="F104" i="1"/>
  <c r="F105" i="1"/>
  <c r="F79" i="1"/>
  <c r="G108" i="1"/>
  <c r="G109" i="1"/>
  <c r="G110" i="1"/>
  <c r="H108" i="1"/>
  <c r="H109" i="1"/>
  <c r="H110" i="1"/>
  <c r="I108" i="1"/>
  <c r="I109" i="1"/>
  <c r="I110" i="1"/>
  <c r="J108" i="1"/>
  <c r="J109" i="1"/>
  <c r="J110" i="1"/>
  <c r="K108" i="1"/>
  <c r="K109" i="1"/>
  <c r="K110" i="1"/>
  <c r="L108" i="1"/>
  <c r="L109" i="1"/>
  <c r="L110" i="1"/>
  <c r="M108" i="1"/>
  <c r="M109" i="1"/>
  <c r="M110" i="1"/>
  <c r="N108" i="1"/>
  <c r="N109" i="1"/>
  <c r="N110" i="1"/>
  <c r="O108" i="1"/>
  <c r="O109" i="1"/>
  <c r="O110" i="1"/>
  <c r="P108" i="1"/>
  <c r="P109" i="1"/>
  <c r="P110" i="1"/>
  <c r="Q108" i="1"/>
  <c r="Q109" i="1"/>
  <c r="Q110" i="1"/>
  <c r="R108" i="1"/>
  <c r="R109" i="1"/>
  <c r="R110" i="1"/>
  <c r="S108" i="1"/>
  <c r="S109" i="1"/>
  <c r="S110" i="1"/>
  <c r="T108" i="1"/>
  <c r="T109" i="1"/>
  <c r="T110" i="1"/>
  <c r="U108" i="1"/>
  <c r="U109" i="1"/>
  <c r="U110" i="1"/>
  <c r="V108" i="1"/>
  <c r="V109" i="1"/>
  <c r="V110" i="1"/>
  <c r="W108" i="1"/>
  <c r="W109" i="1"/>
  <c r="W110" i="1"/>
  <c r="X108" i="1"/>
  <c r="X109" i="1"/>
  <c r="X110" i="1"/>
  <c r="Y108" i="1"/>
  <c r="Y109" i="1"/>
  <c r="Y110" i="1"/>
  <c r="Z108" i="1"/>
  <c r="Z109" i="1"/>
  <c r="Z110" i="1"/>
  <c r="AA108" i="1"/>
  <c r="AA109" i="1"/>
  <c r="AA110" i="1"/>
  <c r="AB108" i="1"/>
  <c r="AB109" i="1"/>
  <c r="AB110" i="1"/>
  <c r="AC108" i="1"/>
  <c r="AC109" i="1"/>
  <c r="AC110" i="1"/>
  <c r="AD108" i="1"/>
  <c r="AD109" i="1"/>
  <c r="AD110" i="1"/>
  <c r="AE108" i="1"/>
  <c r="AE109" i="1"/>
  <c r="AE110" i="1"/>
  <c r="AF108" i="1"/>
  <c r="AF109" i="1"/>
  <c r="AF110" i="1"/>
  <c r="AG108" i="1"/>
  <c r="AG109" i="1"/>
  <c r="AG110" i="1"/>
  <c r="AH108" i="1"/>
  <c r="AH109" i="1"/>
  <c r="AH110" i="1"/>
  <c r="AI108" i="1"/>
  <c r="AI109" i="1"/>
  <c r="AI110" i="1"/>
  <c r="AJ108" i="1"/>
  <c r="AJ109" i="1"/>
  <c r="AJ110" i="1"/>
  <c r="AK108" i="1"/>
  <c r="AK109" i="1"/>
  <c r="AK110" i="1"/>
  <c r="AL108" i="1"/>
  <c r="AL109" i="1"/>
  <c r="AL110" i="1"/>
  <c r="AM108" i="1"/>
  <c r="AM109" i="1"/>
  <c r="AM110" i="1"/>
  <c r="AN108" i="1"/>
  <c r="AN109" i="1"/>
  <c r="AN110" i="1"/>
  <c r="AO108" i="1"/>
  <c r="AO109" i="1"/>
  <c r="AO110" i="1"/>
  <c r="AP108" i="1"/>
  <c r="AP109" i="1"/>
  <c r="AP110" i="1"/>
  <c r="AQ108" i="1"/>
  <c r="AQ109" i="1"/>
  <c r="AQ110" i="1"/>
  <c r="AR108" i="1"/>
  <c r="AR109" i="1"/>
  <c r="AR110" i="1"/>
  <c r="AS108" i="1"/>
  <c r="AS109" i="1"/>
  <c r="AS110" i="1"/>
  <c r="AT108" i="1"/>
  <c r="AT109" i="1"/>
  <c r="AT110" i="1"/>
  <c r="AV72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F70" i="1"/>
  <c r="G62" i="1"/>
  <c r="G60" i="1"/>
  <c r="H62" i="1"/>
  <c r="H61" i="1"/>
  <c r="I62" i="1"/>
  <c r="I61" i="1"/>
  <c r="J62" i="1"/>
  <c r="J61" i="1"/>
  <c r="K62" i="1"/>
  <c r="K61" i="1"/>
  <c r="L62" i="1"/>
  <c r="L61" i="1"/>
  <c r="M62" i="1"/>
  <c r="M61" i="1"/>
  <c r="N62" i="1"/>
  <c r="N61" i="1"/>
  <c r="O62" i="1"/>
  <c r="O61" i="1"/>
  <c r="P62" i="1"/>
  <c r="P61" i="1"/>
  <c r="Q62" i="1"/>
  <c r="Q61" i="1"/>
  <c r="R62" i="1"/>
  <c r="R61" i="1"/>
  <c r="S62" i="1"/>
  <c r="S61" i="1"/>
  <c r="T62" i="1"/>
  <c r="T61" i="1"/>
  <c r="U62" i="1"/>
  <c r="U61" i="1"/>
  <c r="V62" i="1"/>
  <c r="V61" i="1"/>
  <c r="W62" i="1"/>
  <c r="W61" i="1"/>
  <c r="X62" i="1"/>
  <c r="X61" i="1"/>
  <c r="Y62" i="1"/>
  <c r="Y61" i="1"/>
  <c r="Z62" i="1"/>
  <c r="Z61" i="1"/>
  <c r="AA62" i="1"/>
  <c r="AA61" i="1"/>
  <c r="AB62" i="1"/>
  <c r="AB61" i="1"/>
  <c r="AC62" i="1"/>
  <c r="AC61" i="1"/>
  <c r="AD62" i="1"/>
  <c r="AD61" i="1"/>
  <c r="AE62" i="1"/>
  <c r="AE61" i="1"/>
  <c r="AF62" i="1"/>
  <c r="AF61" i="1"/>
  <c r="AG62" i="1"/>
  <c r="AG61" i="1"/>
  <c r="AH62" i="1"/>
  <c r="AH61" i="1"/>
  <c r="AI62" i="1"/>
  <c r="AI61" i="1"/>
  <c r="AJ62" i="1"/>
  <c r="AJ61" i="1"/>
  <c r="AK62" i="1"/>
  <c r="AK61" i="1"/>
  <c r="AL62" i="1"/>
  <c r="AL61" i="1"/>
  <c r="AM62" i="1"/>
  <c r="AM61" i="1"/>
  <c r="AN62" i="1"/>
  <c r="AN61" i="1"/>
  <c r="AO62" i="1"/>
  <c r="AO61" i="1"/>
  <c r="AP62" i="1"/>
  <c r="AP61" i="1"/>
  <c r="AQ62" i="1"/>
  <c r="AQ61" i="1"/>
  <c r="AR62" i="1"/>
  <c r="AR61" i="1"/>
  <c r="AS62" i="1"/>
  <c r="AS61" i="1"/>
  <c r="AT62" i="1"/>
  <c r="AT61" i="1"/>
  <c r="AU62" i="1"/>
  <c r="H60" i="1"/>
  <c r="H59" i="1"/>
  <c r="I60" i="1"/>
  <c r="I59" i="1"/>
  <c r="J60" i="1"/>
  <c r="J59" i="1"/>
  <c r="K60" i="1"/>
  <c r="K59" i="1"/>
  <c r="L60" i="1"/>
  <c r="L59" i="1"/>
  <c r="M60" i="1"/>
  <c r="M59" i="1"/>
  <c r="N60" i="1"/>
  <c r="N59" i="1"/>
  <c r="O60" i="1"/>
  <c r="O59" i="1"/>
  <c r="P60" i="1"/>
  <c r="P59" i="1"/>
  <c r="Q60" i="1"/>
  <c r="Q59" i="1"/>
  <c r="R60" i="1"/>
  <c r="R59" i="1"/>
  <c r="S60" i="1"/>
  <c r="S59" i="1"/>
  <c r="T60" i="1"/>
  <c r="T59" i="1"/>
  <c r="U60" i="1"/>
  <c r="U59" i="1"/>
  <c r="V60" i="1"/>
  <c r="V59" i="1"/>
  <c r="W60" i="1"/>
  <c r="W59" i="1"/>
  <c r="X60" i="1"/>
  <c r="X59" i="1"/>
  <c r="Y60" i="1"/>
  <c r="Y59" i="1"/>
  <c r="Z60" i="1"/>
  <c r="Z59" i="1"/>
  <c r="AA60" i="1"/>
  <c r="AA59" i="1"/>
  <c r="AB60" i="1"/>
  <c r="AB59" i="1"/>
  <c r="AC60" i="1"/>
  <c r="AC59" i="1"/>
  <c r="AD60" i="1"/>
  <c r="AD59" i="1"/>
  <c r="AE60" i="1"/>
  <c r="AE59" i="1"/>
  <c r="AF60" i="1"/>
  <c r="AF59" i="1"/>
  <c r="AG60" i="1"/>
  <c r="AG59" i="1"/>
  <c r="AH60" i="1"/>
  <c r="AH59" i="1"/>
  <c r="AI60" i="1"/>
  <c r="AI59" i="1"/>
  <c r="AJ60" i="1"/>
  <c r="AJ59" i="1"/>
  <c r="AK60" i="1"/>
  <c r="AK59" i="1"/>
  <c r="AL60" i="1"/>
  <c r="AL59" i="1"/>
  <c r="AM60" i="1"/>
  <c r="AM59" i="1"/>
  <c r="AN60" i="1"/>
  <c r="AN59" i="1"/>
  <c r="AO60" i="1"/>
  <c r="AO59" i="1"/>
  <c r="AP60" i="1"/>
  <c r="AP59" i="1"/>
  <c r="AQ60" i="1"/>
  <c r="AQ59" i="1"/>
  <c r="AR60" i="1"/>
  <c r="AR59" i="1"/>
  <c r="AS60" i="1"/>
  <c r="AS59" i="1"/>
  <c r="AT60" i="1"/>
  <c r="AT59" i="1"/>
  <c r="AU60" i="1"/>
  <c r="H53" i="1"/>
  <c r="H52" i="1"/>
  <c r="I53" i="1"/>
  <c r="I52" i="1"/>
  <c r="J53" i="1"/>
  <c r="J52" i="1"/>
  <c r="K53" i="1"/>
  <c r="K52" i="1"/>
  <c r="L53" i="1"/>
  <c r="L52" i="1"/>
  <c r="M53" i="1"/>
  <c r="M52" i="1"/>
  <c r="N53" i="1"/>
  <c r="N52" i="1"/>
  <c r="O53" i="1"/>
  <c r="O52" i="1"/>
  <c r="P53" i="1"/>
  <c r="P52" i="1"/>
  <c r="Q53" i="1"/>
  <c r="Q52" i="1"/>
  <c r="R53" i="1"/>
  <c r="R52" i="1"/>
  <c r="S53" i="1"/>
  <c r="S52" i="1"/>
  <c r="T53" i="1"/>
  <c r="T52" i="1"/>
  <c r="U53" i="1"/>
  <c r="U52" i="1"/>
  <c r="V53" i="1"/>
  <c r="V52" i="1"/>
  <c r="W53" i="1"/>
  <c r="W52" i="1"/>
  <c r="X53" i="1"/>
  <c r="X52" i="1"/>
  <c r="Y53" i="1"/>
  <c r="Y52" i="1"/>
  <c r="Z53" i="1"/>
  <c r="Z52" i="1"/>
  <c r="AA53" i="1"/>
  <c r="AA52" i="1"/>
  <c r="AB53" i="1"/>
  <c r="AB52" i="1"/>
  <c r="AC53" i="1"/>
  <c r="AC52" i="1"/>
  <c r="AD53" i="1"/>
  <c r="AD52" i="1"/>
  <c r="AE53" i="1"/>
  <c r="AE52" i="1"/>
  <c r="AF53" i="1"/>
  <c r="AF52" i="1"/>
  <c r="AG53" i="1"/>
  <c r="AG52" i="1"/>
  <c r="AH53" i="1"/>
  <c r="AH52" i="1"/>
  <c r="AI53" i="1"/>
  <c r="AI52" i="1"/>
  <c r="AJ53" i="1"/>
  <c r="AJ52" i="1"/>
  <c r="AK53" i="1"/>
  <c r="AK52" i="1"/>
  <c r="AL53" i="1"/>
  <c r="AL52" i="1"/>
  <c r="AM53" i="1"/>
  <c r="AM52" i="1"/>
  <c r="AN53" i="1"/>
  <c r="AN52" i="1"/>
  <c r="AO53" i="1"/>
  <c r="AO52" i="1"/>
  <c r="AP53" i="1"/>
  <c r="AP52" i="1"/>
  <c r="AQ53" i="1"/>
  <c r="AQ52" i="1"/>
  <c r="AR53" i="1"/>
  <c r="AR52" i="1"/>
  <c r="AS53" i="1"/>
  <c r="AS52" i="1"/>
  <c r="AT53" i="1"/>
  <c r="AT52" i="1"/>
  <c r="AU53" i="1"/>
  <c r="G53" i="1"/>
  <c r="H51" i="1"/>
  <c r="H50" i="1"/>
  <c r="I51" i="1"/>
  <c r="I50" i="1"/>
  <c r="J51" i="1"/>
  <c r="J50" i="1"/>
  <c r="K51" i="1"/>
  <c r="K50" i="1"/>
  <c r="L51" i="1"/>
  <c r="L50" i="1"/>
  <c r="M51" i="1"/>
  <c r="M50" i="1"/>
  <c r="N51" i="1"/>
  <c r="N50" i="1"/>
  <c r="O51" i="1"/>
  <c r="O50" i="1"/>
  <c r="P51" i="1"/>
  <c r="P50" i="1"/>
  <c r="Q51" i="1"/>
  <c r="Q50" i="1"/>
  <c r="R51" i="1"/>
  <c r="R50" i="1"/>
  <c r="S51" i="1"/>
  <c r="S50" i="1"/>
  <c r="T51" i="1"/>
  <c r="T50" i="1"/>
  <c r="U51" i="1"/>
  <c r="U50" i="1"/>
  <c r="V51" i="1"/>
  <c r="V50" i="1"/>
  <c r="W51" i="1"/>
  <c r="W50" i="1"/>
  <c r="X51" i="1"/>
  <c r="X50" i="1"/>
  <c r="Y51" i="1"/>
  <c r="Y50" i="1"/>
  <c r="Z51" i="1"/>
  <c r="Z50" i="1"/>
  <c r="AA51" i="1"/>
  <c r="AA50" i="1"/>
  <c r="AB51" i="1"/>
  <c r="AB50" i="1"/>
  <c r="AC51" i="1"/>
  <c r="AC50" i="1"/>
  <c r="AD51" i="1"/>
  <c r="AD50" i="1"/>
  <c r="AE51" i="1"/>
  <c r="AE50" i="1"/>
  <c r="AF51" i="1"/>
  <c r="AF50" i="1"/>
  <c r="AG51" i="1"/>
  <c r="AG50" i="1"/>
  <c r="AH51" i="1"/>
  <c r="AH50" i="1"/>
  <c r="AI51" i="1"/>
  <c r="AI50" i="1"/>
  <c r="AJ51" i="1"/>
  <c r="AJ50" i="1"/>
  <c r="AK51" i="1"/>
  <c r="AK50" i="1"/>
  <c r="AL51" i="1"/>
  <c r="AL50" i="1"/>
  <c r="AM51" i="1"/>
  <c r="AM50" i="1"/>
  <c r="AN51" i="1"/>
  <c r="AN50" i="1"/>
  <c r="AO51" i="1"/>
  <c r="AO50" i="1"/>
  <c r="AP51" i="1"/>
  <c r="AP50" i="1"/>
  <c r="AQ51" i="1"/>
  <c r="AQ50" i="1"/>
  <c r="AR51" i="1"/>
  <c r="AR50" i="1"/>
  <c r="AS51" i="1"/>
  <c r="AS50" i="1"/>
  <c r="AT51" i="1"/>
  <c r="AT50" i="1"/>
  <c r="AU51" i="1"/>
  <c r="G51" i="1"/>
  <c r="G50" i="1"/>
  <c r="AU50" i="1"/>
  <c r="G44" i="1"/>
  <c r="D95" i="1"/>
  <c r="D92" i="1"/>
  <c r="D89" i="1"/>
  <c r="D86" i="1"/>
  <c r="D83" i="1"/>
  <c r="D80" i="1"/>
  <c r="D77" i="1"/>
  <c r="H44" i="1"/>
  <c r="H43" i="1"/>
  <c r="I44" i="1"/>
  <c r="I43" i="1"/>
  <c r="J44" i="1"/>
  <c r="J43" i="1"/>
  <c r="K44" i="1"/>
  <c r="K43" i="1"/>
  <c r="L44" i="1"/>
  <c r="L43" i="1"/>
  <c r="M44" i="1"/>
  <c r="M43" i="1"/>
  <c r="N44" i="1"/>
  <c r="N43" i="1"/>
  <c r="O44" i="1"/>
  <c r="O43" i="1"/>
  <c r="P44" i="1"/>
  <c r="P43" i="1"/>
  <c r="Q44" i="1"/>
  <c r="Q43" i="1"/>
  <c r="R44" i="1"/>
  <c r="R43" i="1"/>
  <c r="S44" i="1"/>
  <c r="S43" i="1"/>
  <c r="T44" i="1"/>
  <c r="T43" i="1"/>
  <c r="U44" i="1"/>
  <c r="U43" i="1"/>
  <c r="V44" i="1"/>
  <c r="V43" i="1"/>
  <c r="W44" i="1"/>
  <c r="W43" i="1"/>
  <c r="X44" i="1"/>
  <c r="X43" i="1"/>
  <c r="Y44" i="1"/>
  <c r="Y43" i="1"/>
  <c r="Z44" i="1"/>
  <c r="Z43" i="1"/>
  <c r="AA44" i="1"/>
  <c r="AA43" i="1"/>
  <c r="AB44" i="1"/>
  <c r="AB43" i="1"/>
  <c r="AC44" i="1"/>
  <c r="AC43" i="1"/>
  <c r="AD44" i="1"/>
  <c r="AD43" i="1"/>
  <c r="AE44" i="1"/>
  <c r="AE43" i="1"/>
  <c r="AF44" i="1"/>
  <c r="AF43" i="1"/>
  <c r="AG44" i="1"/>
  <c r="AG43" i="1"/>
  <c r="AH44" i="1"/>
  <c r="AH43" i="1"/>
  <c r="AI44" i="1"/>
  <c r="AI43" i="1"/>
  <c r="AJ44" i="1"/>
  <c r="AJ43" i="1"/>
  <c r="AK44" i="1"/>
  <c r="AK43" i="1"/>
  <c r="AL44" i="1"/>
  <c r="AL43" i="1"/>
  <c r="AM44" i="1"/>
  <c r="AM43" i="1"/>
  <c r="AN44" i="1"/>
  <c r="AN43" i="1"/>
  <c r="AO44" i="1"/>
  <c r="AO43" i="1"/>
  <c r="AP44" i="1"/>
  <c r="AP43" i="1"/>
  <c r="AQ44" i="1"/>
  <c r="AQ43" i="1"/>
  <c r="AR44" i="1"/>
  <c r="AR43" i="1"/>
  <c r="AS44" i="1"/>
  <c r="AS43" i="1"/>
  <c r="AT44" i="1"/>
  <c r="AT43" i="1"/>
  <c r="AU44" i="1"/>
  <c r="G42" i="1"/>
  <c r="G41" i="1"/>
  <c r="D74" i="1"/>
  <c r="D71" i="1"/>
  <c r="H42" i="1"/>
  <c r="H41" i="1"/>
  <c r="I42" i="1"/>
  <c r="I41" i="1"/>
  <c r="J42" i="1"/>
  <c r="J41" i="1"/>
  <c r="K42" i="1"/>
  <c r="K41" i="1"/>
  <c r="L42" i="1"/>
  <c r="L41" i="1"/>
  <c r="M42" i="1"/>
  <c r="M41" i="1"/>
  <c r="N42" i="1"/>
  <c r="N41" i="1"/>
  <c r="O42" i="1"/>
  <c r="O41" i="1"/>
  <c r="P42" i="1"/>
  <c r="P41" i="1"/>
  <c r="Q42" i="1"/>
  <c r="Q41" i="1"/>
  <c r="R42" i="1"/>
  <c r="R41" i="1"/>
  <c r="S42" i="1"/>
  <c r="S41" i="1"/>
  <c r="T42" i="1"/>
  <c r="T41" i="1"/>
  <c r="U42" i="1"/>
  <c r="U41" i="1"/>
  <c r="V42" i="1"/>
  <c r="V41" i="1"/>
  <c r="W42" i="1"/>
  <c r="W41" i="1"/>
  <c r="X42" i="1"/>
  <c r="X41" i="1"/>
  <c r="Y42" i="1"/>
  <c r="Y41" i="1"/>
  <c r="Z42" i="1"/>
  <c r="Z41" i="1"/>
  <c r="AA42" i="1"/>
  <c r="AA41" i="1"/>
  <c r="AB42" i="1"/>
  <c r="AB41" i="1"/>
  <c r="AC42" i="1"/>
  <c r="AC41" i="1"/>
  <c r="AD42" i="1"/>
  <c r="AD41" i="1"/>
  <c r="AE42" i="1"/>
  <c r="AE41" i="1"/>
  <c r="AF42" i="1"/>
  <c r="AF41" i="1"/>
  <c r="AG42" i="1"/>
  <c r="AG41" i="1"/>
  <c r="AH42" i="1"/>
  <c r="AH41" i="1"/>
  <c r="AI42" i="1"/>
  <c r="AI41" i="1"/>
  <c r="AJ42" i="1"/>
  <c r="AJ41" i="1"/>
  <c r="AK42" i="1"/>
  <c r="AK41" i="1"/>
  <c r="AL42" i="1"/>
  <c r="AL41" i="1"/>
  <c r="AM42" i="1"/>
  <c r="AM41" i="1"/>
  <c r="AN42" i="1"/>
  <c r="AN41" i="1"/>
  <c r="AO42" i="1"/>
  <c r="AO41" i="1"/>
  <c r="AP42" i="1"/>
  <c r="AP41" i="1"/>
  <c r="AQ42" i="1"/>
  <c r="AQ41" i="1"/>
  <c r="AR42" i="1"/>
  <c r="AR41" i="1"/>
  <c r="AS42" i="1"/>
  <c r="AS41" i="1"/>
  <c r="AT42" i="1"/>
  <c r="AT41" i="1"/>
  <c r="AU42" i="1"/>
  <c r="F52" i="1"/>
  <c r="F54" i="1"/>
  <c r="F59" i="1"/>
  <c r="F61" i="1"/>
  <c r="F63" i="1"/>
  <c r="F68" i="1"/>
  <c r="AU34" i="1"/>
  <c r="AV7" i="1"/>
  <c r="AU41" i="1"/>
  <c r="AV9" i="1"/>
  <c r="AU43" i="1"/>
  <c r="AV11" i="1"/>
  <c r="AV16" i="1"/>
  <c r="AV18" i="1"/>
  <c r="AU52" i="1"/>
  <c r="AV20" i="1"/>
  <c r="AV25" i="1"/>
  <c r="AU59" i="1"/>
  <c r="AV27" i="1"/>
  <c r="AU61" i="1"/>
  <c r="AV29" i="1"/>
  <c r="AU68" i="1"/>
  <c r="AT34" i="1"/>
  <c r="AT68" i="1"/>
  <c r="AS34" i="1"/>
  <c r="AS68" i="1"/>
  <c r="AR34" i="1"/>
  <c r="AR68" i="1"/>
  <c r="AQ34" i="1"/>
  <c r="AQ68" i="1"/>
  <c r="AP34" i="1"/>
  <c r="AP68" i="1"/>
  <c r="AO34" i="1"/>
  <c r="AO68" i="1"/>
  <c r="AN34" i="1"/>
  <c r="AN68" i="1"/>
  <c r="AM34" i="1"/>
  <c r="AM68" i="1"/>
  <c r="AL34" i="1"/>
  <c r="AL68" i="1"/>
  <c r="AK34" i="1"/>
  <c r="AK68" i="1"/>
  <c r="AJ34" i="1"/>
  <c r="AJ68" i="1"/>
  <c r="AI34" i="1"/>
  <c r="AI68" i="1"/>
  <c r="AH34" i="1"/>
  <c r="AH68" i="1"/>
  <c r="AG34" i="1"/>
  <c r="AG68" i="1"/>
  <c r="AF34" i="1"/>
  <c r="AF68" i="1"/>
  <c r="AE34" i="1"/>
  <c r="AE68" i="1"/>
  <c r="AD34" i="1"/>
  <c r="AD68" i="1"/>
  <c r="AC34" i="1"/>
  <c r="AC68" i="1"/>
  <c r="AB34" i="1"/>
  <c r="AB68" i="1"/>
  <c r="AA34" i="1"/>
  <c r="AA68" i="1"/>
  <c r="Z34" i="1"/>
  <c r="Z68" i="1"/>
  <c r="Y34" i="1"/>
  <c r="Y68" i="1"/>
  <c r="X34" i="1"/>
  <c r="X68" i="1"/>
  <c r="W34" i="1"/>
  <c r="W68" i="1"/>
  <c r="V34" i="1"/>
  <c r="V68" i="1"/>
  <c r="U34" i="1"/>
  <c r="U68" i="1"/>
  <c r="T34" i="1"/>
  <c r="T68" i="1"/>
  <c r="S34" i="1"/>
  <c r="S68" i="1"/>
  <c r="R34" i="1"/>
  <c r="R68" i="1"/>
  <c r="Q34" i="1"/>
  <c r="Q68" i="1"/>
  <c r="P34" i="1"/>
  <c r="P68" i="1"/>
  <c r="O34" i="1"/>
  <c r="O68" i="1"/>
  <c r="N34" i="1"/>
  <c r="N68" i="1"/>
  <c r="M34" i="1"/>
  <c r="M68" i="1"/>
  <c r="L34" i="1"/>
  <c r="L68" i="1"/>
  <c r="K34" i="1"/>
  <c r="K68" i="1"/>
  <c r="J34" i="1"/>
  <c r="J68" i="1"/>
  <c r="I34" i="1"/>
  <c r="I68" i="1"/>
  <c r="H34" i="1"/>
  <c r="H68" i="1"/>
  <c r="G7" i="1"/>
  <c r="G34" i="1"/>
  <c r="G43" i="1"/>
  <c r="G52" i="1"/>
  <c r="G59" i="1"/>
  <c r="G61" i="1"/>
  <c r="G68" i="1"/>
  <c r="F50" i="1"/>
  <c r="AX45" i="1"/>
  <c r="AX44" i="1"/>
  <c r="AX43" i="1"/>
  <c r="AW42" i="1"/>
  <c r="AU35" i="1"/>
  <c r="AU36" i="1"/>
  <c r="AT35" i="1"/>
  <c r="AT36" i="1"/>
  <c r="AS35" i="1"/>
  <c r="AS36" i="1"/>
  <c r="AR35" i="1"/>
  <c r="AR36" i="1"/>
  <c r="AQ35" i="1"/>
  <c r="AQ36" i="1"/>
  <c r="AP35" i="1"/>
  <c r="AP36" i="1"/>
  <c r="AO35" i="1"/>
  <c r="AO36" i="1"/>
  <c r="AN35" i="1"/>
  <c r="AN36" i="1"/>
  <c r="AM35" i="1"/>
  <c r="AM36" i="1"/>
  <c r="AL35" i="1"/>
  <c r="AL36" i="1"/>
  <c r="AK35" i="1"/>
  <c r="AK36" i="1"/>
  <c r="AJ35" i="1"/>
  <c r="AJ36" i="1"/>
  <c r="AI35" i="1"/>
  <c r="AI36" i="1"/>
  <c r="AH35" i="1"/>
  <c r="AH36" i="1"/>
  <c r="AG35" i="1"/>
  <c r="AG36" i="1"/>
  <c r="AF35" i="1"/>
  <c r="AF36" i="1"/>
  <c r="AE35" i="1"/>
  <c r="AE36" i="1"/>
  <c r="AD35" i="1"/>
  <c r="AD36" i="1"/>
  <c r="AC35" i="1"/>
  <c r="AC36" i="1"/>
  <c r="AB35" i="1"/>
  <c r="AB36" i="1"/>
  <c r="AA35" i="1"/>
  <c r="AA36" i="1"/>
  <c r="Z35" i="1"/>
  <c r="Z36" i="1"/>
  <c r="Y35" i="1"/>
  <c r="Y36" i="1"/>
  <c r="X35" i="1"/>
  <c r="X36" i="1"/>
  <c r="W35" i="1"/>
  <c r="W36" i="1"/>
  <c r="V35" i="1"/>
  <c r="V36" i="1"/>
  <c r="U35" i="1"/>
  <c r="U36" i="1"/>
  <c r="T35" i="1"/>
  <c r="T36" i="1"/>
  <c r="S35" i="1"/>
  <c r="S36" i="1"/>
  <c r="R35" i="1"/>
  <c r="R36" i="1"/>
  <c r="Q35" i="1"/>
  <c r="Q36" i="1"/>
  <c r="P35" i="1"/>
  <c r="P36" i="1"/>
  <c r="O35" i="1"/>
  <c r="O36" i="1"/>
  <c r="N35" i="1"/>
  <c r="N36" i="1"/>
  <c r="M35" i="1"/>
  <c r="M36" i="1"/>
  <c r="L35" i="1"/>
  <c r="L36" i="1"/>
  <c r="K35" i="1"/>
  <c r="K36" i="1"/>
  <c r="J35" i="1"/>
  <c r="J36" i="1"/>
  <c r="I35" i="1"/>
  <c r="I36" i="1"/>
  <c r="H35" i="1"/>
  <c r="H36" i="1"/>
  <c r="G35" i="1"/>
  <c r="G36" i="1"/>
  <c r="F34" i="1"/>
  <c r="F35" i="1"/>
  <c r="F36" i="1"/>
</calcChain>
</file>

<file path=xl/sharedStrings.xml><?xml version="1.0" encoding="utf-8"?>
<sst xmlns="http://schemas.openxmlformats.org/spreadsheetml/2006/main" count="570" uniqueCount="75">
  <si>
    <t>ETAPE 1 - Croissance physique du parc</t>
  </si>
  <si>
    <t>Part des classes ciblées en 2050</t>
  </si>
  <si>
    <t>Sans rénovation</t>
  </si>
  <si>
    <t>Type</t>
  </si>
  <si>
    <t>Classe d'âge</t>
  </si>
  <si>
    <t>Conso Moy</t>
  </si>
  <si>
    <t>kWh/m2/an</t>
  </si>
  <si>
    <t>Classe 1</t>
  </si>
  <si>
    <t>Classe réno A</t>
  </si>
  <si>
    <t>Classe 2</t>
  </si>
  <si>
    <t>Classe Reno B</t>
  </si>
  <si>
    <t>Classe 3</t>
  </si>
  <si>
    <t>Classe Réno C</t>
  </si>
  <si>
    <t>4 Façades</t>
  </si>
  <si>
    <t>Classe 4</t>
  </si>
  <si>
    <t>Classe 5</t>
  </si>
  <si>
    <t>Classe 6</t>
  </si>
  <si>
    <t>Semi-mitoyen</t>
  </si>
  <si>
    <t>Mitoyen</t>
  </si>
  <si>
    <t>total de maisons par année</t>
  </si>
  <si>
    <t>Nvx logement pr n+1</t>
  </si>
  <si>
    <t>part nvx bati</t>
  </si>
  <si>
    <t>Répartition entre 3 types</t>
  </si>
  <si>
    <t>par type</t>
  </si>
  <si>
    <t>Avec rénovation</t>
  </si>
  <si>
    <t>NOMBRE TOTAL DE RéNOVATION</t>
  </si>
  <si>
    <t xml:space="preserve">En bref, nous avons </t>
  </si>
  <si>
    <t>transferez les batis des</t>
  </si>
  <si>
    <t>TYPE A</t>
  </si>
  <si>
    <t xml:space="preserve">classes ciblées dans les classes </t>
  </si>
  <si>
    <t>TYPE B</t>
  </si>
  <si>
    <t>re rénovations correspondantes</t>
  </si>
  <si>
    <t>TYPE C</t>
  </si>
  <si>
    <t xml:space="preserve">a taux linéaire et fixe, s'appliquant </t>
  </si>
  <si>
    <t>sur le total de bâtis et</t>
  </si>
  <si>
    <t xml:space="preserve">représentant la part de la </t>
  </si>
  <si>
    <t>classe ciblées du parc en</t>
  </si>
  <si>
    <t>Taux de rénovation Type 1 Classe 1</t>
  </si>
  <si>
    <t>Taux de rénovation Type 1 Classe 2</t>
  </si>
  <si>
    <t>Taux de rénovation Type 1 Classe 3</t>
  </si>
  <si>
    <t>Taux de rénovation Type 2 Classe 1</t>
  </si>
  <si>
    <t>Taux de rénovation Type 2 Classe 2</t>
  </si>
  <si>
    <t>Taux de rénovation Type 2 Classe 3</t>
  </si>
  <si>
    <t>Taux de rénovation Type 3 Classe 1</t>
  </si>
  <si>
    <t>Taux de rénovation Type 3 Classe 2</t>
  </si>
  <si>
    <t>Taux de rénovation Type 3 Classe 3</t>
  </si>
  <si>
    <t>TWh</t>
  </si>
  <si>
    <t>kWh</t>
  </si>
  <si>
    <t>réno</t>
  </si>
  <si>
    <t>Classe démo A</t>
  </si>
  <si>
    <t>Classe Démo B</t>
  </si>
  <si>
    <t>Classe Démo C</t>
  </si>
  <si>
    <t>H faible</t>
  </si>
  <si>
    <t>CL H fort</t>
  </si>
  <si>
    <t>CL HFORT</t>
  </si>
  <si>
    <t>Total des maisons du parc par année</t>
  </si>
  <si>
    <t>Nbre de maisons par classe</t>
  </si>
  <si>
    <t>ETAPE 1 - Croissance physique du parc 2010-2020</t>
  </si>
  <si>
    <t>Croissance du parc avec rénovation</t>
  </si>
  <si>
    <t>Croissance du parc avec démolition</t>
  </si>
  <si>
    <t>Calcul de la consommation</t>
  </si>
  <si>
    <t>Exemple de l'année 2010</t>
  </si>
  <si>
    <t>Projection du mix énergétique</t>
  </si>
  <si>
    <t>1.Mazout</t>
  </si>
  <si>
    <t>2.Gaz naturel</t>
  </si>
  <si>
    <t>4.Electricité SER</t>
  </si>
  <si>
    <t>3.Electricité classique</t>
  </si>
  <si>
    <t>b. Facteur d'émissions en kg équivalent CO2/kWh</t>
  </si>
  <si>
    <t>a. Estimation du mix énergétique</t>
  </si>
  <si>
    <t>Estimation du mix énergétique</t>
  </si>
  <si>
    <t>Combustible</t>
  </si>
  <si>
    <t>Mazout</t>
  </si>
  <si>
    <t>Gaz naturel</t>
  </si>
  <si>
    <t>Electricité</t>
  </si>
  <si>
    <t>Electricité 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</si>
</sst>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%"/>
    <numFmt numFmtId="166" formatCode="0.000"/>
    <numFmt numFmtId="169" formatCode="_-* #,##0\ _€_-;\-* #,##0\ _€_-;_-* &quot;-&quot;??\ _€_-;_-@_-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6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5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10" fontId="0" fillId="2" borderId="0" xfId="2" applyNumberFormat="1" applyFont="1" applyFill="1"/>
    <xf numFmtId="0" fontId="0" fillId="5" borderId="0" xfId="0" applyFill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0" borderId="0" xfId="0" applyNumberFormat="1"/>
    <xf numFmtId="0" fontId="0" fillId="4" borderId="0" xfId="0" applyFill="1"/>
    <xf numFmtId="1" fontId="0" fillId="4" borderId="0" xfId="0" applyNumberFormat="1" applyFill="1"/>
    <xf numFmtId="9" fontId="0" fillId="0" borderId="0" xfId="2" applyFont="1"/>
    <xf numFmtId="10" fontId="0" fillId="0" borderId="0" xfId="2" applyNumberFormat="1" applyFont="1"/>
    <xf numFmtId="1" fontId="0" fillId="6" borderId="0" xfId="0" applyNumberFormat="1" applyFill="1"/>
    <xf numFmtId="1" fontId="0" fillId="7" borderId="0" xfId="0" applyNumberFormat="1" applyFill="1"/>
    <xf numFmtId="0" fontId="0" fillId="0" borderId="0" xfId="2" applyNumberFormat="1" applyFont="1"/>
    <xf numFmtId="1" fontId="0" fillId="6" borderId="0" xfId="0" applyNumberFormat="1" applyFill="1" applyAlignment="1">
      <alignment horizontal="center"/>
    </xf>
    <xf numFmtId="1" fontId="0" fillId="2" borderId="0" xfId="0" applyNumberFormat="1" applyFill="1"/>
    <xf numFmtId="1" fontId="0" fillId="4" borderId="0" xfId="0" applyNumberFormat="1" applyFill="1" applyAlignment="1">
      <alignment horizontal="center"/>
    </xf>
    <xf numFmtId="166" fontId="0" fillId="0" borderId="0" xfId="1" applyNumberFormat="1" applyFont="1"/>
    <xf numFmtId="0" fontId="0" fillId="8" borderId="0" xfId="0" applyFill="1"/>
    <xf numFmtId="0" fontId="0" fillId="9" borderId="0" xfId="0" applyFill="1"/>
    <xf numFmtId="0" fontId="0" fillId="9" borderId="1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9" borderId="8" xfId="0" applyFill="1" applyBorder="1"/>
    <xf numFmtId="0" fontId="0" fillId="9" borderId="2" xfId="0" applyFill="1" applyBorder="1"/>
    <xf numFmtId="0" fontId="0" fillId="9" borderId="3" xfId="0" applyFill="1" applyBorder="1"/>
    <xf numFmtId="0" fontId="0" fillId="0" borderId="7" xfId="0" applyBorder="1"/>
    <xf numFmtId="0" fontId="0" fillId="9" borderId="4" xfId="0" applyFill="1" applyBorder="1"/>
    <xf numFmtId="0" fontId="0" fillId="9" borderId="6" xfId="0" applyFill="1" applyBorder="1"/>
    <xf numFmtId="0" fontId="0" fillId="9" borderId="12" xfId="0" applyFill="1" applyBorder="1"/>
    <xf numFmtId="169" fontId="0" fillId="0" borderId="1" xfId="1" applyNumberFormat="1" applyFont="1" applyBorder="1"/>
    <xf numFmtId="164" fontId="0" fillId="0" borderId="4" xfId="2" applyNumberFormat="1" applyFont="1" applyBorder="1"/>
    <xf numFmtId="164" fontId="0" fillId="0" borderId="5" xfId="2" applyNumberFormat="1" applyFont="1" applyBorder="1"/>
    <xf numFmtId="164" fontId="0" fillId="0" borderId="6" xfId="2" applyNumberFormat="1" applyFont="1" applyBorder="1"/>
    <xf numFmtId="0" fontId="0" fillId="9" borderId="13" xfId="0" applyFill="1" applyBorder="1"/>
    <xf numFmtId="0" fontId="0" fillId="9" borderId="15" xfId="0" applyFill="1" applyBorder="1"/>
    <xf numFmtId="0" fontId="0" fillId="9" borderId="14" xfId="0" applyFill="1" applyBorder="1"/>
    <xf numFmtId="0" fontId="0" fillId="9" borderId="16" xfId="0" applyFill="1" applyBorder="1"/>
    <xf numFmtId="0" fontId="0" fillId="9" borderId="17" xfId="0" applyFill="1" applyBorder="1"/>
    <xf numFmtId="0" fontId="0" fillId="9" borderId="18" xfId="0" applyFill="1" applyBorder="1"/>
    <xf numFmtId="1" fontId="0" fillId="0" borderId="9" xfId="0" applyNumberFormat="1" applyBorder="1"/>
    <xf numFmtId="1" fontId="0" fillId="0" borderId="9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9" borderId="8" xfId="0" applyFill="1" applyBorder="1" applyAlignment="1">
      <alignment horizontal="center"/>
    </xf>
    <xf numFmtId="1" fontId="0" fillId="0" borderId="20" xfId="0" applyNumberFormat="1" applyBorder="1"/>
    <xf numFmtId="1" fontId="0" fillId="0" borderId="21" xfId="0" applyNumberFormat="1" applyBorder="1"/>
    <xf numFmtId="1" fontId="0" fillId="0" borderId="6" xfId="1" applyNumberFormat="1" applyFont="1" applyBorder="1"/>
    <xf numFmtId="0" fontId="0" fillId="9" borderId="1" xfId="0" applyFill="1" applyBorder="1" applyAlignment="1">
      <alignment horizontal="center"/>
    </xf>
    <xf numFmtId="9" fontId="0" fillId="0" borderId="0" xfId="0" applyNumberFormat="1"/>
    <xf numFmtId="9" fontId="0" fillId="0" borderId="1" xfId="0" applyNumberFormat="1" applyBorder="1"/>
    <xf numFmtId="10" fontId="0" fillId="0" borderId="1" xfId="0" applyNumberFormat="1" applyBorder="1"/>
    <xf numFmtId="164" fontId="0" fillId="0" borderId="0" xfId="0" applyNumberFormat="1"/>
  </cellXfs>
  <cellStyles count="261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Normal" xfId="0" builtinId="0"/>
    <cellStyle name="Percent" xfId="2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'Cor. Rénovation'!$E$72</c:f>
              <c:strCache>
                <c:ptCount val="1"/>
                <c:pt idx="0">
                  <c:v>réno</c:v>
                </c:pt>
              </c:strCache>
            </c:strRef>
          </c:tx>
          <c:marker>
            <c:symbol val="none"/>
          </c:marker>
          <c:cat>
            <c:numRef>
              <c:f>'Cor. Rénovation'!$F$71:$AU$71</c:f>
              <c:numCache>
                <c:formatCode>General</c:formatCode>
                <c:ptCount val="42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  <c:pt idx="8">
                  <c:v>2017.0</c:v>
                </c:pt>
                <c:pt idx="9">
                  <c:v>2018.0</c:v>
                </c:pt>
                <c:pt idx="10">
                  <c:v>2019.0</c:v>
                </c:pt>
                <c:pt idx="11">
                  <c:v>2020.0</c:v>
                </c:pt>
                <c:pt idx="12">
                  <c:v>2021.0</c:v>
                </c:pt>
                <c:pt idx="13">
                  <c:v>2022.0</c:v>
                </c:pt>
                <c:pt idx="14">
                  <c:v>2023.0</c:v>
                </c:pt>
                <c:pt idx="15">
                  <c:v>2024.0</c:v>
                </c:pt>
                <c:pt idx="16">
                  <c:v>2025.0</c:v>
                </c:pt>
                <c:pt idx="17">
                  <c:v>2026.0</c:v>
                </c:pt>
                <c:pt idx="18">
                  <c:v>2027.0</c:v>
                </c:pt>
                <c:pt idx="19">
                  <c:v>2028.0</c:v>
                </c:pt>
                <c:pt idx="20">
                  <c:v>2029.0</c:v>
                </c:pt>
                <c:pt idx="21">
                  <c:v>2030.0</c:v>
                </c:pt>
                <c:pt idx="22">
                  <c:v>2031.0</c:v>
                </c:pt>
                <c:pt idx="23">
                  <c:v>2032.0</c:v>
                </c:pt>
                <c:pt idx="24">
                  <c:v>2033.0</c:v>
                </c:pt>
                <c:pt idx="25">
                  <c:v>2034.0</c:v>
                </c:pt>
                <c:pt idx="26">
                  <c:v>2035.0</c:v>
                </c:pt>
                <c:pt idx="27">
                  <c:v>2036.0</c:v>
                </c:pt>
                <c:pt idx="28">
                  <c:v>2037.0</c:v>
                </c:pt>
                <c:pt idx="29">
                  <c:v>2038.0</c:v>
                </c:pt>
                <c:pt idx="30">
                  <c:v>2039.0</c:v>
                </c:pt>
                <c:pt idx="31">
                  <c:v>2040.0</c:v>
                </c:pt>
                <c:pt idx="32">
                  <c:v>2041.0</c:v>
                </c:pt>
                <c:pt idx="33">
                  <c:v>2042.0</c:v>
                </c:pt>
                <c:pt idx="34">
                  <c:v>2043.0</c:v>
                </c:pt>
                <c:pt idx="35">
                  <c:v>2044.0</c:v>
                </c:pt>
                <c:pt idx="36">
                  <c:v>2045.0</c:v>
                </c:pt>
                <c:pt idx="37">
                  <c:v>2046.0</c:v>
                </c:pt>
                <c:pt idx="38">
                  <c:v>2047.0</c:v>
                </c:pt>
                <c:pt idx="39">
                  <c:v>2048.0</c:v>
                </c:pt>
                <c:pt idx="40">
                  <c:v>2049.0</c:v>
                </c:pt>
                <c:pt idx="41">
                  <c:v>2050.0</c:v>
                </c:pt>
              </c:numCache>
            </c:numRef>
          </c:cat>
          <c:val>
            <c:numRef>
              <c:f>'Cor. Rénovation'!$F$72:$AU$72</c:f>
              <c:numCache>
                <c:formatCode>General</c:formatCode>
                <c:ptCount val="42"/>
                <c:pt idx="0">
                  <c:v>30.3397658404</c:v>
                </c:pt>
                <c:pt idx="1">
                  <c:v>25.45590624053187</c:v>
                </c:pt>
                <c:pt idx="2">
                  <c:v>21.95286465486216</c:v>
                </c:pt>
                <c:pt idx="3">
                  <c:v>19.44961771879074</c:v>
                </c:pt>
                <c:pt idx="4">
                  <c:v>17.67046141891932</c:v>
                </c:pt>
                <c:pt idx="5">
                  <c:v>16.41587220958287</c:v>
                </c:pt>
                <c:pt idx="6">
                  <c:v>15.5414372624541</c:v>
                </c:pt>
                <c:pt idx="7">
                  <c:v>14.94261747679985</c:v>
                </c:pt>
                <c:pt idx="8">
                  <c:v>14.54372717594223</c:v>
                </c:pt>
                <c:pt idx="9">
                  <c:v>14.28996253742519</c:v>
                </c:pt>
                <c:pt idx="10">
                  <c:v>14.14163457360776</c:v>
                </c:pt>
                <c:pt idx="11">
                  <c:v>13.95470284175389</c:v>
                </c:pt>
                <c:pt idx="12">
                  <c:v>13.8227719384646</c:v>
                </c:pt>
                <c:pt idx="13">
                  <c:v>13.73074825859806</c:v>
                </c:pt>
                <c:pt idx="14">
                  <c:v>13.66769340531627</c:v>
                </c:pt>
                <c:pt idx="15">
                  <c:v>13.62567894928635</c:v>
                </c:pt>
                <c:pt idx="16">
                  <c:v>13.59895719404524</c:v>
                </c:pt>
                <c:pt idx="17">
                  <c:v>13.58336065893541</c:v>
                </c:pt>
                <c:pt idx="18">
                  <c:v>13.57586712634555</c:v>
                </c:pt>
                <c:pt idx="19">
                  <c:v>13.57428455565328</c:v>
                </c:pt>
                <c:pt idx="20">
                  <c:v>13.57702279253569</c:v>
                </c:pt>
                <c:pt idx="21">
                  <c:v>13.58292813651597</c:v>
                </c:pt>
                <c:pt idx="22">
                  <c:v>13.5911634384424</c:v>
                </c:pt>
                <c:pt idx="23">
                  <c:v>13.60112118190779</c:v>
                </c:pt>
                <c:pt idx="24">
                  <c:v>13.61236046370312</c:v>
                </c:pt>
                <c:pt idx="25">
                  <c:v>13.62456129363888</c:v>
                </c:pt>
                <c:pt idx="26">
                  <c:v>13.63749144770313</c:v>
                </c:pt>
                <c:pt idx="27">
                  <c:v>13.65098242168095</c:v>
                </c:pt>
                <c:pt idx="28">
                  <c:v>13.66491198329127</c:v>
                </c:pt>
                <c:pt idx="29">
                  <c:v>13.67919150962976</c:v>
                </c:pt>
                <c:pt idx="30">
                  <c:v>13.69375679561535</c:v>
                </c:pt>
                <c:pt idx="31">
                  <c:v>13.70856138060196</c:v>
                </c:pt>
                <c:pt idx="32">
                  <c:v>13.72357170224344</c:v>
                </c:pt>
                <c:pt idx="33">
                  <c:v>13.73876357653229</c:v>
                </c:pt>
                <c:pt idx="34">
                  <c:v>13.75411964053839</c:v>
                </c:pt>
                <c:pt idx="35">
                  <c:v>13.76962749413963</c:v>
                </c:pt>
                <c:pt idx="36">
                  <c:v>13.78527834938054</c:v>
                </c:pt>
                <c:pt idx="37">
                  <c:v>13.80106604856501</c:v>
                </c:pt>
                <c:pt idx="38">
                  <c:v>13.81698635025137</c:v>
                </c:pt>
                <c:pt idx="39">
                  <c:v>13.83303640993492</c:v>
                </c:pt>
                <c:pt idx="40">
                  <c:v>13.84921440224403</c:v>
                </c:pt>
                <c:pt idx="41">
                  <c:v>13.86551924602322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2546408"/>
        <c:axId val="-2112741528"/>
      </c:lineChart>
      <c:catAx>
        <c:axId val="-2112546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12741528"/>
        <c:crosses val="autoZero"/>
        <c:auto val="1"/>
        <c:lblAlgn val="ctr"/>
        <c:lblOffset val="100"/>
        <c:noMultiLvlLbl val="0"/>
      </c:catAx>
      <c:valAx>
        <c:axId val="-2112741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125464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Evolution des b</a:t>
            </a:r>
            <a:r>
              <a:rPr lang="en-US" sz="1200"/>
              <a:t>âtiments</a:t>
            </a:r>
            <a:r>
              <a:rPr lang="en-US" sz="1200" baseline="0"/>
              <a:t> de la classe 1 pour un taux de rénovation de 27,6%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'Cor. Rénovation'!$E$161</c:f>
              <c:strCache>
                <c:ptCount val="1"/>
                <c:pt idx="0">
                  <c:v>Classe 1</c:v>
                </c:pt>
              </c:strCache>
            </c:strRef>
          </c:tx>
          <c:marker>
            <c:symbol val="none"/>
          </c:marker>
          <c:cat>
            <c:numRef>
              <c:f>'Cor. Rénovation'!$F$160:$AU$160</c:f>
              <c:numCache>
                <c:formatCode>General</c:formatCode>
                <c:ptCount val="42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  <c:pt idx="8">
                  <c:v>2017.0</c:v>
                </c:pt>
                <c:pt idx="9">
                  <c:v>2018.0</c:v>
                </c:pt>
                <c:pt idx="10">
                  <c:v>2019.0</c:v>
                </c:pt>
                <c:pt idx="11">
                  <c:v>2020.0</c:v>
                </c:pt>
                <c:pt idx="12">
                  <c:v>2021.0</c:v>
                </c:pt>
                <c:pt idx="13">
                  <c:v>2022.0</c:v>
                </c:pt>
                <c:pt idx="14">
                  <c:v>2023.0</c:v>
                </c:pt>
                <c:pt idx="15">
                  <c:v>2024.0</c:v>
                </c:pt>
                <c:pt idx="16">
                  <c:v>2025.0</c:v>
                </c:pt>
                <c:pt idx="17">
                  <c:v>2026.0</c:v>
                </c:pt>
                <c:pt idx="18">
                  <c:v>2027.0</c:v>
                </c:pt>
                <c:pt idx="19">
                  <c:v>2028.0</c:v>
                </c:pt>
                <c:pt idx="20">
                  <c:v>2029.0</c:v>
                </c:pt>
                <c:pt idx="21">
                  <c:v>2030.0</c:v>
                </c:pt>
                <c:pt idx="22">
                  <c:v>2031.0</c:v>
                </c:pt>
                <c:pt idx="23">
                  <c:v>2032.0</c:v>
                </c:pt>
                <c:pt idx="24">
                  <c:v>2033.0</c:v>
                </c:pt>
                <c:pt idx="25">
                  <c:v>2034.0</c:v>
                </c:pt>
                <c:pt idx="26">
                  <c:v>2035.0</c:v>
                </c:pt>
                <c:pt idx="27">
                  <c:v>2036.0</c:v>
                </c:pt>
                <c:pt idx="28">
                  <c:v>2037.0</c:v>
                </c:pt>
                <c:pt idx="29">
                  <c:v>2038.0</c:v>
                </c:pt>
                <c:pt idx="30">
                  <c:v>2039.0</c:v>
                </c:pt>
                <c:pt idx="31">
                  <c:v>2040.0</c:v>
                </c:pt>
                <c:pt idx="32">
                  <c:v>2041.0</c:v>
                </c:pt>
                <c:pt idx="33">
                  <c:v>2042.0</c:v>
                </c:pt>
                <c:pt idx="34">
                  <c:v>2043.0</c:v>
                </c:pt>
                <c:pt idx="35">
                  <c:v>2044.0</c:v>
                </c:pt>
                <c:pt idx="36">
                  <c:v>2045.0</c:v>
                </c:pt>
                <c:pt idx="37">
                  <c:v>2046.0</c:v>
                </c:pt>
                <c:pt idx="38">
                  <c:v>2047.0</c:v>
                </c:pt>
                <c:pt idx="39">
                  <c:v>2048.0</c:v>
                </c:pt>
                <c:pt idx="40">
                  <c:v>2049.0</c:v>
                </c:pt>
                <c:pt idx="41">
                  <c:v>2050.0</c:v>
                </c:pt>
              </c:numCache>
            </c:numRef>
          </c:cat>
          <c:val>
            <c:numRef>
              <c:f>'Cor. Rénovation'!$F$161:$AU$161</c:f>
              <c:numCache>
                <c:formatCode>General</c:formatCode>
                <c:ptCount val="42"/>
                <c:pt idx="0">
                  <c:v>166070.0</c:v>
                </c:pt>
                <c:pt idx="1">
                  <c:v>120180.8872184251</c:v>
                </c:pt>
                <c:pt idx="2">
                  <c:v>86972.03379663883</c:v>
                </c:pt>
                <c:pt idx="3">
                  <c:v>62939.58080851994</c:v>
                </c:pt>
                <c:pt idx="4">
                  <c:v>45547.86934861014</c:v>
                </c:pt>
                <c:pt idx="5">
                  <c:v>32961.90371063334</c:v>
                </c:pt>
                <c:pt idx="6">
                  <c:v>23853.74138828332</c:v>
                </c:pt>
                <c:pt idx="7">
                  <c:v>17262.38214923078</c:v>
                </c:pt>
                <c:pt idx="8">
                  <c:v>12492.37310891828</c:v>
                </c:pt>
                <c:pt idx="9">
                  <c:v>9040.43164745826</c:v>
                </c:pt>
                <c:pt idx="10">
                  <c:v>6542.344169501186</c:v>
                </c:pt>
                <c:pt idx="11">
                  <c:v>4734.53800673777</c:v>
                </c:pt>
                <c:pt idx="12">
                  <c:v>3426.271922798216</c:v>
                </c:pt>
                <c:pt idx="13">
                  <c:v>2479.511046748172</c:v>
                </c:pt>
                <c:pt idx="14">
                  <c:v>1794.362843777199</c:v>
                </c:pt>
                <c:pt idx="15">
                  <c:v>1298.537475503836</c:v>
                </c:pt>
                <c:pt idx="16">
                  <c:v>939.7205147975183</c:v>
                </c:pt>
                <c:pt idx="17">
                  <c:v>680.0532619119622</c:v>
                </c:pt>
                <c:pt idx="18">
                  <c:v>492.1382812811644</c:v>
                </c:pt>
                <c:pt idx="19">
                  <c:v>356.1487040315696</c:v>
                </c:pt>
                <c:pt idx="20">
                  <c:v>257.7362993448914</c:v>
                </c:pt>
                <c:pt idx="21">
                  <c:v>186.5175957347092</c:v>
                </c:pt>
                <c:pt idx="22">
                  <c:v>134.9783232205955</c:v>
                </c:pt>
                <c:pt idx="23">
                  <c:v>97.6805843313341</c:v>
                </c:pt>
                <c:pt idx="24">
                  <c:v>70.68910272145877</c:v>
                </c:pt>
                <c:pt idx="25">
                  <c:v>51.15601301702554</c:v>
                </c:pt>
                <c:pt idx="26">
                  <c:v>37.0203831573599</c:v>
                </c:pt>
                <c:pt idx="27">
                  <c:v>26.79076590001932</c:v>
                </c:pt>
                <c:pt idx="28">
                  <c:v>19.38783654558938</c:v>
                </c:pt>
                <c:pt idx="29">
                  <c:v>14.03051362253609</c:v>
                </c:pt>
                <c:pt idx="30">
                  <c:v>10.15354715051944</c:v>
                </c:pt>
                <c:pt idx="31">
                  <c:v>7.347879237437155</c:v>
                </c:pt>
                <c:pt idx="32">
                  <c:v>5.317484469967894</c:v>
                </c:pt>
                <c:pt idx="33">
                  <c:v>3.848136336309835</c:v>
                </c:pt>
                <c:pt idx="34">
                  <c:v>2.784804233378963</c:v>
                </c:pt>
                <c:pt idx="35">
                  <c:v>2.015296221448807</c:v>
                </c:pt>
                <c:pt idx="36">
                  <c:v>1.458421677001752</c:v>
                </c:pt>
                <c:pt idx="37">
                  <c:v>1.055424887570553</c:v>
                </c:pt>
                <c:pt idx="38">
                  <c:v>0.76378574926639</c:v>
                </c:pt>
                <c:pt idx="39">
                  <c:v>0.552733479795279</c:v>
                </c:pt>
                <c:pt idx="40">
                  <c:v>0.399999999994179</c:v>
                </c:pt>
                <c:pt idx="41">
                  <c:v>0.289470433461247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1217672"/>
        <c:axId val="-2100623496"/>
      </c:lineChart>
      <c:catAx>
        <c:axId val="-2101217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00623496"/>
        <c:crosses val="autoZero"/>
        <c:auto val="1"/>
        <c:lblAlgn val="ctr"/>
        <c:lblOffset val="100"/>
        <c:noMultiLvlLbl val="0"/>
      </c:catAx>
      <c:valAx>
        <c:axId val="-210062349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# de b</a:t>
                </a:r>
                <a:r>
                  <a:rPr lang="en-US"/>
                  <a:t>âtiments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01217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'Cor. Rénovation'!$E$72</c:f>
              <c:strCache>
                <c:ptCount val="1"/>
                <c:pt idx="0">
                  <c:v>réno</c:v>
                </c:pt>
              </c:strCache>
            </c:strRef>
          </c:tx>
          <c:marker>
            <c:symbol val="none"/>
          </c:marker>
          <c:cat>
            <c:numRef>
              <c:f>'Cor. Rénovation'!$F$71:$AU$71</c:f>
              <c:numCache>
                <c:formatCode>General</c:formatCode>
                <c:ptCount val="42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  <c:pt idx="8">
                  <c:v>2017.0</c:v>
                </c:pt>
                <c:pt idx="9">
                  <c:v>2018.0</c:v>
                </c:pt>
                <c:pt idx="10">
                  <c:v>2019.0</c:v>
                </c:pt>
                <c:pt idx="11">
                  <c:v>2020.0</c:v>
                </c:pt>
                <c:pt idx="12">
                  <c:v>2021.0</c:v>
                </c:pt>
                <c:pt idx="13">
                  <c:v>2022.0</c:v>
                </c:pt>
                <c:pt idx="14">
                  <c:v>2023.0</c:v>
                </c:pt>
                <c:pt idx="15">
                  <c:v>2024.0</c:v>
                </c:pt>
                <c:pt idx="16">
                  <c:v>2025.0</c:v>
                </c:pt>
                <c:pt idx="17">
                  <c:v>2026.0</c:v>
                </c:pt>
                <c:pt idx="18">
                  <c:v>2027.0</c:v>
                </c:pt>
                <c:pt idx="19">
                  <c:v>2028.0</c:v>
                </c:pt>
                <c:pt idx="20">
                  <c:v>2029.0</c:v>
                </c:pt>
                <c:pt idx="21">
                  <c:v>2030.0</c:v>
                </c:pt>
                <c:pt idx="22">
                  <c:v>2031.0</c:v>
                </c:pt>
                <c:pt idx="23">
                  <c:v>2032.0</c:v>
                </c:pt>
                <c:pt idx="24">
                  <c:v>2033.0</c:v>
                </c:pt>
                <c:pt idx="25">
                  <c:v>2034.0</c:v>
                </c:pt>
                <c:pt idx="26">
                  <c:v>2035.0</c:v>
                </c:pt>
                <c:pt idx="27">
                  <c:v>2036.0</c:v>
                </c:pt>
                <c:pt idx="28">
                  <c:v>2037.0</c:v>
                </c:pt>
                <c:pt idx="29">
                  <c:v>2038.0</c:v>
                </c:pt>
                <c:pt idx="30">
                  <c:v>2039.0</c:v>
                </c:pt>
                <c:pt idx="31">
                  <c:v>2040.0</c:v>
                </c:pt>
                <c:pt idx="32">
                  <c:v>2041.0</c:v>
                </c:pt>
                <c:pt idx="33">
                  <c:v>2042.0</c:v>
                </c:pt>
                <c:pt idx="34">
                  <c:v>2043.0</c:v>
                </c:pt>
                <c:pt idx="35">
                  <c:v>2044.0</c:v>
                </c:pt>
                <c:pt idx="36">
                  <c:v>2045.0</c:v>
                </c:pt>
                <c:pt idx="37">
                  <c:v>2046.0</c:v>
                </c:pt>
                <c:pt idx="38">
                  <c:v>2047.0</c:v>
                </c:pt>
                <c:pt idx="39">
                  <c:v>2048.0</c:v>
                </c:pt>
                <c:pt idx="40">
                  <c:v>2049.0</c:v>
                </c:pt>
                <c:pt idx="41">
                  <c:v>2050.0</c:v>
                </c:pt>
              </c:numCache>
            </c:numRef>
          </c:cat>
          <c:val>
            <c:numRef>
              <c:f>'Cor. Rénovation'!$F$72:$AU$72</c:f>
              <c:numCache>
                <c:formatCode>General</c:formatCode>
                <c:ptCount val="42"/>
                <c:pt idx="0">
                  <c:v>30.3397658404</c:v>
                </c:pt>
                <c:pt idx="1">
                  <c:v>25.45590624053187</c:v>
                </c:pt>
                <c:pt idx="2">
                  <c:v>21.95286465486216</c:v>
                </c:pt>
                <c:pt idx="3">
                  <c:v>19.44961771879074</c:v>
                </c:pt>
                <c:pt idx="4">
                  <c:v>17.67046141891932</c:v>
                </c:pt>
                <c:pt idx="5">
                  <c:v>16.41587220958287</c:v>
                </c:pt>
                <c:pt idx="6">
                  <c:v>15.5414372624541</c:v>
                </c:pt>
                <c:pt idx="7">
                  <c:v>14.94261747679985</c:v>
                </c:pt>
                <c:pt idx="8">
                  <c:v>14.54372717594223</c:v>
                </c:pt>
                <c:pt idx="9">
                  <c:v>14.28996253742519</c:v>
                </c:pt>
                <c:pt idx="10">
                  <c:v>14.14163457360776</c:v>
                </c:pt>
                <c:pt idx="11">
                  <c:v>13.95470284175389</c:v>
                </c:pt>
                <c:pt idx="12">
                  <c:v>13.8227719384646</c:v>
                </c:pt>
                <c:pt idx="13">
                  <c:v>13.73074825859806</c:v>
                </c:pt>
                <c:pt idx="14">
                  <c:v>13.66769340531627</c:v>
                </c:pt>
                <c:pt idx="15">
                  <c:v>13.62567894928635</c:v>
                </c:pt>
                <c:pt idx="16">
                  <c:v>13.59895719404524</c:v>
                </c:pt>
                <c:pt idx="17">
                  <c:v>13.58336065893541</c:v>
                </c:pt>
                <c:pt idx="18">
                  <c:v>13.57586712634555</c:v>
                </c:pt>
                <c:pt idx="19">
                  <c:v>13.57428455565328</c:v>
                </c:pt>
                <c:pt idx="20">
                  <c:v>13.57702279253569</c:v>
                </c:pt>
                <c:pt idx="21">
                  <c:v>13.58292813651597</c:v>
                </c:pt>
                <c:pt idx="22">
                  <c:v>13.5911634384424</c:v>
                </c:pt>
                <c:pt idx="23">
                  <c:v>13.60112118190779</c:v>
                </c:pt>
                <c:pt idx="24">
                  <c:v>13.61236046370312</c:v>
                </c:pt>
                <c:pt idx="25">
                  <c:v>13.62456129363888</c:v>
                </c:pt>
                <c:pt idx="26">
                  <c:v>13.63749144770313</c:v>
                </c:pt>
                <c:pt idx="27">
                  <c:v>13.65098242168095</c:v>
                </c:pt>
                <c:pt idx="28">
                  <c:v>13.66491198329127</c:v>
                </c:pt>
                <c:pt idx="29">
                  <c:v>13.67919150962976</c:v>
                </c:pt>
                <c:pt idx="30">
                  <c:v>13.69375679561535</c:v>
                </c:pt>
                <c:pt idx="31">
                  <c:v>13.70856138060196</c:v>
                </c:pt>
                <c:pt idx="32">
                  <c:v>13.72357170224344</c:v>
                </c:pt>
                <c:pt idx="33">
                  <c:v>13.73876357653229</c:v>
                </c:pt>
                <c:pt idx="34">
                  <c:v>13.75411964053839</c:v>
                </c:pt>
                <c:pt idx="35">
                  <c:v>13.76962749413963</c:v>
                </c:pt>
                <c:pt idx="36">
                  <c:v>13.78527834938054</c:v>
                </c:pt>
                <c:pt idx="37">
                  <c:v>13.80106604856501</c:v>
                </c:pt>
                <c:pt idx="38">
                  <c:v>13.81698635025137</c:v>
                </c:pt>
                <c:pt idx="39">
                  <c:v>13.83303640993492</c:v>
                </c:pt>
                <c:pt idx="40">
                  <c:v>13.84921440224403</c:v>
                </c:pt>
                <c:pt idx="41">
                  <c:v>13.86551924602322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1153544"/>
        <c:axId val="2078319144"/>
      </c:lineChart>
      <c:catAx>
        <c:axId val="2061153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78319144"/>
        <c:crosses val="autoZero"/>
        <c:auto val="1"/>
        <c:lblAlgn val="ctr"/>
        <c:lblOffset val="100"/>
        <c:noMultiLvlLbl val="0"/>
      </c:catAx>
      <c:valAx>
        <c:axId val="2078319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1153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'Cor. Rénovation'!$E$72</c:f>
              <c:strCache>
                <c:ptCount val="1"/>
                <c:pt idx="0">
                  <c:v>réno</c:v>
                </c:pt>
              </c:strCache>
            </c:strRef>
          </c:tx>
          <c:marker>
            <c:symbol val="none"/>
          </c:marker>
          <c:cat>
            <c:numRef>
              <c:f>'Cor. Rénovation'!$F$71:$AU$71</c:f>
              <c:numCache>
                <c:formatCode>General</c:formatCode>
                <c:ptCount val="42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  <c:pt idx="8">
                  <c:v>2017.0</c:v>
                </c:pt>
                <c:pt idx="9">
                  <c:v>2018.0</c:v>
                </c:pt>
                <c:pt idx="10">
                  <c:v>2019.0</c:v>
                </c:pt>
                <c:pt idx="11">
                  <c:v>2020.0</c:v>
                </c:pt>
                <c:pt idx="12">
                  <c:v>2021.0</c:v>
                </c:pt>
                <c:pt idx="13">
                  <c:v>2022.0</c:v>
                </c:pt>
                <c:pt idx="14">
                  <c:v>2023.0</c:v>
                </c:pt>
                <c:pt idx="15">
                  <c:v>2024.0</c:v>
                </c:pt>
                <c:pt idx="16">
                  <c:v>2025.0</c:v>
                </c:pt>
                <c:pt idx="17">
                  <c:v>2026.0</c:v>
                </c:pt>
                <c:pt idx="18">
                  <c:v>2027.0</c:v>
                </c:pt>
                <c:pt idx="19">
                  <c:v>2028.0</c:v>
                </c:pt>
                <c:pt idx="20">
                  <c:v>2029.0</c:v>
                </c:pt>
                <c:pt idx="21">
                  <c:v>2030.0</c:v>
                </c:pt>
                <c:pt idx="22">
                  <c:v>2031.0</c:v>
                </c:pt>
                <c:pt idx="23">
                  <c:v>2032.0</c:v>
                </c:pt>
                <c:pt idx="24">
                  <c:v>2033.0</c:v>
                </c:pt>
                <c:pt idx="25">
                  <c:v>2034.0</c:v>
                </c:pt>
                <c:pt idx="26">
                  <c:v>2035.0</c:v>
                </c:pt>
                <c:pt idx="27">
                  <c:v>2036.0</c:v>
                </c:pt>
                <c:pt idx="28">
                  <c:v>2037.0</c:v>
                </c:pt>
                <c:pt idx="29">
                  <c:v>2038.0</c:v>
                </c:pt>
                <c:pt idx="30">
                  <c:v>2039.0</c:v>
                </c:pt>
                <c:pt idx="31">
                  <c:v>2040.0</c:v>
                </c:pt>
                <c:pt idx="32">
                  <c:v>2041.0</c:v>
                </c:pt>
                <c:pt idx="33">
                  <c:v>2042.0</c:v>
                </c:pt>
                <c:pt idx="34">
                  <c:v>2043.0</c:v>
                </c:pt>
                <c:pt idx="35">
                  <c:v>2044.0</c:v>
                </c:pt>
                <c:pt idx="36">
                  <c:v>2045.0</c:v>
                </c:pt>
                <c:pt idx="37">
                  <c:v>2046.0</c:v>
                </c:pt>
                <c:pt idx="38">
                  <c:v>2047.0</c:v>
                </c:pt>
                <c:pt idx="39">
                  <c:v>2048.0</c:v>
                </c:pt>
                <c:pt idx="40">
                  <c:v>2049.0</c:v>
                </c:pt>
                <c:pt idx="41">
                  <c:v>2050.0</c:v>
                </c:pt>
              </c:numCache>
            </c:numRef>
          </c:cat>
          <c:val>
            <c:numRef>
              <c:f>'Cor. Rénovation'!$F$72:$AU$72</c:f>
              <c:numCache>
                <c:formatCode>General</c:formatCode>
                <c:ptCount val="42"/>
                <c:pt idx="0">
                  <c:v>30.3397658404</c:v>
                </c:pt>
                <c:pt idx="1">
                  <c:v>25.45590624053187</c:v>
                </c:pt>
                <c:pt idx="2">
                  <c:v>21.95286465486216</c:v>
                </c:pt>
                <c:pt idx="3">
                  <c:v>19.44961771879074</c:v>
                </c:pt>
                <c:pt idx="4">
                  <c:v>17.67046141891932</c:v>
                </c:pt>
                <c:pt idx="5">
                  <c:v>16.41587220958287</c:v>
                </c:pt>
                <c:pt idx="6">
                  <c:v>15.5414372624541</c:v>
                </c:pt>
                <c:pt idx="7">
                  <c:v>14.94261747679985</c:v>
                </c:pt>
                <c:pt idx="8">
                  <c:v>14.54372717594223</c:v>
                </c:pt>
                <c:pt idx="9">
                  <c:v>14.28996253742519</c:v>
                </c:pt>
                <c:pt idx="10">
                  <c:v>14.14163457360776</c:v>
                </c:pt>
                <c:pt idx="11">
                  <c:v>13.95470284175389</c:v>
                </c:pt>
                <c:pt idx="12">
                  <c:v>13.8227719384646</c:v>
                </c:pt>
                <c:pt idx="13">
                  <c:v>13.73074825859806</c:v>
                </c:pt>
                <c:pt idx="14">
                  <c:v>13.66769340531627</c:v>
                </c:pt>
                <c:pt idx="15">
                  <c:v>13.62567894928635</c:v>
                </c:pt>
                <c:pt idx="16">
                  <c:v>13.59895719404524</c:v>
                </c:pt>
                <c:pt idx="17">
                  <c:v>13.58336065893541</c:v>
                </c:pt>
                <c:pt idx="18">
                  <c:v>13.57586712634555</c:v>
                </c:pt>
                <c:pt idx="19">
                  <c:v>13.57428455565328</c:v>
                </c:pt>
                <c:pt idx="20">
                  <c:v>13.57702279253569</c:v>
                </c:pt>
                <c:pt idx="21">
                  <c:v>13.58292813651597</c:v>
                </c:pt>
                <c:pt idx="22">
                  <c:v>13.5911634384424</c:v>
                </c:pt>
                <c:pt idx="23">
                  <c:v>13.60112118190779</c:v>
                </c:pt>
                <c:pt idx="24">
                  <c:v>13.61236046370312</c:v>
                </c:pt>
                <c:pt idx="25">
                  <c:v>13.62456129363888</c:v>
                </c:pt>
                <c:pt idx="26">
                  <c:v>13.63749144770313</c:v>
                </c:pt>
                <c:pt idx="27">
                  <c:v>13.65098242168095</c:v>
                </c:pt>
                <c:pt idx="28">
                  <c:v>13.66491198329127</c:v>
                </c:pt>
                <c:pt idx="29">
                  <c:v>13.67919150962976</c:v>
                </c:pt>
                <c:pt idx="30">
                  <c:v>13.69375679561535</c:v>
                </c:pt>
                <c:pt idx="31">
                  <c:v>13.70856138060196</c:v>
                </c:pt>
                <c:pt idx="32">
                  <c:v>13.72357170224344</c:v>
                </c:pt>
                <c:pt idx="33">
                  <c:v>13.73876357653229</c:v>
                </c:pt>
                <c:pt idx="34">
                  <c:v>13.75411964053839</c:v>
                </c:pt>
                <c:pt idx="35">
                  <c:v>13.76962749413963</c:v>
                </c:pt>
                <c:pt idx="36">
                  <c:v>13.78527834938054</c:v>
                </c:pt>
                <c:pt idx="37">
                  <c:v>13.80106604856501</c:v>
                </c:pt>
                <c:pt idx="38">
                  <c:v>13.81698635025137</c:v>
                </c:pt>
                <c:pt idx="39">
                  <c:v>13.83303640993492</c:v>
                </c:pt>
                <c:pt idx="40">
                  <c:v>13.84921440224403</c:v>
                </c:pt>
                <c:pt idx="41">
                  <c:v>13.86551924602322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253368"/>
        <c:axId val="-2127414392"/>
      </c:lineChart>
      <c:catAx>
        <c:axId val="2102253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27414392"/>
        <c:crosses val="autoZero"/>
        <c:auto val="1"/>
        <c:lblAlgn val="ctr"/>
        <c:lblOffset val="100"/>
        <c:noMultiLvlLbl val="0"/>
      </c:catAx>
      <c:valAx>
        <c:axId val="-2127414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2533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749300</xdr:colOff>
      <xdr:row>49</xdr:row>
      <xdr:rowOff>31750</xdr:rowOff>
    </xdr:from>
    <xdr:to>
      <xdr:col>56</xdr:col>
      <xdr:colOff>355600</xdr:colOff>
      <xdr:row>70</xdr:row>
      <xdr:rowOff>127000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952500</xdr:colOff>
      <xdr:row>144</xdr:row>
      <xdr:rowOff>139700</xdr:rowOff>
    </xdr:from>
    <xdr:to>
      <xdr:col>47</xdr:col>
      <xdr:colOff>571500</xdr:colOff>
      <xdr:row>161</xdr:row>
      <xdr:rowOff>31750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749300</xdr:colOff>
      <xdr:row>50</xdr:row>
      <xdr:rowOff>31750</xdr:rowOff>
    </xdr:from>
    <xdr:to>
      <xdr:col>56</xdr:col>
      <xdr:colOff>355600</xdr:colOff>
      <xdr:row>73</xdr:row>
      <xdr:rowOff>127000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749300</xdr:colOff>
      <xdr:row>49</xdr:row>
      <xdr:rowOff>31750</xdr:rowOff>
    </xdr:from>
    <xdr:to>
      <xdr:col>56</xdr:col>
      <xdr:colOff>355600</xdr:colOff>
      <xdr:row>70</xdr:row>
      <xdr:rowOff>127000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149</xdr:row>
      <xdr:rowOff>0</xdr:rowOff>
    </xdr:from>
    <xdr:to>
      <xdr:col>6</xdr:col>
      <xdr:colOff>380365</xdr:colOff>
      <xdr:row>153</xdr:row>
      <xdr:rowOff>133985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28562300"/>
          <a:ext cx="4825365" cy="8959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st%20de%20sensibilit&#233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est de sensibilité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61"/>
  <sheetViews>
    <sheetView tabSelected="1" zoomScale="75" zoomScaleNormal="75" zoomScalePageLayoutView="75" workbookViewId="0">
      <selection activeCell="O25" sqref="O25"/>
    </sheetView>
  </sheetViews>
  <sheetFormatPr baseColWidth="10" defaultRowHeight="15" x14ac:dyDescent="0"/>
  <cols>
    <col min="4" max="4" width="12.6640625" customWidth="1"/>
    <col min="6" max="6" width="19.1640625" bestFit="1" customWidth="1"/>
    <col min="7" max="7" width="19.33203125" bestFit="1" customWidth="1"/>
    <col min="8" max="44" width="19.1640625" bestFit="1" customWidth="1"/>
    <col min="45" max="45" width="16" customWidth="1"/>
    <col min="46" max="46" width="17.33203125" customWidth="1"/>
    <col min="47" max="47" width="17.83203125" customWidth="1"/>
  </cols>
  <sheetData>
    <row r="1" spans="1:50">
      <c r="A1" s="1" t="s">
        <v>0</v>
      </c>
      <c r="B1" s="1"/>
      <c r="C1" s="1"/>
      <c r="D1" s="1"/>
    </row>
    <row r="2" spans="1:50">
      <c r="A2" s="1"/>
      <c r="B2" s="1"/>
      <c r="C2" s="1"/>
      <c r="D2" s="1"/>
    </row>
    <row r="4" spans="1:50">
      <c r="AV4" s="1" t="s">
        <v>1</v>
      </c>
      <c r="AW4" s="1"/>
      <c r="AX4" s="1"/>
    </row>
    <row r="5" spans="1:50">
      <c r="A5" s="1" t="s">
        <v>2</v>
      </c>
      <c r="B5" s="1"/>
      <c r="C5" s="2" t="s">
        <v>3</v>
      </c>
      <c r="D5" s="2" t="s">
        <v>4</v>
      </c>
      <c r="E5" s="2" t="s">
        <v>5</v>
      </c>
      <c r="AV5" s="1"/>
      <c r="AW5" s="1"/>
      <c r="AX5" s="1"/>
    </row>
    <row r="6" spans="1:50">
      <c r="C6" s="2"/>
      <c r="D6" s="2"/>
      <c r="E6" s="2" t="s">
        <v>6</v>
      </c>
      <c r="F6" s="3">
        <v>2009</v>
      </c>
      <c r="G6" s="3">
        <v>2010</v>
      </c>
      <c r="H6" s="3">
        <v>2011</v>
      </c>
      <c r="I6" s="3">
        <v>2012</v>
      </c>
      <c r="J6" s="3">
        <v>2013</v>
      </c>
      <c r="K6" s="3">
        <v>2014</v>
      </c>
      <c r="L6" s="3">
        <v>2015</v>
      </c>
      <c r="M6" s="3">
        <v>2016</v>
      </c>
      <c r="N6" s="3">
        <v>2017</v>
      </c>
      <c r="O6" s="3">
        <v>2018</v>
      </c>
      <c r="P6" s="3">
        <v>2019</v>
      </c>
      <c r="Q6" s="3">
        <v>2020</v>
      </c>
      <c r="R6" s="3">
        <v>2021</v>
      </c>
      <c r="S6" s="3">
        <v>2022</v>
      </c>
      <c r="T6" s="3">
        <v>2023</v>
      </c>
      <c r="U6" s="3">
        <v>2024</v>
      </c>
      <c r="V6" s="3">
        <v>2025</v>
      </c>
      <c r="W6" s="3">
        <v>2026</v>
      </c>
      <c r="X6" s="3">
        <v>2027</v>
      </c>
      <c r="Y6" s="3">
        <v>2028</v>
      </c>
      <c r="Z6" s="3">
        <v>2029</v>
      </c>
      <c r="AA6" s="3">
        <v>2030</v>
      </c>
      <c r="AB6" s="3">
        <v>2031</v>
      </c>
      <c r="AC6" s="3">
        <v>2032</v>
      </c>
      <c r="AD6" s="3">
        <v>2033</v>
      </c>
      <c r="AE6" s="3">
        <v>2034</v>
      </c>
      <c r="AF6" s="3">
        <v>2035</v>
      </c>
      <c r="AG6" s="3">
        <v>2036</v>
      </c>
      <c r="AH6" s="3">
        <v>2037</v>
      </c>
      <c r="AI6" s="3">
        <v>2038</v>
      </c>
      <c r="AJ6" s="3">
        <v>2039</v>
      </c>
      <c r="AK6" s="3">
        <v>2040</v>
      </c>
      <c r="AL6" s="3">
        <v>2041</v>
      </c>
      <c r="AM6" s="3">
        <v>2042</v>
      </c>
      <c r="AN6" s="3">
        <v>2043</v>
      </c>
      <c r="AO6" s="3">
        <v>2044</v>
      </c>
      <c r="AP6" s="3">
        <v>2045</v>
      </c>
      <c r="AQ6" s="3">
        <v>2046</v>
      </c>
      <c r="AR6" s="3">
        <v>2047</v>
      </c>
      <c r="AS6" s="3">
        <v>2048</v>
      </c>
      <c r="AT6" s="3">
        <v>2049</v>
      </c>
      <c r="AU6" s="3">
        <v>2050</v>
      </c>
    </row>
    <row r="7" spans="1:50">
      <c r="D7" t="s">
        <v>7</v>
      </c>
      <c r="E7">
        <v>499.1</v>
      </c>
      <c r="F7" s="4">
        <v>166070</v>
      </c>
      <c r="G7" s="4">
        <f>F7-G8</f>
        <v>166070</v>
      </c>
      <c r="H7" s="4">
        <v>166070</v>
      </c>
      <c r="I7" s="4">
        <v>166070</v>
      </c>
      <c r="J7" s="4">
        <v>166070</v>
      </c>
      <c r="K7" s="4">
        <v>166070</v>
      </c>
      <c r="L7" s="4">
        <v>166070</v>
      </c>
      <c r="M7" s="4">
        <v>166070</v>
      </c>
      <c r="N7" s="4">
        <v>166070</v>
      </c>
      <c r="O7" s="4">
        <v>166070</v>
      </c>
      <c r="P7" s="4">
        <v>166070</v>
      </c>
      <c r="Q7" s="4">
        <v>166070</v>
      </c>
      <c r="R7" s="4">
        <v>166070</v>
      </c>
      <c r="S7" s="4">
        <v>166070</v>
      </c>
      <c r="T7" s="4">
        <v>166070</v>
      </c>
      <c r="U7" s="4">
        <v>166070</v>
      </c>
      <c r="V7" s="4">
        <v>166070</v>
      </c>
      <c r="W7" s="4">
        <v>166070</v>
      </c>
      <c r="X7" s="4">
        <v>166070</v>
      </c>
      <c r="Y7" s="4">
        <v>166070</v>
      </c>
      <c r="Z7" s="4">
        <v>166070</v>
      </c>
      <c r="AA7" s="4">
        <v>166070</v>
      </c>
      <c r="AB7" s="4">
        <v>166070</v>
      </c>
      <c r="AC7" s="4">
        <v>166070</v>
      </c>
      <c r="AD7" s="4">
        <v>166070</v>
      </c>
      <c r="AE7" s="4">
        <v>166070</v>
      </c>
      <c r="AF7" s="4">
        <v>166070</v>
      </c>
      <c r="AG7" s="4">
        <v>166070</v>
      </c>
      <c r="AH7" s="4">
        <v>166070</v>
      </c>
      <c r="AI7" s="4">
        <v>166070</v>
      </c>
      <c r="AJ7" s="4">
        <v>166070</v>
      </c>
      <c r="AK7" s="4">
        <v>166070</v>
      </c>
      <c r="AL7" s="4">
        <v>166070</v>
      </c>
      <c r="AM7" s="4">
        <v>166070</v>
      </c>
      <c r="AN7" s="4">
        <v>166070</v>
      </c>
      <c r="AO7" s="4">
        <v>166070</v>
      </c>
      <c r="AP7" s="4">
        <v>166070</v>
      </c>
      <c r="AQ7" s="4">
        <v>166070</v>
      </c>
      <c r="AR7" s="4">
        <v>166070</v>
      </c>
      <c r="AS7" s="4">
        <v>166070</v>
      </c>
      <c r="AT7" s="4">
        <v>166070</v>
      </c>
      <c r="AU7" s="4">
        <v>166070</v>
      </c>
      <c r="AV7" s="5">
        <f>AU7/AU34</f>
        <v>0.12385701966378473</v>
      </c>
    </row>
    <row r="8" spans="1:50">
      <c r="D8" s="6" t="s">
        <v>8</v>
      </c>
      <c r="E8">
        <v>49.910000000000004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50">
      <c r="D9" t="s">
        <v>9</v>
      </c>
      <c r="E9">
        <v>397.3</v>
      </c>
      <c r="F9" s="4">
        <v>76848</v>
      </c>
      <c r="G9" s="4">
        <v>76848</v>
      </c>
      <c r="H9" s="4">
        <v>76848</v>
      </c>
      <c r="I9" s="4">
        <v>76848</v>
      </c>
      <c r="J9" s="4">
        <v>76848</v>
      </c>
      <c r="K9" s="4">
        <v>76848</v>
      </c>
      <c r="L9" s="4">
        <v>76848</v>
      </c>
      <c r="M9" s="4">
        <v>76848</v>
      </c>
      <c r="N9" s="4">
        <v>76848</v>
      </c>
      <c r="O9" s="4">
        <v>76848</v>
      </c>
      <c r="P9" s="4">
        <v>76848</v>
      </c>
      <c r="Q9" s="4">
        <v>76848</v>
      </c>
      <c r="R9" s="4">
        <v>76848</v>
      </c>
      <c r="S9" s="4">
        <v>76848</v>
      </c>
      <c r="T9" s="4">
        <v>76848</v>
      </c>
      <c r="U9" s="4">
        <v>76848</v>
      </c>
      <c r="V9" s="4">
        <v>76848</v>
      </c>
      <c r="W9" s="4">
        <v>76848</v>
      </c>
      <c r="X9" s="4">
        <v>76848</v>
      </c>
      <c r="Y9" s="4">
        <v>76848</v>
      </c>
      <c r="Z9" s="4">
        <v>76848</v>
      </c>
      <c r="AA9" s="4">
        <v>76848</v>
      </c>
      <c r="AB9" s="4">
        <v>76848</v>
      </c>
      <c r="AC9" s="4">
        <v>76848</v>
      </c>
      <c r="AD9" s="4">
        <v>76848</v>
      </c>
      <c r="AE9" s="4">
        <v>76848</v>
      </c>
      <c r="AF9" s="4">
        <v>76848</v>
      </c>
      <c r="AG9" s="4">
        <v>76848</v>
      </c>
      <c r="AH9" s="4">
        <v>76848</v>
      </c>
      <c r="AI9" s="4">
        <v>76848</v>
      </c>
      <c r="AJ9" s="4">
        <v>76848</v>
      </c>
      <c r="AK9" s="4">
        <v>76848</v>
      </c>
      <c r="AL9" s="4">
        <v>76848</v>
      </c>
      <c r="AM9" s="4">
        <v>76848</v>
      </c>
      <c r="AN9" s="4">
        <v>76848</v>
      </c>
      <c r="AO9" s="4">
        <v>76848</v>
      </c>
      <c r="AP9" s="4">
        <v>76848</v>
      </c>
      <c r="AQ9" s="4">
        <v>76848</v>
      </c>
      <c r="AR9" s="4">
        <v>76848</v>
      </c>
      <c r="AS9" s="4">
        <v>76848</v>
      </c>
      <c r="AT9" s="4">
        <v>76848</v>
      </c>
      <c r="AU9" s="4">
        <v>76848</v>
      </c>
      <c r="AV9" s="5">
        <f>AU9/AU34</f>
        <v>5.7314170212094472E-2</v>
      </c>
    </row>
    <row r="10" spans="1:50">
      <c r="D10" s="6" t="s">
        <v>10</v>
      </c>
      <c r="E10">
        <v>198.65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</row>
    <row r="11" spans="1:50">
      <c r="D11" t="s">
        <v>11</v>
      </c>
      <c r="E11">
        <v>359.6</v>
      </c>
      <c r="F11" s="4">
        <v>92750</v>
      </c>
      <c r="G11" s="4">
        <v>92750</v>
      </c>
      <c r="H11" s="4">
        <v>92750</v>
      </c>
      <c r="I11" s="4">
        <v>92750</v>
      </c>
      <c r="J11" s="4">
        <v>92750</v>
      </c>
      <c r="K11" s="4">
        <v>92750</v>
      </c>
      <c r="L11" s="4">
        <v>92750</v>
      </c>
      <c r="M11" s="4">
        <v>92750</v>
      </c>
      <c r="N11" s="4">
        <v>92750</v>
      </c>
      <c r="O11" s="4">
        <v>92750</v>
      </c>
      <c r="P11" s="4">
        <v>92750</v>
      </c>
      <c r="Q11" s="4">
        <v>92750</v>
      </c>
      <c r="R11" s="4">
        <v>92750</v>
      </c>
      <c r="S11" s="4">
        <v>92750</v>
      </c>
      <c r="T11" s="4">
        <v>92750</v>
      </c>
      <c r="U11" s="4">
        <v>92750</v>
      </c>
      <c r="V11" s="4">
        <v>92750</v>
      </c>
      <c r="W11" s="4">
        <v>92750</v>
      </c>
      <c r="X11" s="4">
        <v>92750</v>
      </c>
      <c r="Y11" s="4">
        <v>92750</v>
      </c>
      <c r="Z11" s="4">
        <v>92750</v>
      </c>
      <c r="AA11" s="4">
        <v>92750</v>
      </c>
      <c r="AB11" s="4">
        <v>92750</v>
      </c>
      <c r="AC11" s="4">
        <v>92750</v>
      </c>
      <c r="AD11" s="4">
        <v>92750</v>
      </c>
      <c r="AE11" s="4">
        <v>92750</v>
      </c>
      <c r="AF11" s="4">
        <v>92750</v>
      </c>
      <c r="AG11" s="4">
        <v>92750</v>
      </c>
      <c r="AH11" s="4">
        <v>92750</v>
      </c>
      <c r="AI11" s="4">
        <v>92750</v>
      </c>
      <c r="AJ11" s="4">
        <v>92750</v>
      </c>
      <c r="AK11" s="4">
        <v>92750</v>
      </c>
      <c r="AL11" s="4">
        <v>92750</v>
      </c>
      <c r="AM11" s="4">
        <v>92750</v>
      </c>
      <c r="AN11" s="4">
        <v>92750</v>
      </c>
      <c r="AO11" s="4">
        <v>92750</v>
      </c>
      <c r="AP11" s="4">
        <v>92750</v>
      </c>
      <c r="AQ11" s="4">
        <v>92750</v>
      </c>
      <c r="AR11" s="4">
        <v>92750</v>
      </c>
      <c r="AS11" s="4">
        <v>92750</v>
      </c>
      <c r="AT11" s="4">
        <v>92750</v>
      </c>
      <c r="AU11" s="4">
        <v>92750</v>
      </c>
      <c r="AV11" s="5">
        <f>AU11/AU34</f>
        <v>6.9174074630071858E-2</v>
      </c>
    </row>
    <row r="12" spans="1:50">
      <c r="D12" s="6" t="s">
        <v>12</v>
      </c>
      <c r="E12">
        <v>305.66000000000003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1:50">
      <c r="C13" t="s">
        <v>13</v>
      </c>
      <c r="D13" t="s">
        <v>14</v>
      </c>
      <c r="E13">
        <v>210.5</v>
      </c>
      <c r="F13" s="7">
        <v>53283</v>
      </c>
      <c r="G13" s="7">
        <v>53283</v>
      </c>
      <c r="H13" s="7">
        <v>53283</v>
      </c>
      <c r="I13" s="7">
        <v>53283</v>
      </c>
      <c r="J13" s="7">
        <v>53283</v>
      </c>
      <c r="K13" s="7">
        <v>53283</v>
      </c>
      <c r="L13" s="7">
        <v>53283</v>
      </c>
      <c r="M13" s="7">
        <v>53283</v>
      </c>
      <c r="N13" s="7">
        <v>53283</v>
      </c>
      <c r="O13" s="7">
        <v>53283</v>
      </c>
      <c r="P13" s="7">
        <v>53283</v>
      </c>
      <c r="Q13" s="7">
        <v>53283</v>
      </c>
      <c r="R13" s="7">
        <v>53283</v>
      </c>
      <c r="S13" s="7">
        <v>53283</v>
      </c>
      <c r="T13" s="7">
        <v>53283</v>
      </c>
      <c r="U13" s="7">
        <v>53283</v>
      </c>
      <c r="V13" s="7">
        <v>53283</v>
      </c>
      <c r="W13" s="7">
        <v>53283</v>
      </c>
      <c r="X13" s="7">
        <v>53283</v>
      </c>
      <c r="Y13" s="7">
        <v>53283</v>
      </c>
      <c r="Z13" s="7">
        <v>53283</v>
      </c>
      <c r="AA13" s="7">
        <v>53283</v>
      </c>
      <c r="AB13" s="7">
        <v>53283</v>
      </c>
      <c r="AC13" s="7">
        <v>53283</v>
      </c>
      <c r="AD13" s="7">
        <v>53283</v>
      </c>
      <c r="AE13" s="7">
        <v>53283</v>
      </c>
      <c r="AF13" s="7">
        <v>53283</v>
      </c>
      <c r="AG13" s="7">
        <v>53283</v>
      </c>
      <c r="AH13" s="7">
        <v>53283</v>
      </c>
      <c r="AI13" s="7">
        <v>53283</v>
      </c>
      <c r="AJ13" s="7">
        <v>53283</v>
      </c>
      <c r="AK13" s="7">
        <v>53283</v>
      </c>
      <c r="AL13" s="7">
        <v>53283</v>
      </c>
      <c r="AM13" s="7">
        <v>53283</v>
      </c>
      <c r="AN13" s="7">
        <v>53283</v>
      </c>
      <c r="AO13" s="7">
        <v>53283</v>
      </c>
      <c r="AP13" s="7">
        <v>53283</v>
      </c>
      <c r="AQ13" s="7">
        <v>53283</v>
      </c>
      <c r="AR13" s="7">
        <v>53283</v>
      </c>
      <c r="AS13" s="7">
        <v>53283</v>
      </c>
      <c r="AT13" s="7">
        <v>53283</v>
      </c>
      <c r="AU13" s="7">
        <v>53283</v>
      </c>
    </row>
    <row r="14" spans="1:50">
      <c r="D14" t="s">
        <v>15</v>
      </c>
      <c r="E14">
        <v>179.3</v>
      </c>
      <c r="F14" s="7">
        <v>20037</v>
      </c>
      <c r="G14" s="8">
        <v>22504.535</v>
      </c>
      <c r="H14" s="8">
        <v>24990.5765125</v>
      </c>
      <c r="I14" s="8">
        <v>27495.263336343749</v>
      </c>
      <c r="J14" s="8">
        <v>30018.735311366327</v>
      </c>
      <c r="K14" s="8">
        <v>32561.133326201576</v>
      </c>
      <c r="L14" s="8">
        <v>35122.599326148091</v>
      </c>
      <c r="M14" s="8">
        <v>37703.276321094199</v>
      </c>
      <c r="N14" s="8">
        <v>40303.308393502404</v>
      </c>
      <c r="O14" s="8">
        <v>42922.840706453673</v>
      </c>
      <c r="P14" s="8">
        <v>45562.019511752078</v>
      </c>
      <c r="Q14" s="8">
        <v>45562.019511752078</v>
      </c>
      <c r="R14" s="8">
        <v>45562.019511752078</v>
      </c>
      <c r="S14" s="8">
        <v>45562.019511752078</v>
      </c>
      <c r="T14" s="8">
        <v>45562.019511752078</v>
      </c>
      <c r="U14" s="8">
        <v>45562.019511752078</v>
      </c>
      <c r="V14" s="8">
        <v>45562.019511752078</v>
      </c>
      <c r="W14" s="8">
        <v>45562.019511752078</v>
      </c>
      <c r="X14" s="8">
        <v>45562.019511752078</v>
      </c>
      <c r="Y14" s="8">
        <v>45562.019511752078</v>
      </c>
      <c r="Z14" s="8">
        <v>45562.019511752078</v>
      </c>
      <c r="AA14" s="8">
        <v>45562.019511752078</v>
      </c>
      <c r="AB14" s="8">
        <v>45562.019511752078</v>
      </c>
      <c r="AC14" s="8">
        <v>45562.019511752078</v>
      </c>
      <c r="AD14" s="8">
        <v>45562.019511752078</v>
      </c>
      <c r="AE14" s="8">
        <v>45562.019511752078</v>
      </c>
      <c r="AF14" s="8">
        <v>45562.019511752078</v>
      </c>
      <c r="AG14" s="8">
        <v>45562.019511752078</v>
      </c>
      <c r="AH14" s="8">
        <v>45562.019511752078</v>
      </c>
      <c r="AI14" s="8">
        <v>45562.019511752078</v>
      </c>
      <c r="AJ14" s="8">
        <v>45562.019511752078</v>
      </c>
      <c r="AK14" s="8">
        <v>45562.019511752078</v>
      </c>
      <c r="AL14" s="8">
        <v>45562.019511752078</v>
      </c>
      <c r="AM14" s="8">
        <v>45562.019511752078</v>
      </c>
      <c r="AN14" s="8">
        <v>45562.019511752078</v>
      </c>
      <c r="AO14" s="8">
        <v>45562.019511752078</v>
      </c>
      <c r="AP14" s="8">
        <v>45562.019511752078</v>
      </c>
      <c r="AQ14" s="8">
        <v>45562.019511752078</v>
      </c>
      <c r="AR14" s="8">
        <v>45562.019511752078</v>
      </c>
      <c r="AS14" s="8">
        <v>45562.019511752078</v>
      </c>
      <c r="AT14" s="8">
        <v>45562.019511752078</v>
      </c>
      <c r="AU14" s="8">
        <v>45562.019511752078</v>
      </c>
    </row>
    <row r="15" spans="1:50">
      <c r="D15" t="s">
        <v>16</v>
      </c>
      <c r="E15">
        <v>15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8">
        <v>2658.9726463381403</v>
      </c>
      <c r="R15" s="8">
        <v>5337.8875875238173</v>
      </c>
      <c r="S15" s="8">
        <v>8036.8943907683861</v>
      </c>
      <c r="T15" s="8">
        <v>10756.143745037289</v>
      </c>
      <c r="U15" s="8">
        <v>13495.787469463208</v>
      </c>
      <c r="V15" s="8">
        <v>16255.978521822322</v>
      </c>
      <c r="W15" s="8">
        <v>19036.871007074129</v>
      </c>
      <c r="X15" s="8">
        <v>21838.620185965327</v>
      </c>
      <c r="Y15" s="8">
        <v>24661.382483698206</v>
      </c>
      <c r="Z15" s="8">
        <v>27505.315498664084</v>
      </c>
      <c r="AA15" s="8">
        <v>30370.578011242204</v>
      </c>
      <c r="AB15" s="8">
        <v>33257.329992664658</v>
      </c>
      <c r="AC15" s="8">
        <v>36165.732613947781</v>
      </c>
      <c r="AD15" s="8">
        <v>39095.948254890529</v>
      </c>
      <c r="AE15" s="8">
        <v>42048.140513140344</v>
      </c>
      <c r="AF15" s="8">
        <v>45022.474213327034</v>
      </c>
      <c r="AG15" s="8">
        <v>48019.115416265129</v>
      </c>
      <c r="AH15" s="8">
        <v>51038.231428225256</v>
      </c>
      <c r="AI15" s="8">
        <v>54079.990810275085</v>
      </c>
      <c r="AJ15" s="8">
        <v>57144.563387690287</v>
      </c>
      <c r="AK15" s="8">
        <v>60232.120259436102</v>
      </c>
      <c r="AL15" s="8">
        <v>63342.833807720017</v>
      </c>
      <c r="AM15" s="8">
        <v>66476.877707616062</v>
      </c>
      <c r="AN15" s="8">
        <v>69634.426936761331</v>
      </c>
      <c r="AO15" s="8">
        <v>72815.657785125179</v>
      </c>
      <c r="AP15" s="8">
        <v>76020.747864851757</v>
      </c>
      <c r="AQ15" s="8">
        <v>79249.876120176283</v>
      </c>
      <c r="AR15" s="8">
        <v>82503.222837415742</v>
      </c>
      <c r="AS15" s="8">
        <v>85780.969655034496</v>
      </c>
      <c r="AT15" s="8">
        <v>89083.299573785393</v>
      </c>
      <c r="AU15" s="8">
        <v>92410.396966926928</v>
      </c>
    </row>
    <row r="16" spans="1:50">
      <c r="D16" t="s">
        <v>7</v>
      </c>
      <c r="E16">
        <v>432.4</v>
      </c>
      <c r="F16" s="4">
        <v>202490</v>
      </c>
      <c r="G16" s="4">
        <v>202490</v>
      </c>
      <c r="H16" s="4">
        <v>202490</v>
      </c>
      <c r="I16" s="4">
        <v>202490</v>
      </c>
      <c r="J16" s="4">
        <v>202490</v>
      </c>
      <c r="K16" s="4">
        <v>202490</v>
      </c>
      <c r="L16" s="4">
        <v>202490</v>
      </c>
      <c r="M16" s="4">
        <v>202490</v>
      </c>
      <c r="N16" s="4">
        <v>202490</v>
      </c>
      <c r="O16" s="4">
        <v>202490</v>
      </c>
      <c r="P16" s="4">
        <v>202490</v>
      </c>
      <c r="Q16" s="4">
        <v>202490</v>
      </c>
      <c r="R16" s="4">
        <v>202490</v>
      </c>
      <c r="S16" s="4">
        <v>202490</v>
      </c>
      <c r="T16" s="4">
        <v>202490</v>
      </c>
      <c r="U16" s="4">
        <v>202490</v>
      </c>
      <c r="V16" s="4">
        <v>202490</v>
      </c>
      <c r="W16" s="4">
        <v>202490</v>
      </c>
      <c r="X16" s="4">
        <v>202490</v>
      </c>
      <c r="Y16" s="4">
        <v>202490</v>
      </c>
      <c r="Z16" s="4">
        <v>202490</v>
      </c>
      <c r="AA16" s="4">
        <v>202490</v>
      </c>
      <c r="AB16" s="4">
        <v>202490</v>
      </c>
      <c r="AC16" s="4">
        <v>202490</v>
      </c>
      <c r="AD16" s="4">
        <v>202490</v>
      </c>
      <c r="AE16" s="4">
        <v>202490</v>
      </c>
      <c r="AF16" s="4">
        <v>202490</v>
      </c>
      <c r="AG16" s="4">
        <v>202490</v>
      </c>
      <c r="AH16" s="4">
        <v>202490</v>
      </c>
      <c r="AI16" s="4">
        <v>202490</v>
      </c>
      <c r="AJ16" s="4">
        <v>202490</v>
      </c>
      <c r="AK16" s="4">
        <v>202490</v>
      </c>
      <c r="AL16" s="4">
        <v>202490</v>
      </c>
      <c r="AM16" s="4">
        <v>202490</v>
      </c>
      <c r="AN16" s="4">
        <v>202490</v>
      </c>
      <c r="AO16" s="4">
        <v>202490</v>
      </c>
      <c r="AP16" s="4">
        <v>202490</v>
      </c>
      <c r="AQ16" s="4">
        <v>202490</v>
      </c>
      <c r="AR16" s="4">
        <v>202490</v>
      </c>
      <c r="AS16" s="4">
        <v>202490</v>
      </c>
      <c r="AT16" s="4">
        <v>202490</v>
      </c>
      <c r="AU16" s="4">
        <v>202490</v>
      </c>
      <c r="AV16" s="5">
        <f>AU16/AU34</f>
        <v>0.15101949727054717</v>
      </c>
    </row>
    <row r="17" spans="3:48">
      <c r="D17" s="6" t="s">
        <v>8</v>
      </c>
      <c r="E17">
        <v>43.24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3:48">
      <c r="D18" t="s">
        <v>9</v>
      </c>
      <c r="E18">
        <v>335.3</v>
      </c>
      <c r="F18" s="4">
        <v>60891</v>
      </c>
      <c r="G18" s="4">
        <v>60891</v>
      </c>
      <c r="H18" s="4">
        <v>60891</v>
      </c>
      <c r="I18" s="4">
        <v>60891</v>
      </c>
      <c r="J18" s="4">
        <v>60891</v>
      </c>
      <c r="K18" s="4">
        <v>60891</v>
      </c>
      <c r="L18" s="4">
        <v>60891</v>
      </c>
      <c r="M18" s="4">
        <v>60891</v>
      </c>
      <c r="N18" s="4">
        <v>60891</v>
      </c>
      <c r="O18" s="4">
        <v>60891</v>
      </c>
      <c r="P18" s="4">
        <v>60891</v>
      </c>
      <c r="Q18" s="4">
        <v>60891</v>
      </c>
      <c r="R18" s="4">
        <v>60891</v>
      </c>
      <c r="S18" s="4">
        <v>60891</v>
      </c>
      <c r="T18" s="4">
        <v>60891</v>
      </c>
      <c r="U18" s="4">
        <v>60891</v>
      </c>
      <c r="V18" s="4">
        <v>60891</v>
      </c>
      <c r="W18" s="4">
        <v>60891</v>
      </c>
      <c r="X18" s="4">
        <v>60891</v>
      </c>
      <c r="Y18" s="4">
        <v>60891</v>
      </c>
      <c r="Z18" s="4">
        <v>60891</v>
      </c>
      <c r="AA18" s="4">
        <v>60891</v>
      </c>
      <c r="AB18" s="4">
        <v>60891</v>
      </c>
      <c r="AC18" s="4">
        <v>60891</v>
      </c>
      <c r="AD18" s="4">
        <v>60891</v>
      </c>
      <c r="AE18" s="4">
        <v>60891</v>
      </c>
      <c r="AF18" s="4">
        <v>60891</v>
      </c>
      <c r="AG18" s="4">
        <v>60891</v>
      </c>
      <c r="AH18" s="4">
        <v>60891</v>
      </c>
      <c r="AI18" s="4">
        <v>60891</v>
      </c>
      <c r="AJ18" s="4">
        <v>60891</v>
      </c>
      <c r="AK18" s="4">
        <v>60891</v>
      </c>
      <c r="AL18" s="4">
        <v>60891</v>
      </c>
      <c r="AM18" s="4">
        <v>60891</v>
      </c>
      <c r="AN18" s="4">
        <v>60891</v>
      </c>
      <c r="AO18" s="4">
        <v>60891</v>
      </c>
      <c r="AP18" s="4">
        <v>60891</v>
      </c>
      <c r="AQ18" s="4">
        <v>60891</v>
      </c>
      <c r="AR18" s="4">
        <v>60891</v>
      </c>
      <c r="AS18" s="4">
        <v>60891</v>
      </c>
      <c r="AT18" s="4">
        <v>60891</v>
      </c>
      <c r="AU18" s="4">
        <v>60891</v>
      </c>
      <c r="AV18" s="5">
        <f>AU18/AU34</f>
        <v>4.5413246127220544E-2</v>
      </c>
    </row>
    <row r="19" spans="3:48">
      <c r="D19" s="6" t="s">
        <v>10</v>
      </c>
      <c r="E19">
        <v>167.65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3:48">
      <c r="C20" t="s">
        <v>17</v>
      </c>
      <c r="D20" t="s">
        <v>11</v>
      </c>
      <c r="E20">
        <v>296.5</v>
      </c>
      <c r="F20" s="4">
        <v>35652</v>
      </c>
      <c r="G20" s="4">
        <v>35652</v>
      </c>
      <c r="H20" s="4">
        <v>35652</v>
      </c>
      <c r="I20" s="4">
        <v>35652</v>
      </c>
      <c r="J20" s="4">
        <v>35652</v>
      </c>
      <c r="K20" s="4">
        <v>35652</v>
      </c>
      <c r="L20" s="4">
        <v>35652</v>
      </c>
      <c r="M20" s="4">
        <v>35652</v>
      </c>
      <c r="N20" s="4">
        <v>35652</v>
      </c>
      <c r="O20" s="4">
        <v>35652</v>
      </c>
      <c r="P20" s="4">
        <v>35652</v>
      </c>
      <c r="Q20" s="4">
        <v>35652</v>
      </c>
      <c r="R20" s="4">
        <v>35652</v>
      </c>
      <c r="S20" s="4">
        <v>35652</v>
      </c>
      <c r="T20" s="4">
        <v>35652</v>
      </c>
      <c r="U20" s="4">
        <v>35652</v>
      </c>
      <c r="V20" s="4">
        <v>35652</v>
      </c>
      <c r="W20" s="4">
        <v>35652</v>
      </c>
      <c r="X20" s="4">
        <v>35652</v>
      </c>
      <c r="Y20" s="4">
        <v>35652</v>
      </c>
      <c r="Z20" s="4">
        <v>35652</v>
      </c>
      <c r="AA20" s="4">
        <v>35652</v>
      </c>
      <c r="AB20" s="4">
        <v>35652</v>
      </c>
      <c r="AC20" s="4">
        <v>35652</v>
      </c>
      <c r="AD20" s="4">
        <v>35652</v>
      </c>
      <c r="AE20" s="4">
        <v>35652</v>
      </c>
      <c r="AF20" s="4">
        <v>35652</v>
      </c>
      <c r="AG20" s="4">
        <v>35652</v>
      </c>
      <c r="AH20" s="4">
        <v>35652</v>
      </c>
      <c r="AI20" s="4">
        <v>35652</v>
      </c>
      <c r="AJ20" s="4">
        <v>35652</v>
      </c>
      <c r="AK20" s="4">
        <v>35652</v>
      </c>
      <c r="AL20" s="4">
        <v>35652</v>
      </c>
      <c r="AM20" s="4">
        <v>35652</v>
      </c>
      <c r="AN20" s="4">
        <v>35652</v>
      </c>
      <c r="AO20" s="4">
        <v>35652</v>
      </c>
      <c r="AP20" s="4">
        <v>35652</v>
      </c>
      <c r="AQ20" s="4">
        <v>35652</v>
      </c>
      <c r="AR20" s="4">
        <v>35652</v>
      </c>
      <c r="AS20" s="4">
        <v>35652</v>
      </c>
      <c r="AT20" s="4">
        <v>35652</v>
      </c>
      <c r="AU20" s="4">
        <v>35652</v>
      </c>
      <c r="AV20" s="5">
        <f>AU20/AU34</f>
        <v>2.6589693894461693E-2</v>
      </c>
    </row>
    <row r="21" spans="3:48">
      <c r="D21" s="6" t="s">
        <v>12</v>
      </c>
      <c r="E21">
        <v>252.02500000000001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3:48">
      <c r="D22" t="s">
        <v>14</v>
      </c>
      <c r="E22">
        <v>172.8</v>
      </c>
      <c r="F22" s="7">
        <v>5682</v>
      </c>
      <c r="G22" s="7">
        <v>5682</v>
      </c>
      <c r="H22" s="7">
        <v>5682</v>
      </c>
      <c r="I22" s="7">
        <v>5682</v>
      </c>
      <c r="J22" s="7">
        <v>5682</v>
      </c>
      <c r="K22" s="7">
        <v>5682</v>
      </c>
      <c r="L22" s="7">
        <v>5682</v>
      </c>
      <c r="M22" s="7">
        <v>5682</v>
      </c>
      <c r="N22" s="7">
        <v>5682</v>
      </c>
      <c r="O22" s="7">
        <v>5682</v>
      </c>
      <c r="P22" s="7">
        <v>5682</v>
      </c>
      <c r="Q22" s="7">
        <v>5682</v>
      </c>
      <c r="R22" s="7">
        <v>5682</v>
      </c>
      <c r="S22" s="7">
        <v>5682</v>
      </c>
      <c r="T22" s="7">
        <v>5682</v>
      </c>
      <c r="U22" s="7">
        <v>5682</v>
      </c>
      <c r="V22" s="7">
        <v>5682</v>
      </c>
      <c r="W22" s="7">
        <v>5682</v>
      </c>
      <c r="X22" s="7">
        <v>5682</v>
      </c>
      <c r="Y22" s="7">
        <v>5682</v>
      </c>
      <c r="Z22" s="7">
        <v>5682</v>
      </c>
      <c r="AA22" s="7">
        <v>5682</v>
      </c>
      <c r="AB22" s="7">
        <v>5682</v>
      </c>
      <c r="AC22" s="7">
        <v>5682</v>
      </c>
      <c r="AD22" s="7">
        <v>5682</v>
      </c>
      <c r="AE22" s="7">
        <v>5682</v>
      </c>
      <c r="AF22" s="7">
        <v>5682</v>
      </c>
      <c r="AG22" s="7">
        <v>5682</v>
      </c>
      <c r="AH22" s="7">
        <v>5682</v>
      </c>
      <c r="AI22" s="7">
        <v>5682</v>
      </c>
      <c r="AJ22" s="7">
        <v>5682</v>
      </c>
      <c r="AK22" s="7">
        <v>5682</v>
      </c>
      <c r="AL22" s="7">
        <v>5682</v>
      </c>
      <c r="AM22" s="7">
        <v>5682</v>
      </c>
      <c r="AN22" s="7">
        <v>5682</v>
      </c>
      <c r="AO22" s="7">
        <v>5682</v>
      </c>
      <c r="AP22" s="7">
        <v>5682</v>
      </c>
      <c r="AQ22" s="7">
        <v>5682</v>
      </c>
      <c r="AR22" s="7">
        <v>5682</v>
      </c>
      <c r="AS22" s="7">
        <v>5682</v>
      </c>
      <c r="AT22" s="7">
        <v>5682</v>
      </c>
      <c r="AU22" s="7">
        <v>5682</v>
      </c>
    </row>
    <row r="23" spans="3:48">
      <c r="D23" t="s">
        <v>15</v>
      </c>
      <c r="E23">
        <v>149.69999999999999</v>
      </c>
      <c r="F23" s="7">
        <v>2845</v>
      </c>
      <c r="G23" s="8">
        <v>5312.5349999999999</v>
      </c>
      <c r="H23" s="8">
        <v>7798.5765124999998</v>
      </c>
      <c r="I23" s="8">
        <v>10303.263336343749</v>
      </c>
      <c r="J23" s="8">
        <v>12826.735311366327</v>
      </c>
      <c r="K23" s="8">
        <v>15369.133326201574</v>
      </c>
      <c r="L23" s="8">
        <v>17930.599326148087</v>
      </c>
      <c r="M23" s="8">
        <v>20511.276321094199</v>
      </c>
      <c r="N23" s="8">
        <v>23111.308393502408</v>
      </c>
      <c r="O23" s="8">
        <v>25730.840706453677</v>
      </c>
      <c r="P23" s="8">
        <v>28370.019511752078</v>
      </c>
      <c r="Q23" s="8">
        <v>28370.019511752078</v>
      </c>
      <c r="R23" s="8">
        <v>28370.019511752078</v>
      </c>
      <c r="S23" s="8">
        <v>28370.019511752078</v>
      </c>
      <c r="T23" s="8">
        <v>28370.019511752078</v>
      </c>
      <c r="U23" s="8">
        <v>28370.019511752078</v>
      </c>
      <c r="V23" s="8">
        <v>28370.019511752078</v>
      </c>
      <c r="W23" s="8">
        <v>28370.019511752078</v>
      </c>
      <c r="X23" s="8">
        <v>28370.019511752078</v>
      </c>
      <c r="Y23" s="8">
        <v>28370.019511752078</v>
      </c>
      <c r="Z23" s="8">
        <v>28370.019511752078</v>
      </c>
      <c r="AA23" s="8">
        <v>28370.019511752078</v>
      </c>
      <c r="AB23" s="8">
        <v>28370.019511752078</v>
      </c>
      <c r="AC23" s="8">
        <v>28370.019511752078</v>
      </c>
      <c r="AD23" s="8">
        <v>28370.019511752078</v>
      </c>
      <c r="AE23" s="8">
        <v>28370.019511752078</v>
      </c>
      <c r="AF23" s="8">
        <v>28370.019511752078</v>
      </c>
      <c r="AG23" s="8">
        <v>28370.019511752078</v>
      </c>
      <c r="AH23" s="8">
        <v>28370.019511752078</v>
      </c>
      <c r="AI23" s="8">
        <v>28370.019511752078</v>
      </c>
      <c r="AJ23" s="8">
        <v>28370.019511752078</v>
      </c>
      <c r="AK23" s="8">
        <v>28370.019511752078</v>
      </c>
      <c r="AL23" s="8">
        <v>28370.019511752078</v>
      </c>
      <c r="AM23" s="8">
        <v>28370.019511752078</v>
      </c>
      <c r="AN23" s="8">
        <v>28370.019511752078</v>
      </c>
      <c r="AO23" s="8">
        <v>28370.019511752078</v>
      </c>
      <c r="AP23" s="8">
        <v>28370.019511752078</v>
      </c>
      <c r="AQ23" s="8">
        <v>28370.019511752078</v>
      </c>
      <c r="AR23" s="8">
        <v>28370.019511752078</v>
      </c>
      <c r="AS23" s="8">
        <v>28370.019511752078</v>
      </c>
      <c r="AT23" s="8">
        <v>28370.019511752078</v>
      </c>
      <c r="AU23" s="8">
        <v>28370.019511752078</v>
      </c>
    </row>
    <row r="24" spans="3:48">
      <c r="D24" t="s">
        <v>16</v>
      </c>
      <c r="E24">
        <v>15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8">
        <v>2658.9726463381403</v>
      </c>
      <c r="R24" s="8">
        <v>5337.8875875238173</v>
      </c>
      <c r="S24" s="8">
        <v>8036.8943907683861</v>
      </c>
      <c r="T24" s="8">
        <v>10756.143745037289</v>
      </c>
      <c r="U24" s="8">
        <v>13495.787469463208</v>
      </c>
      <c r="V24" s="8">
        <v>16255.978521822322</v>
      </c>
      <c r="W24" s="8">
        <v>19036.871007074129</v>
      </c>
      <c r="X24" s="8">
        <v>21838.620185965327</v>
      </c>
      <c r="Y24" s="8">
        <v>24661.382483698206</v>
      </c>
      <c r="Z24" s="8">
        <v>27505.315498664084</v>
      </c>
      <c r="AA24" s="8">
        <v>30370.578011242204</v>
      </c>
      <c r="AB24" s="8">
        <v>33257.329992664658</v>
      </c>
      <c r="AC24" s="8">
        <v>36165.732613947781</v>
      </c>
      <c r="AD24" s="8">
        <v>39095.948254890529</v>
      </c>
      <c r="AE24" s="8">
        <v>42048.140513140344</v>
      </c>
      <c r="AF24" s="8">
        <v>45022.474213327034</v>
      </c>
      <c r="AG24" s="8">
        <v>48019.115416265129</v>
      </c>
      <c r="AH24" s="8">
        <v>51038.231428225256</v>
      </c>
      <c r="AI24" s="8">
        <v>54079.990810275085</v>
      </c>
      <c r="AJ24" s="8">
        <v>57144.563387690287</v>
      </c>
      <c r="AK24" s="8">
        <v>60232.120259436102</v>
      </c>
      <c r="AL24" s="8">
        <v>63342.833807720017</v>
      </c>
      <c r="AM24" s="8">
        <v>66476.877707616062</v>
      </c>
      <c r="AN24" s="8">
        <v>69634.426936761331</v>
      </c>
      <c r="AO24" s="8">
        <v>72815.657785125179</v>
      </c>
      <c r="AP24" s="8">
        <v>76020.747864851757</v>
      </c>
      <c r="AQ24" s="8">
        <v>79249.876120176283</v>
      </c>
      <c r="AR24" s="8">
        <v>82503.222837415742</v>
      </c>
      <c r="AS24" s="8">
        <v>85780.969655034496</v>
      </c>
      <c r="AT24" s="8">
        <v>89083.299573785393</v>
      </c>
      <c r="AU24" s="8">
        <v>92410.396966926928</v>
      </c>
    </row>
    <row r="25" spans="3:48">
      <c r="D25" t="s">
        <v>7</v>
      </c>
      <c r="E25">
        <v>311.3</v>
      </c>
      <c r="F25" s="4">
        <v>208470</v>
      </c>
      <c r="G25" s="4">
        <v>208470</v>
      </c>
      <c r="H25" s="4">
        <v>208470</v>
      </c>
      <c r="I25" s="4">
        <v>208470</v>
      </c>
      <c r="J25" s="4">
        <v>208470</v>
      </c>
      <c r="K25" s="4">
        <v>208470</v>
      </c>
      <c r="L25" s="4">
        <v>208470</v>
      </c>
      <c r="M25" s="4">
        <v>208470</v>
      </c>
      <c r="N25" s="4">
        <v>208470</v>
      </c>
      <c r="O25" s="4">
        <v>208470</v>
      </c>
      <c r="P25" s="4">
        <v>208470</v>
      </c>
      <c r="Q25" s="4">
        <v>208470</v>
      </c>
      <c r="R25" s="4">
        <v>208470</v>
      </c>
      <c r="S25" s="4">
        <v>208470</v>
      </c>
      <c r="T25" s="4">
        <v>208470</v>
      </c>
      <c r="U25" s="4">
        <v>208470</v>
      </c>
      <c r="V25" s="4">
        <v>208470</v>
      </c>
      <c r="W25" s="4">
        <v>208470</v>
      </c>
      <c r="X25" s="4">
        <v>208470</v>
      </c>
      <c r="Y25" s="4">
        <v>208470</v>
      </c>
      <c r="Z25" s="4">
        <v>208470</v>
      </c>
      <c r="AA25" s="4">
        <v>208470</v>
      </c>
      <c r="AB25" s="4">
        <v>208470</v>
      </c>
      <c r="AC25" s="4">
        <v>208470</v>
      </c>
      <c r="AD25" s="4">
        <v>208470</v>
      </c>
      <c r="AE25" s="4">
        <v>208470</v>
      </c>
      <c r="AF25" s="4">
        <v>208470</v>
      </c>
      <c r="AG25" s="4">
        <v>208470</v>
      </c>
      <c r="AH25" s="4">
        <v>208470</v>
      </c>
      <c r="AI25" s="4">
        <v>208470</v>
      </c>
      <c r="AJ25" s="4">
        <v>208470</v>
      </c>
      <c r="AK25" s="4">
        <v>208470</v>
      </c>
      <c r="AL25" s="4">
        <v>208470</v>
      </c>
      <c r="AM25" s="4">
        <v>208470</v>
      </c>
      <c r="AN25" s="4">
        <v>208470</v>
      </c>
      <c r="AO25" s="4">
        <v>208470</v>
      </c>
      <c r="AP25" s="4">
        <v>208470</v>
      </c>
      <c r="AQ25" s="4">
        <v>208470</v>
      </c>
      <c r="AR25" s="4">
        <v>208470</v>
      </c>
      <c r="AS25" s="4">
        <v>208470</v>
      </c>
      <c r="AT25" s="4">
        <v>208470</v>
      </c>
      <c r="AU25" s="4">
        <v>208470</v>
      </c>
      <c r="AV25" s="5">
        <f>AU25/AU34</f>
        <v>0.15547945378038902</v>
      </c>
    </row>
    <row r="26" spans="3:48">
      <c r="D26" s="6" t="s">
        <v>8</v>
      </c>
      <c r="E26">
        <v>31.130000000000003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3:48">
      <c r="D27" t="s">
        <v>9</v>
      </c>
      <c r="E27">
        <v>252</v>
      </c>
      <c r="F27" s="4">
        <v>39415</v>
      </c>
      <c r="G27" s="4">
        <v>39415</v>
      </c>
      <c r="H27" s="4">
        <v>39415</v>
      </c>
      <c r="I27" s="4">
        <v>39415</v>
      </c>
      <c r="J27" s="4">
        <v>39415</v>
      </c>
      <c r="K27" s="4">
        <v>39415</v>
      </c>
      <c r="L27" s="4">
        <v>39415</v>
      </c>
      <c r="M27" s="4">
        <v>39415</v>
      </c>
      <c r="N27" s="4">
        <v>39415</v>
      </c>
      <c r="O27" s="4">
        <v>39415</v>
      </c>
      <c r="P27" s="4">
        <v>39415</v>
      </c>
      <c r="Q27" s="4">
        <v>39415</v>
      </c>
      <c r="R27" s="4">
        <v>39415</v>
      </c>
      <c r="S27" s="4">
        <v>39415</v>
      </c>
      <c r="T27" s="4">
        <v>39415</v>
      </c>
      <c r="U27" s="4">
        <v>39415</v>
      </c>
      <c r="V27" s="4">
        <v>39415</v>
      </c>
      <c r="W27" s="4">
        <v>39415</v>
      </c>
      <c r="X27" s="4">
        <v>39415</v>
      </c>
      <c r="Y27" s="4">
        <v>39415</v>
      </c>
      <c r="Z27" s="4">
        <v>39415</v>
      </c>
      <c r="AA27" s="4">
        <v>39415</v>
      </c>
      <c r="AB27" s="4">
        <v>39415</v>
      </c>
      <c r="AC27" s="4">
        <v>39415</v>
      </c>
      <c r="AD27" s="4">
        <v>39415</v>
      </c>
      <c r="AE27" s="4">
        <v>39415</v>
      </c>
      <c r="AF27" s="4">
        <v>39415</v>
      </c>
      <c r="AG27" s="4">
        <v>39415</v>
      </c>
      <c r="AH27" s="4">
        <v>39415</v>
      </c>
      <c r="AI27" s="4">
        <v>39415</v>
      </c>
      <c r="AJ27" s="4">
        <v>39415</v>
      </c>
      <c r="AK27" s="4">
        <v>39415</v>
      </c>
      <c r="AL27" s="4">
        <v>39415</v>
      </c>
      <c r="AM27" s="4">
        <v>39415</v>
      </c>
      <c r="AN27" s="4">
        <v>39415</v>
      </c>
      <c r="AO27" s="4">
        <v>39415</v>
      </c>
      <c r="AP27" s="4">
        <v>39415</v>
      </c>
      <c r="AQ27" s="4">
        <v>39415</v>
      </c>
      <c r="AR27" s="4">
        <v>39415</v>
      </c>
      <c r="AS27" s="4">
        <v>39415</v>
      </c>
      <c r="AT27" s="4">
        <v>39415</v>
      </c>
      <c r="AU27" s="4">
        <v>39415</v>
      </c>
      <c r="AV27" s="5">
        <f>AU27/AU34</f>
        <v>2.9396184922310321E-2</v>
      </c>
    </row>
    <row r="28" spans="3:48">
      <c r="D28" s="6" t="s">
        <v>10</v>
      </c>
      <c r="E28">
        <v>126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3:48">
      <c r="C29" t="s">
        <v>18</v>
      </c>
      <c r="D29" t="s">
        <v>11</v>
      </c>
      <c r="E29">
        <v>234</v>
      </c>
      <c r="F29" s="4">
        <v>18593</v>
      </c>
      <c r="G29" s="4">
        <v>18593</v>
      </c>
      <c r="H29" s="4">
        <v>18593</v>
      </c>
      <c r="I29" s="4">
        <v>18593</v>
      </c>
      <c r="J29" s="4">
        <v>18593</v>
      </c>
      <c r="K29" s="4">
        <v>18593</v>
      </c>
      <c r="L29" s="4">
        <v>18593</v>
      </c>
      <c r="M29" s="4">
        <v>18593</v>
      </c>
      <c r="N29" s="4">
        <v>18593</v>
      </c>
      <c r="O29" s="4">
        <v>18593</v>
      </c>
      <c r="P29" s="4">
        <v>18593</v>
      </c>
      <c r="Q29" s="4">
        <v>18593</v>
      </c>
      <c r="R29" s="4">
        <v>18593</v>
      </c>
      <c r="S29" s="4">
        <v>18593</v>
      </c>
      <c r="T29" s="4">
        <v>18593</v>
      </c>
      <c r="U29" s="4">
        <v>18593</v>
      </c>
      <c r="V29" s="4">
        <v>18593</v>
      </c>
      <c r="W29" s="4">
        <v>18593</v>
      </c>
      <c r="X29" s="4">
        <v>18593</v>
      </c>
      <c r="Y29" s="4">
        <v>18593</v>
      </c>
      <c r="Z29" s="4">
        <v>18593</v>
      </c>
      <c r="AA29" s="4">
        <v>18593</v>
      </c>
      <c r="AB29" s="4">
        <v>18593</v>
      </c>
      <c r="AC29" s="4">
        <v>18593</v>
      </c>
      <c r="AD29" s="4">
        <v>18593</v>
      </c>
      <c r="AE29" s="4">
        <v>18593</v>
      </c>
      <c r="AF29" s="4">
        <v>18593</v>
      </c>
      <c r="AG29" s="4">
        <v>18593</v>
      </c>
      <c r="AH29" s="4">
        <v>18593</v>
      </c>
      <c r="AI29" s="4">
        <v>18593</v>
      </c>
      <c r="AJ29" s="4">
        <v>18593</v>
      </c>
      <c r="AK29" s="4">
        <v>18593</v>
      </c>
      <c r="AL29" s="4">
        <v>18593</v>
      </c>
      <c r="AM29" s="4">
        <v>18593</v>
      </c>
      <c r="AN29" s="4">
        <v>18593</v>
      </c>
      <c r="AO29" s="4">
        <v>18593</v>
      </c>
      <c r="AP29" s="4">
        <v>18593</v>
      </c>
      <c r="AQ29" s="4">
        <v>18593</v>
      </c>
      <c r="AR29" s="4">
        <v>18593</v>
      </c>
      <c r="AS29" s="4">
        <v>18593</v>
      </c>
      <c r="AT29" s="4">
        <v>18593</v>
      </c>
      <c r="AU29" s="4">
        <v>18593</v>
      </c>
      <c r="AV29" s="5">
        <f>AU29/AU34</f>
        <v>1.3866884847406211E-2</v>
      </c>
    </row>
    <row r="30" spans="3:48">
      <c r="D30" s="6" t="s">
        <v>12</v>
      </c>
      <c r="E30">
        <v>198.9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3:48">
      <c r="D31" t="s">
        <v>14</v>
      </c>
      <c r="E31">
        <v>138.69999999999999</v>
      </c>
      <c r="F31" s="7">
        <v>2702</v>
      </c>
      <c r="G31" s="7">
        <v>2702</v>
      </c>
      <c r="H31" s="7">
        <v>2702</v>
      </c>
      <c r="I31" s="7">
        <v>2702</v>
      </c>
      <c r="J31" s="7">
        <v>2702</v>
      </c>
      <c r="K31" s="7">
        <v>2702</v>
      </c>
      <c r="L31" s="7">
        <v>2702</v>
      </c>
      <c r="M31" s="7">
        <v>2702</v>
      </c>
      <c r="N31" s="7">
        <v>2702</v>
      </c>
      <c r="O31" s="7">
        <v>2702</v>
      </c>
      <c r="P31" s="7">
        <v>2702</v>
      </c>
      <c r="Q31" s="7">
        <v>2702</v>
      </c>
      <c r="R31" s="7">
        <v>2702</v>
      </c>
      <c r="S31" s="7">
        <v>2702</v>
      </c>
      <c r="T31" s="7">
        <v>2702</v>
      </c>
      <c r="U31" s="7">
        <v>2702</v>
      </c>
      <c r="V31" s="7">
        <v>2702</v>
      </c>
      <c r="W31" s="7">
        <v>2702</v>
      </c>
      <c r="X31" s="7">
        <v>2702</v>
      </c>
      <c r="Y31" s="7">
        <v>2702</v>
      </c>
      <c r="Z31" s="7">
        <v>2702</v>
      </c>
      <c r="AA31" s="7">
        <v>2702</v>
      </c>
      <c r="AB31" s="7">
        <v>2702</v>
      </c>
      <c r="AC31" s="7">
        <v>2702</v>
      </c>
      <c r="AD31" s="7">
        <v>2702</v>
      </c>
      <c r="AE31" s="7">
        <v>2702</v>
      </c>
      <c r="AF31" s="7">
        <v>2702</v>
      </c>
      <c r="AG31" s="7">
        <v>2702</v>
      </c>
      <c r="AH31" s="7">
        <v>2702</v>
      </c>
      <c r="AI31" s="7">
        <v>2702</v>
      </c>
      <c r="AJ31" s="7">
        <v>2702</v>
      </c>
      <c r="AK31" s="7">
        <v>2702</v>
      </c>
      <c r="AL31" s="7">
        <v>2702</v>
      </c>
      <c r="AM31" s="7">
        <v>2702</v>
      </c>
      <c r="AN31" s="7">
        <v>2702</v>
      </c>
      <c r="AO31" s="7">
        <v>2702</v>
      </c>
      <c r="AP31" s="7">
        <v>2702</v>
      </c>
      <c r="AQ31" s="7">
        <v>2702</v>
      </c>
      <c r="AR31" s="7">
        <v>2702</v>
      </c>
      <c r="AS31" s="7">
        <v>2702</v>
      </c>
      <c r="AT31" s="7">
        <v>2702</v>
      </c>
      <c r="AU31" s="7">
        <v>2702</v>
      </c>
    </row>
    <row r="32" spans="3:48">
      <c r="D32" t="s">
        <v>15</v>
      </c>
      <c r="E32">
        <v>113.8</v>
      </c>
      <c r="F32" s="7">
        <v>1286</v>
      </c>
      <c r="G32" s="8">
        <v>3753.5349999999999</v>
      </c>
      <c r="H32" s="8">
        <v>6239.5765124999998</v>
      </c>
      <c r="I32" s="8">
        <v>8744.263336343749</v>
      </c>
      <c r="J32" s="8">
        <v>11267.735311366327</v>
      </c>
      <c r="K32" s="8">
        <v>13810.133326201574</v>
      </c>
      <c r="L32" s="8">
        <v>16371.599326148087</v>
      </c>
      <c r="M32" s="8">
        <v>18952.276321094199</v>
      </c>
      <c r="N32" s="8">
        <v>21552.308393502408</v>
      </c>
      <c r="O32" s="8">
        <v>24171.840706453677</v>
      </c>
      <c r="P32" s="8">
        <v>26811.019511752078</v>
      </c>
      <c r="Q32" s="8">
        <v>26811.019511752078</v>
      </c>
      <c r="R32" s="8">
        <v>26811.019511752078</v>
      </c>
      <c r="S32" s="8">
        <v>26811.019511752078</v>
      </c>
      <c r="T32" s="8">
        <v>26811.019511752078</v>
      </c>
      <c r="U32" s="8">
        <v>26811.019511752078</v>
      </c>
      <c r="V32" s="8">
        <v>26811.019511752078</v>
      </c>
      <c r="W32" s="8">
        <v>26811.019511752078</v>
      </c>
      <c r="X32" s="8">
        <v>26811.019511752078</v>
      </c>
      <c r="Y32" s="8">
        <v>26811.019511752078</v>
      </c>
      <c r="Z32" s="8">
        <v>26811.019511752078</v>
      </c>
      <c r="AA32" s="8">
        <v>26811.019511752078</v>
      </c>
      <c r="AB32" s="8">
        <v>26811.019511752078</v>
      </c>
      <c r="AC32" s="8">
        <v>26811.019511752078</v>
      </c>
      <c r="AD32" s="8">
        <v>26811.019511752078</v>
      </c>
      <c r="AE32" s="8">
        <v>26811.019511752078</v>
      </c>
      <c r="AF32" s="8">
        <v>26811.019511752078</v>
      </c>
      <c r="AG32" s="8">
        <v>26811.019511752078</v>
      </c>
      <c r="AH32" s="8">
        <v>26811.019511752078</v>
      </c>
      <c r="AI32" s="8">
        <v>26811.019511752078</v>
      </c>
      <c r="AJ32" s="8">
        <v>26811.019511752078</v>
      </c>
      <c r="AK32" s="8">
        <v>26811.019511752078</v>
      </c>
      <c r="AL32" s="8">
        <v>26811.019511752078</v>
      </c>
      <c r="AM32" s="8">
        <v>26811.019511752078</v>
      </c>
      <c r="AN32" s="8">
        <v>26811.019511752078</v>
      </c>
      <c r="AO32" s="8">
        <v>26811.019511752078</v>
      </c>
      <c r="AP32" s="8">
        <v>26811.019511752078</v>
      </c>
      <c r="AQ32" s="8">
        <v>26811.019511752078</v>
      </c>
      <c r="AR32" s="8">
        <v>26811.019511752078</v>
      </c>
      <c r="AS32" s="8">
        <v>26811.019511752078</v>
      </c>
      <c r="AT32" s="8">
        <v>26811.019511752078</v>
      </c>
      <c r="AU32" s="8">
        <v>26811.019511752078</v>
      </c>
    </row>
    <row r="33" spans="1:50">
      <c r="D33" t="s">
        <v>16</v>
      </c>
      <c r="E33">
        <v>15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8">
        <v>2658.9726463381403</v>
      </c>
      <c r="R33" s="8">
        <v>5337.8875875238173</v>
      </c>
      <c r="S33" s="8">
        <v>8036.8943907683861</v>
      </c>
      <c r="T33" s="8">
        <v>10756.143745037289</v>
      </c>
      <c r="U33" s="8">
        <v>13495.787469463208</v>
      </c>
      <c r="V33" s="8">
        <v>16255.978521822322</v>
      </c>
      <c r="W33" s="8">
        <v>19036.871007074129</v>
      </c>
      <c r="X33" s="8">
        <v>21838.620185965327</v>
      </c>
      <c r="Y33" s="8">
        <v>24661.382483698206</v>
      </c>
      <c r="Z33" s="8">
        <v>27505.315498664084</v>
      </c>
      <c r="AA33" s="8">
        <v>30370.578011242204</v>
      </c>
      <c r="AB33" s="8">
        <v>33257.329992664658</v>
      </c>
      <c r="AC33" s="8">
        <v>36165.732613947781</v>
      </c>
      <c r="AD33" s="8">
        <v>39095.948254890529</v>
      </c>
      <c r="AE33" s="8">
        <v>42048.140513140344</v>
      </c>
      <c r="AF33" s="8">
        <v>45022.474213327034</v>
      </c>
      <c r="AG33" s="8">
        <v>48019.115416265129</v>
      </c>
      <c r="AH33" s="8">
        <v>51038.231428225256</v>
      </c>
      <c r="AI33" s="8">
        <v>54079.990810275085</v>
      </c>
      <c r="AJ33" s="8">
        <v>57144.563387690287</v>
      </c>
      <c r="AK33" s="8">
        <v>60232.120259436102</v>
      </c>
      <c r="AL33" s="8">
        <v>63342.833807720017</v>
      </c>
      <c r="AM33" s="8">
        <v>66476.877707616062</v>
      </c>
      <c r="AN33" s="8">
        <v>69634.426936761331</v>
      </c>
      <c r="AO33" s="8">
        <v>72815.657785125179</v>
      </c>
      <c r="AP33" s="8">
        <v>76020.747864851757</v>
      </c>
      <c r="AQ33" s="8">
        <v>79249.876120176283</v>
      </c>
      <c r="AR33" s="8">
        <v>82503.222837415742</v>
      </c>
      <c r="AS33" s="8">
        <v>85780.969655034496</v>
      </c>
      <c r="AT33" s="8">
        <v>89083.299573785393</v>
      </c>
      <c r="AU33" s="8">
        <v>92410.396966926928</v>
      </c>
    </row>
    <row r="34" spans="1:50">
      <c r="C34" s="1" t="s">
        <v>19</v>
      </c>
      <c r="D34" s="1"/>
      <c r="E34" s="1"/>
      <c r="F34" s="9">
        <f>SUM(F7:F33)</f>
        <v>987014</v>
      </c>
      <c r="G34" s="9">
        <f t="shared" ref="G34:AU34" si="0">SUM(G7:G33)</f>
        <v>994416.60499999998</v>
      </c>
      <c r="H34" s="9">
        <f t="shared" si="0"/>
        <v>1001874.7295374998</v>
      </c>
      <c r="I34" s="9">
        <f t="shared" si="0"/>
        <v>1009388.7900090311</v>
      </c>
      <c r="J34" s="9">
        <f t="shared" si="0"/>
        <v>1016959.2059340992</v>
      </c>
      <c r="K34" s="9">
        <f t="shared" si="0"/>
        <v>1024586.3999786047</v>
      </c>
      <c r="L34" s="9">
        <f t="shared" si="0"/>
        <v>1032270.7979784443</v>
      </c>
      <c r="M34" s="9">
        <f t="shared" si="0"/>
        <v>1040012.8289632828</v>
      </c>
      <c r="N34" s="9">
        <f t="shared" si="0"/>
        <v>1047812.9251805071</v>
      </c>
      <c r="O34" s="9">
        <f t="shared" si="0"/>
        <v>1055671.522119361</v>
      </c>
      <c r="P34" s="9">
        <f t="shared" si="0"/>
        <v>1063589.0585352562</v>
      </c>
      <c r="Q34" s="9">
        <f t="shared" si="0"/>
        <v>1071565.9764742707</v>
      </c>
      <c r="R34" s="9">
        <f t="shared" si="0"/>
        <v>1079602.7212978275</v>
      </c>
      <c r="S34" s="9">
        <f t="shared" si="0"/>
        <v>1087699.7417075613</v>
      </c>
      <c r="T34" s="9">
        <f t="shared" si="0"/>
        <v>1095857.489770368</v>
      </c>
      <c r="U34" s="9">
        <f t="shared" si="0"/>
        <v>1104076.4209436458</v>
      </c>
      <c r="V34" s="9">
        <f t="shared" si="0"/>
        <v>1112356.9941007229</v>
      </c>
      <c r="W34" s="9">
        <f t="shared" si="0"/>
        <v>1120699.6715564786</v>
      </c>
      <c r="X34" s="9">
        <f t="shared" si="0"/>
        <v>1129104.9190931523</v>
      </c>
      <c r="Y34" s="9">
        <f t="shared" si="0"/>
        <v>1137573.2059863508</v>
      </c>
      <c r="Z34" s="9">
        <f t="shared" si="0"/>
        <v>1146105.0050312483</v>
      </c>
      <c r="AA34" s="9">
        <f t="shared" si="0"/>
        <v>1154700.7925689828</v>
      </c>
      <c r="AB34" s="9">
        <f t="shared" si="0"/>
        <v>1163361.0485132502</v>
      </c>
      <c r="AC34" s="9">
        <f t="shared" si="0"/>
        <v>1172086.2563770993</v>
      </c>
      <c r="AD34" s="9">
        <f t="shared" si="0"/>
        <v>1180876.9032999277</v>
      </c>
      <c r="AE34" s="9">
        <f t="shared" si="0"/>
        <v>1189733.4800746772</v>
      </c>
      <c r="AF34" s="9">
        <f t="shared" si="0"/>
        <v>1198656.4811752373</v>
      </c>
      <c r="AG34" s="9">
        <f t="shared" si="0"/>
        <v>1207646.4047840515</v>
      </c>
      <c r="AH34" s="9">
        <f t="shared" si="0"/>
        <v>1216703.7528199321</v>
      </c>
      <c r="AI34" s="9">
        <f t="shared" si="0"/>
        <v>1225829.0309660814</v>
      </c>
      <c r="AJ34" s="9">
        <f t="shared" si="0"/>
        <v>1235022.7486983272</v>
      </c>
      <c r="AK34" s="9">
        <f t="shared" si="0"/>
        <v>1244285.4193135644</v>
      </c>
      <c r="AL34" s="9">
        <f t="shared" si="0"/>
        <v>1253617.5599584163</v>
      </c>
      <c r="AM34" s="9">
        <f t="shared" si="0"/>
        <v>1263019.6916581043</v>
      </c>
      <c r="AN34" s="9">
        <f t="shared" si="0"/>
        <v>1272492.3393455402</v>
      </c>
      <c r="AO34" s="9">
        <f t="shared" si="0"/>
        <v>1282036.0318906317</v>
      </c>
      <c r="AP34" s="9">
        <f t="shared" si="0"/>
        <v>1291651.3021298114</v>
      </c>
      <c r="AQ34" s="9">
        <f t="shared" si="0"/>
        <v>1301338.6868957849</v>
      </c>
      <c r="AR34" s="9">
        <f t="shared" si="0"/>
        <v>1311098.7270475035</v>
      </c>
      <c r="AS34" s="9">
        <f t="shared" si="0"/>
        <v>1320931.9675003598</v>
      </c>
      <c r="AT34" s="9">
        <f t="shared" si="0"/>
        <v>1330838.9572566124</v>
      </c>
      <c r="AU34" s="9">
        <f t="shared" si="0"/>
        <v>1340820.2494360371</v>
      </c>
    </row>
    <row r="35" spans="1:50">
      <c r="C35" t="s">
        <v>20</v>
      </c>
      <c r="E35" t="s">
        <v>21</v>
      </c>
      <c r="F35" s="8">
        <f>F34*7.5%</f>
        <v>74026.05</v>
      </c>
      <c r="G35" s="8">
        <f>G34*7.5%</f>
        <v>74581.245374999999</v>
      </c>
      <c r="H35" s="8">
        <f>H34*7.5%</f>
        <v>75140.604715312482</v>
      </c>
      <c r="I35" s="8">
        <f t="shared" ref="I35:AU35" si="1">I34*7.5%</f>
        <v>75704.15925067733</v>
      </c>
      <c r="J35" s="8">
        <f t="shared" si="1"/>
        <v>76271.940445057437</v>
      </c>
      <c r="K35" s="8">
        <f t="shared" si="1"/>
        <v>76843.979998395356</v>
      </c>
      <c r="L35" s="8">
        <f t="shared" si="1"/>
        <v>77420.309848383316</v>
      </c>
      <c r="M35" s="8">
        <f t="shared" si="1"/>
        <v>78000.962172246203</v>
      </c>
      <c r="N35" s="8">
        <f t="shared" si="1"/>
        <v>78585.969388538026</v>
      </c>
      <c r="O35" s="8">
        <f t="shared" si="1"/>
        <v>79175.36415895207</v>
      </c>
      <c r="P35" s="8">
        <f t="shared" si="1"/>
        <v>79769.179390144214</v>
      </c>
      <c r="Q35" s="8">
        <f t="shared" si="1"/>
        <v>80367.448235570293</v>
      </c>
      <c r="R35" s="8">
        <f t="shared" si="1"/>
        <v>80970.20409733706</v>
      </c>
      <c r="S35" s="8">
        <f t="shared" si="1"/>
        <v>81577.480628067089</v>
      </c>
      <c r="T35" s="8">
        <f t="shared" si="1"/>
        <v>82189.311732777598</v>
      </c>
      <c r="U35" s="8">
        <f t="shared" si="1"/>
        <v>82805.731570773423</v>
      </c>
      <c r="V35" s="8">
        <f t="shared" si="1"/>
        <v>83426.774557554221</v>
      </c>
      <c r="W35" s="8">
        <f t="shared" si="1"/>
        <v>84052.475366735889</v>
      </c>
      <c r="X35" s="8">
        <f t="shared" si="1"/>
        <v>84682.868931986421</v>
      </c>
      <c r="Y35" s="8">
        <f t="shared" si="1"/>
        <v>85317.990448976299</v>
      </c>
      <c r="Z35" s="8">
        <f t="shared" si="1"/>
        <v>85957.875377343618</v>
      </c>
      <c r="AA35" s="8">
        <f t="shared" si="1"/>
        <v>86602.559442673708</v>
      </c>
      <c r="AB35" s="8">
        <f t="shared" si="1"/>
        <v>87252.078638493767</v>
      </c>
      <c r="AC35" s="8">
        <f t="shared" si="1"/>
        <v>87906.46922828244</v>
      </c>
      <c r="AD35" s="8">
        <f t="shared" si="1"/>
        <v>88565.767747494581</v>
      </c>
      <c r="AE35" s="8">
        <f t="shared" si="1"/>
        <v>89230.011005600783</v>
      </c>
      <c r="AF35" s="8">
        <f t="shared" si="1"/>
        <v>89899.236088142803</v>
      </c>
      <c r="AG35" s="8">
        <f t="shared" si="1"/>
        <v>90573.480358803863</v>
      </c>
      <c r="AH35" s="8">
        <f t="shared" si="1"/>
        <v>91252.781461494902</v>
      </c>
      <c r="AI35" s="8">
        <f t="shared" si="1"/>
        <v>91937.177322456104</v>
      </c>
      <c r="AJ35" s="8">
        <f t="shared" si="1"/>
        <v>92626.706152374536</v>
      </c>
      <c r="AK35" s="8">
        <f t="shared" si="1"/>
        <v>93321.406448517329</v>
      </c>
      <c r="AL35" s="8">
        <f t="shared" si="1"/>
        <v>94021.316996881214</v>
      </c>
      <c r="AM35" s="8">
        <f t="shared" si="1"/>
        <v>94726.476874357817</v>
      </c>
      <c r="AN35" s="8">
        <f t="shared" si="1"/>
        <v>95436.925450915514</v>
      </c>
      <c r="AO35" s="8">
        <f t="shared" si="1"/>
        <v>96152.702391797371</v>
      </c>
      <c r="AP35" s="8">
        <f t="shared" si="1"/>
        <v>96873.847659735853</v>
      </c>
      <c r="AQ35" s="8">
        <f t="shared" si="1"/>
        <v>97600.401517183869</v>
      </c>
      <c r="AR35" s="8">
        <f t="shared" si="1"/>
        <v>98332.404528562751</v>
      </c>
      <c r="AS35" s="8">
        <f t="shared" si="1"/>
        <v>99069.897562526981</v>
      </c>
      <c r="AT35" s="8">
        <f t="shared" si="1"/>
        <v>99812.921794245922</v>
      </c>
      <c r="AU35" s="8">
        <f t="shared" si="1"/>
        <v>100561.51870770278</v>
      </c>
    </row>
    <row r="36" spans="1:50">
      <c r="C36" t="s">
        <v>22</v>
      </c>
      <c r="E36" t="s">
        <v>23</v>
      </c>
      <c r="F36" s="8">
        <f>F35/3</f>
        <v>24675.350000000002</v>
      </c>
      <c r="G36" s="8">
        <f t="shared" ref="G36:AU36" si="2">G35/3</f>
        <v>24860.415125</v>
      </c>
      <c r="H36" s="8">
        <f t="shared" si="2"/>
        <v>25046.868238437495</v>
      </c>
      <c r="I36" s="8">
        <f t="shared" si="2"/>
        <v>25234.719750225777</v>
      </c>
      <c r="J36" s="8">
        <f t="shared" si="2"/>
        <v>25423.980148352479</v>
      </c>
      <c r="K36" s="8">
        <f t="shared" si="2"/>
        <v>25614.659999465119</v>
      </c>
      <c r="L36" s="8">
        <f t="shared" si="2"/>
        <v>25806.769949461104</v>
      </c>
      <c r="M36" s="8">
        <f t="shared" si="2"/>
        <v>26000.320724082067</v>
      </c>
      <c r="N36" s="8">
        <f t="shared" si="2"/>
        <v>26195.323129512675</v>
      </c>
      <c r="O36" s="8">
        <f t="shared" si="2"/>
        <v>26391.788052984022</v>
      </c>
      <c r="P36" s="8">
        <f t="shared" si="2"/>
        <v>26589.726463381405</v>
      </c>
      <c r="Q36" s="8">
        <f t="shared" si="2"/>
        <v>26789.149411856764</v>
      </c>
      <c r="R36" s="8">
        <f t="shared" si="2"/>
        <v>26990.068032445688</v>
      </c>
      <c r="S36" s="8">
        <f t="shared" si="2"/>
        <v>27192.49354268903</v>
      </c>
      <c r="T36" s="8">
        <f t="shared" si="2"/>
        <v>27396.437244259199</v>
      </c>
      <c r="U36" s="8">
        <f t="shared" si="2"/>
        <v>27601.910523591141</v>
      </c>
      <c r="V36" s="8">
        <f t="shared" si="2"/>
        <v>27808.924852518074</v>
      </c>
      <c r="W36" s="8">
        <f t="shared" si="2"/>
        <v>28017.491788911964</v>
      </c>
      <c r="X36" s="8">
        <f t="shared" si="2"/>
        <v>28227.622977328807</v>
      </c>
      <c r="Y36" s="8">
        <f t="shared" si="2"/>
        <v>28439.330149658766</v>
      </c>
      <c r="Z36" s="8">
        <f t="shared" si="2"/>
        <v>28652.625125781207</v>
      </c>
      <c r="AA36" s="8">
        <f t="shared" si="2"/>
        <v>28867.519814224568</v>
      </c>
      <c r="AB36" s="8">
        <f t="shared" si="2"/>
        <v>29084.026212831257</v>
      </c>
      <c r="AC36" s="8">
        <f t="shared" si="2"/>
        <v>29302.15640942748</v>
      </c>
      <c r="AD36" s="8">
        <f t="shared" si="2"/>
        <v>29521.922582498195</v>
      </c>
      <c r="AE36" s="8">
        <f t="shared" si="2"/>
        <v>29743.337001866927</v>
      </c>
      <c r="AF36" s="8">
        <f t="shared" si="2"/>
        <v>29966.412029380936</v>
      </c>
      <c r="AG36" s="8">
        <f t="shared" si="2"/>
        <v>30191.160119601289</v>
      </c>
      <c r="AH36" s="8">
        <f t="shared" si="2"/>
        <v>30417.593820498299</v>
      </c>
      <c r="AI36" s="8">
        <f t="shared" si="2"/>
        <v>30645.725774152033</v>
      </c>
      <c r="AJ36" s="8">
        <f t="shared" si="2"/>
        <v>30875.56871745818</v>
      </c>
      <c r="AK36" s="8">
        <f t="shared" si="2"/>
        <v>31107.135482839109</v>
      </c>
      <c r="AL36" s="8">
        <f t="shared" si="2"/>
        <v>31340.438998960406</v>
      </c>
      <c r="AM36" s="8">
        <f t="shared" si="2"/>
        <v>31575.492291452607</v>
      </c>
      <c r="AN36" s="8">
        <f t="shared" si="2"/>
        <v>31812.308483638506</v>
      </c>
      <c r="AO36" s="8">
        <f t="shared" si="2"/>
        <v>32050.900797265789</v>
      </c>
      <c r="AP36" s="8">
        <f t="shared" si="2"/>
        <v>32291.282553245284</v>
      </c>
      <c r="AQ36" s="8">
        <f t="shared" si="2"/>
        <v>32533.467172394623</v>
      </c>
      <c r="AR36" s="8">
        <f t="shared" si="2"/>
        <v>32777.468176187584</v>
      </c>
      <c r="AS36" s="8">
        <f t="shared" si="2"/>
        <v>33023.299187508994</v>
      </c>
      <c r="AT36" s="8">
        <f t="shared" si="2"/>
        <v>33270.973931415305</v>
      </c>
      <c r="AU36" s="8">
        <f t="shared" si="2"/>
        <v>33520.506235900924</v>
      </c>
    </row>
    <row r="38" spans="1:50">
      <c r="A38" s="1" t="s">
        <v>24</v>
      </c>
      <c r="B38" s="1"/>
    </row>
    <row r="39" spans="1:50">
      <c r="C39" s="2" t="s">
        <v>3</v>
      </c>
      <c r="D39" s="2" t="s">
        <v>4</v>
      </c>
      <c r="E39" s="2" t="s">
        <v>5</v>
      </c>
    </row>
    <row r="40" spans="1:50">
      <c r="C40" s="2"/>
      <c r="D40" s="2"/>
      <c r="E40" s="2" t="s">
        <v>6</v>
      </c>
      <c r="AW40" t="s">
        <v>25</v>
      </c>
    </row>
    <row r="41" spans="1:50">
      <c r="D41" t="s">
        <v>7</v>
      </c>
      <c r="E41">
        <v>499.1</v>
      </c>
      <c r="F41" s="18">
        <v>166070</v>
      </c>
      <c r="G41" s="15">
        <f>G7-G42</f>
        <v>120180.88721842509</v>
      </c>
      <c r="H41" s="15">
        <f t="shared" ref="G41:AU41" si="3">H7-H42</f>
        <v>86972.033796638832</v>
      </c>
      <c r="I41" s="15">
        <f t="shared" si="3"/>
        <v>62939.580808519939</v>
      </c>
      <c r="J41" s="15">
        <f t="shared" si="3"/>
        <v>45547.86934861014</v>
      </c>
      <c r="K41" s="15">
        <f t="shared" si="3"/>
        <v>32961.903710633342</v>
      </c>
      <c r="L41" s="15">
        <f t="shared" si="3"/>
        <v>23853.741388283321</v>
      </c>
      <c r="M41" s="15">
        <f t="shared" si="3"/>
        <v>17262.382149230776</v>
      </c>
      <c r="N41" s="15">
        <f t="shared" si="3"/>
        <v>12492.373108918284</v>
      </c>
      <c r="O41" s="15">
        <f t="shared" si="3"/>
        <v>9040.4316474582592</v>
      </c>
      <c r="P41" s="15">
        <f t="shared" si="3"/>
        <v>6542.3441695011861</v>
      </c>
      <c r="Q41" s="15">
        <f t="shared" si="3"/>
        <v>4734.53800673777</v>
      </c>
      <c r="R41" s="15">
        <f t="shared" si="3"/>
        <v>3426.2719227982161</v>
      </c>
      <c r="S41" s="15">
        <f t="shared" si="3"/>
        <v>2479.5110467481718</v>
      </c>
      <c r="T41" s="15">
        <f t="shared" si="3"/>
        <v>1794.3628437771986</v>
      </c>
      <c r="U41" s="15">
        <f t="shared" si="3"/>
        <v>1298.5374755038356</v>
      </c>
      <c r="V41" s="15">
        <f t="shared" si="3"/>
        <v>939.72051479751826</v>
      </c>
      <c r="W41" s="15">
        <f t="shared" si="3"/>
        <v>680.05326191196218</v>
      </c>
      <c r="X41" s="15">
        <f t="shared" si="3"/>
        <v>492.13828128116438</v>
      </c>
      <c r="Y41" s="15">
        <f t="shared" si="3"/>
        <v>356.14870403156965</v>
      </c>
      <c r="Z41" s="15">
        <f t="shared" si="3"/>
        <v>257.73629934489145</v>
      </c>
      <c r="AA41" s="15">
        <f t="shared" si="3"/>
        <v>186.51759573470918</v>
      </c>
      <c r="AB41" s="15">
        <f t="shared" si="3"/>
        <v>134.97832322059548</v>
      </c>
      <c r="AC41" s="15">
        <f t="shared" si="3"/>
        <v>97.680584331334103</v>
      </c>
      <c r="AD41" s="15">
        <f t="shared" si="3"/>
        <v>70.689102721458767</v>
      </c>
      <c r="AE41" s="15">
        <f t="shared" si="3"/>
        <v>51.156013017025543</v>
      </c>
      <c r="AF41" s="15">
        <f t="shared" si="3"/>
        <v>37.020383157359902</v>
      </c>
      <c r="AG41" s="15">
        <f t="shared" si="3"/>
        <v>26.790765900019323</v>
      </c>
      <c r="AH41" s="15">
        <f t="shared" si="3"/>
        <v>19.38783654558938</v>
      </c>
      <c r="AI41" s="15">
        <f t="shared" si="3"/>
        <v>14.030513622536091</v>
      </c>
      <c r="AJ41" s="15">
        <f t="shared" si="3"/>
        <v>10.153547150519444</v>
      </c>
      <c r="AK41" s="15">
        <f t="shared" si="3"/>
        <v>7.3478792374371551</v>
      </c>
      <c r="AL41" s="15">
        <f t="shared" si="3"/>
        <v>5.3174844699678943</v>
      </c>
      <c r="AM41" s="15">
        <f t="shared" si="3"/>
        <v>3.8481363363098353</v>
      </c>
      <c r="AN41" s="15">
        <f t="shared" si="3"/>
        <v>2.7848042333789635</v>
      </c>
      <c r="AO41" s="15">
        <f t="shared" si="3"/>
        <v>2.015296221448807</v>
      </c>
      <c r="AP41" s="15">
        <f t="shared" si="3"/>
        <v>1.458421677001752</v>
      </c>
      <c r="AQ41" s="15">
        <f t="shared" si="3"/>
        <v>1.0554248875705525</v>
      </c>
      <c r="AR41" s="15">
        <f>AR7-AR42</f>
        <v>0.76378574926638976</v>
      </c>
      <c r="AS41" s="15">
        <f t="shared" si="3"/>
        <v>0.55273347979527898</v>
      </c>
      <c r="AT41" s="15">
        <f t="shared" si="3"/>
        <v>0.39999999999417923</v>
      </c>
      <c r="AU41" s="15">
        <f t="shared" si="3"/>
        <v>0.28947043346124701</v>
      </c>
    </row>
    <row r="42" spans="1:50">
      <c r="A42" t="s">
        <v>26</v>
      </c>
      <c r="D42" s="11" t="s">
        <v>8</v>
      </c>
      <c r="E42" s="11">
        <f>E41*10%</f>
        <v>49.910000000000004</v>
      </c>
      <c r="F42" s="16">
        <v>0</v>
      </c>
      <c r="G42" s="16">
        <f>F41*$D$71+F42</f>
        <v>45889.112781574906</v>
      </c>
      <c r="H42" s="16">
        <f t="shared" ref="H42:AU42" si="4">G41*$D$71+G42</f>
        <v>79097.966203361168</v>
      </c>
      <c r="I42" s="16">
        <f t="shared" si="4"/>
        <v>103130.41919148006</v>
      </c>
      <c r="J42" s="16">
        <f t="shared" si="4"/>
        <v>120522.13065138986</v>
      </c>
      <c r="K42" s="16">
        <f t="shared" si="4"/>
        <v>133108.09628936666</v>
      </c>
      <c r="L42" s="16">
        <f t="shared" si="4"/>
        <v>142216.25861171668</v>
      </c>
      <c r="M42" s="16">
        <f t="shared" si="4"/>
        <v>148807.61785076922</v>
      </c>
      <c r="N42" s="16">
        <f t="shared" si="4"/>
        <v>153577.62689108172</v>
      </c>
      <c r="O42" s="16">
        <f t="shared" si="4"/>
        <v>157029.56835254174</v>
      </c>
      <c r="P42" s="16">
        <f t="shared" si="4"/>
        <v>159527.65583049881</v>
      </c>
      <c r="Q42" s="16">
        <f t="shared" si="4"/>
        <v>161335.46199326223</v>
      </c>
      <c r="R42" s="16">
        <f t="shared" si="4"/>
        <v>162643.72807720178</v>
      </c>
      <c r="S42" s="16">
        <f t="shared" si="4"/>
        <v>163590.48895325183</v>
      </c>
      <c r="T42" s="16">
        <f t="shared" si="4"/>
        <v>164275.6371562228</v>
      </c>
      <c r="U42" s="16">
        <f t="shared" si="4"/>
        <v>164771.46252449616</v>
      </c>
      <c r="V42" s="16">
        <f t="shared" si="4"/>
        <v>165130.27948520248</v>
      </c>
      <c r="W42" s="16">
        <f t="shared" si="4"/>
        <v>165389.94673808804</v>
      </c>
      <c r="X42" s="16">
        <f t="shared" si="4"/>
        <v>165577.86171871884</v>
      </c>
      <c r="Y42" s="16">
        <f t="shared" si="4"/>
        <v>165713.85129596843</v>
      </c>
      <c r="Z42" s="16">
        <f t="shared" si="4"/>
        <v>165812.26370065511</v>
      </c>
      <c r="AA42" s="16">
        <f t="shared" si="4"/>
        <v>165883.48240426529</v>
      </c>
      <c r="AB42" s="16">
        <f t="shared" si="4"/>
        <v>165935.0216767794</v>
      </c>
      <c r="AC42" s="16">
        <f t="shared" si="4"/>
        <v>165972.31941566867</v>
      </c>
      <c r="AD42" s="16">
        <f t="shared" si="4"/>
        <v>165999.31089727854</v>
      </c>
      <c r="AE42" s="16">
        <f t="shared" si="4"/>
        <v>166018.84398698297</v>
      </c>
      <c r="AF42" s="16">
        <f t="shared" si="4"/>
        <v>166032.97961684264</v>
      </c>
      <c r="AG42" s="16">
        <f t="shared" si="4"/>
        <v>166043.20923409998</v>
      </c>
      <c r="AH42" s="16">
        <f t="shared" si="4"/>
        <v>166050.61216345441</v>
      </c>
      <c r="AI42" s="16">
        <f t="shared" si="4"/>
        <v>166055.96948637746</v>
      </c>
      <c r="AJ42" s="16">
        <f t="shared" si="4"/>
        <v>166059.84645284948</v>
      </c>
      <c r="AK42" s="16">
        <f t="shared" si="4"/>
        <v>166062.65212076256</v>
      </c>
      <c r="AL42" s="16">
        <f t="shared" si="4"/>
        <v>166064.68251553003</v>
      </c>
      <c r="AM42" s="16">
        <f t="shared" si="4"/>
        <v>166066.15186366369</v>
      </c>
      <c r="AN42" s="16">
        <f t="shared" si="4"/>
        <v>166067.21519576662</v>
      </c>
      <c r="AO42" s="16">
        <f t="shared" si="4"/>
        <v>166067.98470377855</v>
      </c>
      <c r="AP42" s="16">
        <f t="shared" si="4"/>
        <v>166068.541578323</v>
      </c>
      <c r="AQ42" s="16">
        <f t="shared" si="4"/>
        <v>166068.94457511243</v>
      </c>
      <c r="AR42" s="16">
        <f t="shared" si="4"/>
        <v>166069.23621425073</v>
      </c>
      <c r="AS42" s="16">
        <f t="shared" si="4"/>
        <v>166069.4472665202</v>
      </c>
      <c r="AT42" s="16">
        <f t="shared" si="4"/>
        <v>166069.6</v>
      </c>
      <c r="AU42" s="16">
        <f t="shared" si="4"/>
        <v>166069.71052956654</v>
      </c>
      <c r="AW42" s="10">
        <f>AU42+AU44+AU46+AU51+AU53+AU55+AU60+AU62+AU64</f>
        <v>754182.24266866955</v>
      </c>
    </row>
    <row r="43" spans="1:50">
      <c r="A43" t="s">
        <v>27</v>
      </c>
      <c r="D43" t="s">
        <v>9</v>
      </c>
      <c r="E43">
        <v>397.3</v>
      </c>
      <c r="F43" s="20">
        <v>76848</v>
      </c>
      <c r="G43" s="10">
        <f t="shared" ref="G43:AU43" si="5">G9-G44</f>
        <v>56694.803558072745</v>
      </c>
      <c r="H43" s="10">
        <f t="shared" si="5"/>
        <v>41826.732647413824</v>
      </c>
      <c r="I43" s="10">
        <f t="shared" si="5"/>
        <v>30857.776271616109</v>
      </c>
      <c r="J43" s="10">
        <f t="shared" si="5"/>
        <v>22765.401363187506</v>
      </c>
      <c r="K43" s="10">
        <f t="shared" si="5"/>
        <v>16795.231602730026</v>
      </c>
      <c r="L43" s="10">
        <f t="shared" si="5"/>
        <v>12390.723980183138</v>
      </c>
      <c r="M43" s="10">
        <f t="shared" si="5"/>
        <v>9141.2875025867252</v>
      </c>
      <c r="N43" s="10">
        <f t="shared" si="5"/>
        <v>6744.0076414092764</v>
      </c>
      <c r="O43" s="10">
        <f t="shared" si="5"/>
        <v>4975.4084481553291</v>
      </c>
      <c r="P43" s="10">
        <f t="shared" si="5"/>
        <v>3670.6199847665703</v>
      </c>
      <c r="Q43" s="10">
        <f t="shared" si="5"/>
        <v>2708.0090434712183</v>
      </c>
      <c r="R43" s="10">
        <f t="shared" si="5"/>
        <v>1997.8404220420198</v>
      </c>
      <c r="S43" s="10">
        <f t="shared" si="5"/>
        <v>1473.9117513539677</v>
      </c>
      <c r="T43" s="10">
        <f t="shared" si="5"/>
        <v>1087.3820685632381</v>
      </c>
      <c r="U43" s="10">
        <f t="shared" si="5"/>
        <v>802.21883158654964</v>
      </c>
      <c r="V43" s="10">
        <f t="shared" si="5"/>
        <v>591.83894268407312</v>
      </c>
      <c r="W43" s="10">
        <f t="shared" si="5"/>
        <v>436.63065523489786</v>
      </c>
      <c r="X43" s="10">
        <f t="shared" si="5"/>
        <v>322.12535428346018</v>
      </c>
      <c r="Y43" s="10">
        <f t="shared" si="5"/>
        <v>237.64878308057087</v>
      </c>
      <c r="Z43" s="10">
        <f t="shared" si="5"/>
        <v>175.32598210191645</v>
      </c>
      <c r="AA43" s="10">
        <f t="shared" si="5"/>
        <v>129.34718032862293</v>
      </c>
      <c r="AB43" s="10">
        <f t="shared" si="5"/>
        <v>95.426204709583544</v>
      </c>
      <c r="AC43" s="10">
        <f t="shared" si="5"/>
        <v>70.400920392232365</v>
      </c>
      <c r="AD43" s="10">
        <f t="shared" si="5"/>
        <v>51.938454506889684</v>
      </c>
      <c r="AE43" s="10">
        <f t="shared" si="5"/>
        <v>38.317724278807873</v>
      </c>
      <c r="AF43" s="10">
        <f t="shared" si="5"/>
        <v>28.268996600818355</v>
      </c>
      <c r="AG43" s="10">
        <f t="shared" si="5"/>
        <v>20.855522708036005</v>
      </c>
      <c r="AH43" s="10">
        <f t="shared" si="5"/>
        <v>15.386213864156161</v>
      </c>
      <c r="AI43" s="10">
        <f t="shared" si="5"/>
        <v>11.351217631308828</v>
      </c>
      <c r="AJ43" s="10">
        <f t="shared" si="5"/>
        <v>8.3743891025369521</v>
      </c>
      <c r="AK43" s="10">
        <f t="shared" si="5"/>
        <v>6.1782264351350022</v>
      </c>
      <c r="AL43" s="10">
        <f t="shared" si="5"/>
        <v>4.5580019529152196</v>
      </c>
      <c r="AM43" s="10">
        <f t="shared" si="5"/>
        <v>3.3626773024443537</v>
      </c>
      <c r="AN43" s="10">
        <f t="shared" si="5"/>
        <v>2.4808235619857442</v>
      </c>
      <c r="AO43" s="10">
        <f t="shared" si="5"/>
        <v>1.8302337667701067</v>
      </c>
      <c r="AP43" s="10">
        <f t="shared" si="5"/>
        <v>1.3502595236350317</v>
      </c>
      <c r="AQ43" s="10">
        <f t="shared" si="5"/>
        <v>0.99615732934034895</v>
      </c>
      <c r="AR43" s="10">
        <f t="shared" si="5"/>
        <v>0.73491755283612292</v>
      </c>
      <c r="AS43" s="10">
        <f t="shared" si="5"/>
        <v>0.54218725652026478</v>
      </c>
      <c r="AT43" s="10">
        <f t="shared" si="5"/>
        <v>0.39999999999417923</v>
      </c>
      <c r="AU43" s="10">
        <f t="shared" si="5"/>
        <v>0.29510099707113113</v>
      </c>
      <c r="AW43" t="s">
        <v>28</v>
      </c>
      <c r="AX43" s="10">
        <f>AU42+AU51+AU60</f>
        <v>577029.13466093014</v>
      </c>
    </row>
    <row r="44" spans="1:50">
      <c r="A44" t="s">
        <v>29</v>
      </c>
      <c r="D44" s="11" t="s">
        <v>10</v>
      </c>
      <c r="E44" s="11">
        <f>10%*E43</f>
        <v>39.730000000000004</v>
      </c>
      <c r="F44" s="12">
        <v>0</v>
      </c>
      <c r="G44" s="12">
        <f>F43*$D$74+F44</f>
        <v>20153.196441927255</v>
      </c>
      <c r="H44" s="12">
        <f t="shared" ref="H44:AU44" si="6">G43*$D$74+G44</f>
        <v>35021.267352586176</v>
      </c>
      <c r="I44" s="12">
        <f t="shared" si="6"/>
        <v>45990.223728383891</v>
      </c>
      <c r="J44" s="12">
        <f t="shared" si="6"/>
        <v>54082.598636812494</v>
      </c>
      <c r="K44" s="12">
        <f t="shared" si="6"/>
        <v>60052.768397269974</v>
      </c>
      <c r="L44" s="12">
        <f t="shared" si="6"/>
        <v>64457.276019816862</v>
      </c>
      <c r="M44" s="12">
        <f t="shared" si="6"/>
        <v>67706.712497413275</v>
      </c>
      <c r="N44" s="12">
        <f t="shared" si="6"/>
        <v>70103.992358590724</v>
      </c>
      <c r="O44" s="12">
        <f t="shared" si="6"/>
        <v>71872.591551844671</v>
      </c>
      <c r="P44" s="12">
        <f t="shared" si="6"/>
        <v>73177.38001523343</v>
      </c>
      <c r="Q44" s="12">
        <f t="shared" si="6"/>
        <v>74139.990956528782</v>
      </c>
      <c r="R44" s="12">
        <f t="shared" si="6"/>
        <v>74850.15957795798</v>
      </c>
      <c r="S44" s="12">
        <f t="shared" si="6"/>
        <v>75374.088248646032</v>
      </c>
      <c r="T44" s="12">
        <f t="shared" si="6"/>
        <v>75760.617931436762</v>
      </c>
      <c r="U44" s="12">
        <f t="shared" si="6"/>
        <v>76045.78116841345</v>
      </c>
      <c r="V44" s="12">
        <f t="shared" si="6"/>
        <v>76256.161057315927</v>
      </c>
      <c r="W44" s="12">
        <f t="shared" si="6"/>
        <v>76411.369344765102</v>
      </c>
      <c r="X44" s="12">
        <f t="shared" si="6"/>
        <v>76525.87464571654</v>
      </c>
      <c r="Y44" s="12">
        <f t="shared" si="6"/>
        <v>76610.351216919429</v>
      </c>
      <c r="Z44" s="12">
        <f t="shared" si="6"/>
        <v>76672.674017898084</v>
      </c>
      <c r="AA44" s="12">
        <f t="shared" si="6"/>
        <v>76718.652819671377</v>
      </c>
      <c r="AB44" s="12">
        <f t="shared" si="6"/>
        <v>76752.573795290416</v>
      </c>
      <c r="AC44" s="12">
        <f t="shared" si="6"/>
        <v>76777.599079607768</v>
      </c>
      <c r="AD44" s="12">
        <f t="shared" si="6"/>
        <v>76796.06154549311</v>
      </c>
      <c r="AE44" s="12">
        <f t="shared" si="6"/>
        <v>76809.682275721192</v>
      </c>
      <c r="AF44" s="12">
        <f t="shared" si="6"/>
        <v>76819.731003399182</v>
      </c>
      <c r="AG44" s="12">
        <f t="shared" si="6"/>
        <v>76827.144477291964</v>
      </c>
      <c r="AH44" s="12">
        <f t="shared" si="6"/>
        <v>76832.613786135844</v>
      </c>
      <c r="AI44" s="12">
        <f t="shared" si="6"/>
        <v>76836.648782368691</v>
      </c>
      <c r="AJ44" s="12">
        <f t="shared" si="6"/>
        <v>76839.625610897463</v>
      </c>
      <c r="AK44" s="12">
        <f t="shared" si="6"/>
        <v>76841.821773564865</v>
      </c>
      <c r="AL44" s="12">
        <f t="shared" si="6"/>
        <v>76843.441998047085</v>
      </c>
      <c r="AM44" s="12">
        <f t="shared" si="6"/>
        <v>76844.637322697556</v>
      </c>
      <c r="AN44" s="12">
        <f t="shared" si="6"/>
        <v>76845.519176438014</v>
      </c>
      <c r="AO44" s="12">
        <f t="shared" si="6"/>
        <v>76846.16976623323</v>
      </c>
      <c r="AP44" s="12">
        <f t="shared" si="6"/>
        <v>76846.649740476365</v>
      </c>
      <c r="AQ44" s="12">
        <f t="shared" si="6"/>
        <v>76847.00384267066</v>
      </c>
      <c r="AR44" s="12">
        <f t="shared" si="6"/>
        <v>76847.265082447164</v>
      </c>
      <c r="AS44" s="12">
        <f t="shared" si="6"/>
        <v>76847.45781274348</v>
      </c>
      <c r="AT44" s="12">
        <f t="shared" si="6"/>
        <v>76847.600000000006</v>
      </c>
      <c r="AU44" s="12">
        <f t="shared" si="6"/>
        <v>76847.704899002929</v>
      </c>
      <c r="AW44" t="s">
        <v>30</v>
      </c>
      <c r="AX44" s="10">
        <f>AU44+AU53+AU62</f>
        <v>177153.10800773953</v>
      </c>
    </row>
    <row r="45" spans="1:50">
      <c r="A45" t="s">
        <v>31</v>
      </c>
      <c r="D45" t="s">
        <v>11</v>
      </c>
      <c r="E45">
        <v>359.6</v>
      </c>
      <c r="F45" s="20">
        <v>92750</v>
      </c>
      <c r="G45" s="10">
        <f t="shared" ref="G45:AU45" si="7">G11-G46</f>
        <v>92750</v>
      </c>
      <c r="H45" s="10">
        <f t="shared" si="7"/>
        <v>92750</v>
      </c>
      <c r="I45" s="10">
        <f t="shared" si="7"/>
        <v>92750</v>
      </c>
      <c r="J45" s="10">
        <f t="shared" si="7"/>
        <v>92750</v>
      </c>
      <c r="K45" s="10">
        <f t="shared" si="7"/>
        <v>92750</v>
      </c>
      <c r="L45" s="10">
        <f t="shared" si="7"/>
        <v>92750</v>
      </c>
      <c r="M45" s="10">
        <f t="shared" si="7"/>
        <v>92750</v>
      </c>
      <c r="N45" s="10">
        <f t="shared" si="7"/>
        <v>92750</v>
      </c>
      <c r="O45" s="10">
        <f t="shared" si="7"/>
        <v>92750</v>
      </c>
      <c r="P45" s="10">
        <f t="shared" si="7"/>
        <v>92750</v>
      </c>
      <c r="Q45" s="10">
        <f t="shared" si="7"/>
        <v>92750</v>
      </c>
      <c r="R45" s="10">
        <f t="shared" si="7"/>
        <v>92750</v>
      </c>
      <c r="S45" s="10">
        <f t="shared" si="7"/>
        <v>92750</v>
      </c>
      <c r="T45" s="10">
        <f t="shared" si="7"/>
        <v>92750</v>
      </c>
      <c r="U45" s="10">
        <f t="shared" si="7"/>
        <v>92750</v>
      </c>
      <c r="V45" s="10">
        <f t="shared" si="7"/>
        <v>92750</v>
      </c>
      <c r="W45" s="10">
        <f t="shared" si="7"/>
        <v>92750</v>
      </c>
      <c r="X45" s="10">
        <f t="shared" si="7"/>
        <v>92750</v>
      </c>
      <c r="Y45" s="10">
        <f t="shared" si="7"/>
        <v>92750</v>
      </c>
      <c r="Z45" s="10">
        <f t="shared" si="7"/>
        <v>92750</v>
      </c>
      <c r="AA45" s="10">
        <f t="shared" si="7"/>
        <v>92750</v>
      </c>
      <c r="AB45" s="10">
        <f t="shared" si="7"/>
        <v>92750</v>
      </c>
      <c r="AC45" s="10">
        <f t="shared" si="7"/>
        <v>92750</v>
      </c>
      <c r="AD45" s="10">
        <f t="shared" si="7"/>
        <v>92750</v>
      </c>
      <c r="AE45" s="10">
        <f t="shared" si="7"/>
        <v>92750</v>
      </c>
      <c r="AF45" s="10">
        <f t="shared" si="7"/>
        <v>92750</v>
      </c>
      <c r="AG45" s="10">
        <f t="shared" si="7"/>
        <v>92750</v>
      </c>
      <c r="AH45" s="10">
        <f t="shared" si="7"/>
        <v>92750</v>
      </c>
      <c r="AI45" s="10">
        <f t="shared" si="7"/>
        <v>92750</v>
      </c>
      <c r="AJ45" s="10">
        <f t="shared" si="7"/>
        <v>92750</v>
      </c>
      <c r="AK45" s="10">
        <f t="shared" si="7"/>
        <v>92750</v>
      </c>
      <c r="AL45" s="10">
        <f t="shared" si="7"/>
        <v>92750</v>
      </c>
      <c r="AM45" s="10">
        <f t="shared" si="7"/>
        <v>92750</v>
      </c>
      <c r="AN45" s="10">
        <f t="shared" si="7"/>
        <v>92750</v>
      </c>
      <c r="AO45" s="10">
        <f t="shared" si="7"/>
        <v>92750</v>
      </c>
      <c r="AP45" s="10">
        <f t="shared" si="7"/>
        <v>92750</v>
      </c>
      <c r="AQ45" s="10">
        <f t="shared" si="7"/>
        <v>92750</v>
      </c>
      <c r="AR45" s="10">
        <f t="shared" si="7"/>
        <v>92750</v>
      </c>
      <c r="AS45" s="10">
        <f t="shared" si="7"/>
        <v>92750</v>
      </c>
      <c r="AT45" s="10">
        <f t="shared" si="7"/>
        <v>92750</v>
      </c>
      <c r="AU45" s="10">
        <f t="shared" si="7"/>
        <v>92750</v>
      </c>
      <c r="AW45" t="s">
        <v>32</v>
      </c>
      <c r="AX45" s="10">
        <f>AU46+AU55+AU64</f>
        <v>0</v>
      </c>
    </row>
    <row r="46" spans="1:50">
      <c r="A46" t="s">
        <v>33</v>
      </c>
      <c r="D46" s="11" t="s">
        <v>12</v>
      </c>
      <c r="E46" s="11">
        <f>E45*10%</f>
        <v>35.96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</row>
    <row r="47" spans="1:50">
      <c r="A47" t="s">
        <v>34</v>
      </c>
      <c r="C47" t="s">
        <v>13</v>
      </c>
      <c r="D47" t="s">
        <v>14</v>
      </c>
      <c r="E47">
        <v>210.5</v>
      </c>
      <c r="F47" s="10">
        <v>53283</v>
      </c>
      <c r="G47" s="10">
        <v>53283</v>
      </c>
      <c r="H47" s="10">
        <v>53283</v>
      </c>
      <c r="I47" s="10">
        <v>53283</v>
      </c>
      <c r="J47" s="10">
        <v>53283</v>
      </c>
      <c r="K47" s="10">
        <v>53283</v>
      </c>
      <c r="L47" s="10">
        <v>53283</v>
      </c>
      <c r="M47" s="10">
        <v>53283</v>
      </c>
      <c r="N47" s="10">
        <v>53283</v>
      </c>
      <c r="O47" s="10">
        <v>53283</v>
      </c>
      <c r="P47" s="10">
        <v>53283</v>
      </c>
      <c r="Q47" s="10">
        <v>53283</v>
      </c>
      <c r="R47" s="10">
        <v>53283</v>
      </c>
      <c r="S47" s="10">
        <v>53283</v>
      </c>
      <c r="T47" s="10">
        <v>53283</v>
      </c>
      <c r="U47" s="10">
        <v>53283</v>
      </c>
      <c r="V47" s="10">
        <v>53283</v>
      </c>
      <c r="W47" s="10">
        <v>53283</v>
      </c>
      <c r="X47" s="10">
        <v>53283</v>
      </c>
      <c r="Y47" s="10">
        <v>53283</v>
      </c>
      <c r="Z47" s="10">
        <v>53283</v>
      </c>
      <c r="AA47" s="10">
        <v>53283</v>
      </c>
      <c r="AB47" s="10">
        <v>53283</v>
      </c>
      <c r="AC47" s="10">
        <v>53283</v>
      </c>
      <c r="AD47" s="10">
        <v>53283</v>
      </c>
      <c r="AE47" s="10">
        <v>53283</v>
      </c>
      <c r="AF47" s="10">
        <v>53283</v>
      </c>
      <c r="AG47" s="10">
        <v>53283</v>
      </c>
      <c r="AH47" s="10">
        <v>53283</v>
      </c>
      <c r="AI47" s="10">
        <v>53283</v>
      </c>
      <c r="AJ47" s="10">
        <v>53283</v>
      </c>
      <c r="AK47" s="10">
        <v>53283</v>
      </c>
      <c r="AL47" s="10">
        <v>53283</v>
      </c>
      <c r="AM47" s="10">
        <v>53283</v>
      </c>
      <c r="AN47" s="10">
        <v>53283</v>
      </c>
      <c r="AO47" s="10">
        <v>53283</v>
      </c>
      <c r="AP47" s="10">
        <v>53283</v>
      </c>
      <c r="AQ47" s="10">
        <v>53283</v>
      </c>
      <c r="AR47" s="10">
        <v>53283</v>
      </c>
      <c r="AS47" s="10">
        <v>53283</v>
      </c>
      <c r="AT47" s="10">
        <v>53283</v>
      </c>
      <c r="AU47" s="10">
        <v>53283</v>
      </c>
    </row>
    <row r="48" spans="1:50">
      <c r="A48" t="s">
        <v>35</v>
      </c>
      <c r="D48" t="s">
        <v>15</v>
      </c>
      <c r="E48">
        <v>179.3</v>
      </c>
      <c r="F48" s="10">
        <v>20037</v>
      </c>
      <c r="G48" s="10">
        <v>22504.535</v>
      </c>
      <c r="H48" s="10">
        <v>24990.5765125</v>
      </c>
      <c r="I48" s="10">
        <v>27495.263336343749</v>
      </c>
      <c r="J48" s="10">
        <v>30018.735311366327</v>
      </c>
      <c r="K48" s="10">
        <v>32561.133326201576</v>
      </c>
      <c r="L48" s="10">
        <v>35122.599326148091</v>
      </c>
      <c r="M48" s="10">
        <v>37703.276321094199</v>
      </c>
      <c r="N48" s="10">
        <v>40303.308393502404</v>
      </c>
      <c r="O48" s="10">
        <v>42922.840706453673</v>
      </c>
      <c r="P48" s="10">
        <v>45562.019511752078</v>
      </c>
      <c r="Q48" s="10">
        <v>45562.019511752078</v>
      </c>
      <c r="R48" s="10">
        <v>45562.019511752078</v>
      </c>
      <c r="S48" s="10">
        <v>45562.019511752078</v>
      </c>
      <c r="T48" s="10">
        <v>45562.019511752078</v>
      </c>
      <c r="U48" s="10">
        <v>45562.019511752078</v>
      </c>
      <c r="V48" s="10">
        <v>45562.019511752078</v>
      </c>
      <c r="W48" s="10">
        <v>45562.019511752078</v>
      </c>
      <c r="X48" s="10">
        <v>45562.019511752078</v>
      </c>
      <c r="Y48" s="10">
        <v>45562.019511752078</v>
      </c>
      <c r="Z48" s="10">
        <v>45562.019511752078</v>
      </c>
      <c r="AA48" s="10">
        <v>45562.019511752078</v>
      </c>
      <c r="AB48" s="10">
        <v>45562.019511752078</v>
      </c>
      <c r="AC48" s="10">
        <v>45562.019511752078</v>
      </c>
      <c r="AD48" s="10">
        <v>45562.019511752078</v>
      </c>
      <c r="AE48" s="10">
        <v>45562.019511752078</v>
      </c>
      <c r="AF48" s="10">
        <v>45562.019511752078</v>
      </c>
      <c r="AG48" s="10">
        <v>45562.019511752078</v>
      </c>
      <c r="AH48" s="10">
        <v>45562.019511752078</v>
      </c>
      <c r="AI48" s="10">
        <v>45562.019511752078</v>
      </c>
      <c r="AJ48" s="10">
        <v>45562.019511752078</v>
      </c>
      <c r="AK48" s="10">
        <v>45562.019511752078</v>
      </c>
      <c r="AL48" s="10">
        <v>45562.019511752078</v>
      </c>
      <c r="AM48" s="10">
        <v>45562.019511752078</v>
      </c>
      <c r="AN48" s="10">
        <v>45562.019511752078</v>
      </c>
      <c r="AO48" s="10">
        <v>45562.019511752078</v>
      </c>
      <c r="AP48" s="10">
        <v>45562.019511752078</v>
      </c>
      <c r="AQ48" s="10">
        <v>45562.019511752078</v>
      </c>
      <c r="AR48" s="10">
        <v>45562.019511752078</v>
      </c>
      <c r="AS48" s="10">
        <v>45562.019511752078</v>
      </c>
      <c r="AT48" s="10">
        <v>45562.019511752078</v>
      </c>
      <c r="AU48" s="10">
        <v>45562.019511752078</v>
      </c>
    </row>
    <row r="49" spans="1:47">
      <c r="A49" t="s">
        <v>36</v>
      </c>
      <c r="D49" t="s">
        <v>16</v>
      </c>
      <c r="E49">
        <v>15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>
        <v>2658.9726463381403</v>
      </c>
      <c r="R49" s="10">
        <v>5337.8875875238173</v>
      </c>
      <c r="S49" s="10">
        <v>8036.8943907683861</v>
      </c>
      <c r="T49" s="10">
        <v>10756.143745037289</v>
      </c>
      <c r="U49" s="10">
        <v>13495.787469463208</v>
      </c>
      <c r="V49" s="10">
        <v>16255.978521822322</v>
      </c>
      <c r="W49" s="10">
        <v>19036.871007074129</v>
      </c>
      <c r="X49" s="10">
        <v>21838.620185965327</v>
      </c>
      <c r="Y49" s="10">
        <v>24661.382483698206</v>
      </c>
      <c r="Z49" s="10">
        <v>27505.315498664084</v>
      </c>
      <c r="AA49" s="10">
        <v>30370.578011242204</v>
      </c>
      <c r="AB49" s="10">
        <v>33257.329992664658</v>
      </c>
      <c r="AC49" s="10">
        <v>36165.732613947781</v>
      </c>
      <c r="AD49" s="10">
        <v>39095.948254890529</v>
      </c>
      <c r="AE49" s="10">
        <v>42048.140513140344</v>
      </c>
      <c r="AF49" s="10">
        <v>45022.474213327034</v>
      </c>
      <c r="AG49" s="10">
        <v>48019.115416265129</v>
      </c>
      <c r="AH49" s="10">
        <v>51038.231428225256</v>
      </c>
      <c r="AI49" s="10">
        <v>54079.990810275085</v>
      </c>
      <c r="AJ49" s="10">
        <v>57144.563387690287</v>
      </c>
      <c r="AK49" s="10">
        <v>60232.120259436102</v>
      </c>
      <c r="AL49" s="10">
        <v>63342.833807720017</v>
      </c>
      <c r="AM49" s="10">
        <v>66476.877707616062</v>
      </c>
      <c r="AN49" s="10">
        <v>69634.426936761331</v>
      </c>
      <c r="AO49" s="10">
        <v>72815.657785125179</v>
      </c>
      <c r="AP49" s="10">
        <v>76020.747864851757</v>
      </c>
      <c r="AQ49" s="10">
        <v>79249.876120176283</v>
      </c>
      <c r="AR49" s="10">
        <v>82503.222837415742</v>
      </c>
      <c r="AS49" s="10">
        <v>85780.969655034496</v>
      </c>
      <c r="AT49" s="10">
        <v>89083.299573785393</v>
      </c>
      <c r="AU49" s="10">
        <v>92410.396966926928</v>
      </c>
    </row>
    <row r="50" spans="1:47">
      <c r="A50">
        <v>2050</v>
      </c>
      <c r="D50" t="s">
        <v>7</v>
      </c>
      <c r="E50">
        <v>432.4</v>
      </c>
      <c r="F50" s="10">
        <f>F16-F51</f>
        <v>202490</v>
      </c>
      <c r="G50" s="10">
        <f t="shared" ref="G50:AU50" si="8">G16-G51</f>
        <v>145812.5787377276</v>
      </c>
      <c r="H50" s="10">
        <f t="shared" si="8"/>
        <v>104999.29931426741</v>
      </c>
      <c r="I50" s="10">
        <f t="shared" si="8"/>
        <v>75609.751586092374</v>
      </c>
      <c r="J50" s="10">
        <f t="shared" si="8"/>
        <v>54446.40652124607</v>
      </c>
      <c r="K50" s="10">
        <f t="shared" si="8"/>
        <v>39206.730889750208</v>
      </c>
      <c r="L50" s="10">
        <f t="shared" si="8"/>
        <v>28232.675860094809</v>
      </c>
      <c r="M50" s="10">
        <f t="shared" si="8"/>
        <v>20330.284319358063</v>
      </c>
      <c r="N50" s="10">
        <f t="shared" si="8"/>
        <v>14639.790523367992</v>
      </c>
      <c r="O50" s="10">
        <f t="shared" si="8"/>
        <v>10542.079156464199</v>
      </c>
      <c r="P50" s="10">
        <f t="shared" si="8"/>
        <v>7591.3267176714435</v>
      </c>
      <c r="Q50" s="10">
        <f t="shared" si="8"/>
        <v>5466.4967393169063</v>
      </c>
      <c r="R50" s="10">
        <f t="shared" si="8"/>
        <v>3936.4116066036804</v>
      </c>
      <c r="S50" s="10">
        <f t="shared" si="8"/>
        <v>2834.6008560027985</v>
      </c>
      <c r="T50" s="10">
        <f t="shared" si="8"/>
        <v>2041.1894933376461</v>
      </c>
      <c r="U50" s="10">
        <f t="shared" si="8"/>
        <v>1469.8558136990468</v>
      </c>
      <c r="V50" s="10">
        <f t="shared" si="8"/>
        <v>1058.4397578552016</v>
      </c>
      <c r="W50" s="10">
        <f t="shared" si="8"/>
        <v>762.18001151367207</v>
      </c>
      <c r="X50" s="10">
        <f t="shared" si="8"/>
        <v>548.84405620602774</v>
      </c>
      <c r="Y50" s="10">
        <f t="shared" si="8"/>
        <v>395.22133023990318</v>
      </c>
      <c r="Z50" s="10">
        <f t="shared" si="8"/>
        <v>284.59796204473241</v>
      </c>
      <c r="AA50" s="10">
        <f t="shared" si="8"/>
        <v>204.93833151881699</v>
      </c>
      <c r="AB50" s="10">
        <f t="shared" si="8"/>
        <v>147.57561657842598</v>
      </c>
      <c r="AC50" s="10">
        <f t="shared" si="8"/>
        <v>106.26885876888991</v>
      </c>
      <c r="AD50" s="10">
        <f t="shared" si="8"/>
        <v>76.523958400939591</v>
      </c>
      <c r="AE50" s="10">
        <f t="shared" si="8"/>
        <v>55.104724725475535</v>
      </c>
      <c r="AF50" s="10">
        <f t="shared" si="8"/>
        <v>39.680784299736843</v>
      </c>
      <c r="AG50" s="10">
        <f t="shared" si="8"/>
        <v>28.574040619685547</v>
      </c>
      <c r="AH50" s="10">
        <f t="shared" si="8"/>
        <v>20.576100289967144</v>
      </c>
      <c r="AI50" s="10">
        <f t="shared" si="8"/>
        <v>14.816802032932173</v>
      </c>
      <c r="AJ50" s="10">
        <f t="shared" si="8"/>
        <v>10.66954473342048</v>
      </c>
      <c r="AK50" s="10">
        <f t="shared" si="8"/>
        <v>7.6831143836025149</v>
      </c>
      <c r="AL50" s="10">
        <f t="shared" si="8"/>
        <v>5.5325928243983071</v>
      </c>
      <c r="AM50" s="10">
        <f t="shared" si="8"/>
        <v>3.9840072439692449</v>
      </c>
      <c r="AN50" s="10">
        <f t="shared" si="8"/>
        <v>2.8688743639213499</v>
      </c>
      <c r="AO50" s="10">
        <f t="shared" si="8"/>
        <v>2.0658697667822707</v>
      </c>
      <c r="AP50" s="10">
        <f t="shared" si="8"/>
        <v>1.4876280212774873</v>
      </c>
      <c r="AQ50" s="10">
        <f t="shared" si="8"/>
        <v>1.0712374832655769</v>
      </c>
      <c r="AR50" s="10">
        <f t="shared" si="8"/>
        <v>0.77139562385855243</v>
      </c>
      <c r="AS50" s="10">
        <f t="shared" si="8"/>
        <v>0.5554801972466521</v>
      </c>
      <c r="AT50" s="10">
        <f t="shared" si="8"/>
        <v>0.39999999999417923</v>
      </c>
      <c r="AU50" s="10">
        <f>AU16-AU51</f>
        <v>0.28803907104884274</v>
      </c>
    </row>
    <row r="51" spans="1:47">
      <c r="D51" s="11" t="s">
        <v>8</v>
      </c>
      <c r="E51">
        <f>E50*10%</f>
        <v>43.24</v>
      </c>
      <c r="F51" s="10">
        <v>0</v>
      </c>
      <c r="G51" s="10">
        <f>F50*$D$80+F51</f>
        <v>56677.421262272408</v>
      </c>
      <c r="H51" s="10">
        <f t="shared" ref="H51:AU51" si="9">G50*$D$80+G51</f>
        <v>97490.700685732591</v>
      </c>
      <c r="I51" s="10">
        <f t="shared" si="9"/>
        <v>126880.24841390763</v>
      </c>
      <c r="J51" s="10">
        <f t="shared" si="9"/>
        <v>148043.59347875393</v>
      </c>
      <c r="K51" s="10">
        <f t="shared" si="9"/>
        <v>163283.26911024979</v>
      </c>
      <c r="L51" s="10">
        <f t="shared" si="9"/>
        <v>174257.32413990519</v>
      </c>
      <c r="M51" s="10">
        <f t="shared" si="9"/>
        <v>182159.71568064194</v>
      </c>
      <c r="N51" s="10">
        <f t="shared" si="9"/>
        <v>187850.20947663201</v>
      </c>
      <c r="O51" s="10">
        <f t="shared" si="9"/>
        <v>191947.9208435358</v>
      </c>
      <c r="P51" s="10">
        <f t="shared" si="9"/>
        <v>194898.67328232856</v>
      </c>
      <c r="Q51" s="10">
        <f t="shared" si="9"/>
        <v>197023.50326068309</v>
      </c>
      <c r="R51" s="10">
        <f t="shared" si="9"/>
        <v>198553.58839339632</v>
      </c>
      <c r="S51" s="10">
        <f t="shared" si="9"/>
        <v>199655.3991439972</v>
      </c>
      <c r="T51" s="10">
        <f t="shared" si="9"/>
        <v>200448.81050666235</v>
      </c>
      <c r="U51" s="10">
        <f t="shared" si="9"/>
        <v>201020.14418630095</v>
      </c>
      <c r="V51" s="10">
        <f t="shared" si="9"/>
        <v>201431.5602421448</v>
      </c>
      <c r="W51" s="10">
        <f t="shared" si="9"/>
        <v>201727.81998848633</v>
      </c>
      <c r="X51" s="10">
        <f t="shared" si="9"/>
        <v>201941.15594379397</v>
      </c>
      <c r="Y51" s="10">
        <f t="shared" si="9"/>
        <v>202094.7786697601</v>
      </c>
      <c r="Z51" s="10">
        <f t="shared" si="9"/>
        <v>202205.40203795527</v>
      </c>
      <c r="AA51" s="10">
        <f t="shared" si="9"/>
        <v>202285.06166848118</v>
      </c>
      <c r="AB51" s="10">
        <f t="shared" si="9"/>
        <v>202342.42438342157</v>
      </c>
      <c r="AC51" s="10">
        <f t="shared" si="9"/>
        <v>202383.73114123111</v>
      </c>
      <c r="AD51" s="10">
        <f t="shared" si="9"/>
        <v>202413.47604159906</v>
      </c>
      <c r="AE51" s="10">
        <f t="shared" si="9"/>
        <v>202434.89527527452</v>
      </c>
      <c r="AF51" s="10">
        <f t="shared" si="9"/>
        <v>202450.31921570026</v>
      </c>
      <c r="AG51" s="10">
        <f t="shared" si="9"/>
        <v>202461.42595938031</v>
      </c>
      <c r="AH51" s="10">
        <f t="shared" si="9"/>
        <v>202469.42389971003</v>
      </c>
      <c r="AI51" s="10">
        <f t="shared" si="9"/>
        <v>202475.18319796707</v>
      </c>
      <c r="AJ51" s="10">
        <f t="shared" si="9"/>
        <v>202479.33045526658</v>
      </c>
      <c r="AK51" s="10">
        <f t="shared" si="9"/>
        <v>202482.3168856164</v>
      </c>
      <c r="AL51" s="10">
        <f t="shared" si="9"/>
        <v>202484.4674071756</v>
      </c>
      <c r="AM51" s="10">
        <f t="shared" si="9"/>
        <v>202486.01599275603</v>
      </c>
      <c r="AN51" s="10">
        <f t="shared" si="9"/>
        <v>202487.13112563608</v>
      </c>
      <c r="AO51" s="10">
        <f t="shared" si="9"/>
        <v>202487.93413023322</v>
      </c>
      <c r="AP51" s="10">
        <f t="shared" si="9"/>
        <v>202488.51237197872</v>
      </c>
      <c r="AQ51" s="10">
        <f t="shared" si="9"/>
        <v>202488.92876251673</v>
      </c>
      <c r="AR51" s="10">
        <f t="shared" si="9"/>
        <v>202489.22860437614</v>
      </c>
      <c r="AS51" s="10">
        <f t="shared" si="9"/>
        <v>202489.44451980275</v>
      </c>
      <c r="AT51" s="10">
        <f t="shared" si="9"/>
        <v>202489.60000000001</v>
      </c>
      <c r="AU51" s="10">
        <f t="shared" si="9"/>
        <v>202489.71196092895</v>
      </c>
    </row>
    <row r="52" spans="1:47">
      <c r="D52" t="s">
        <v>9</v>
      </c>
      <c r="E52">
        <v>335.3</v>
      </c>
      <c r="F52" s="10">
        <f>F18-F53</f>
        <v>60891</v>
      </c>
      <c r="G52" s="10">
        <f t="shared" ref="G52:AU52" si="10">G18-G53</f>
        <v>45184.635015329688</v>
      </c>
      <c r="H52" s="10">
        <f t="shared" si="10"/>
        <v>33529.606041427433</v>
      </c>
      <c r="I52" s="10">
        <f t="shared" si="10"/>
        <v>24880.90212329723</v>
      </c>
      <c r="J52" s="10">
        <f t="shared" si="10"/>
        <v>18463.064841985295</v>
      </c>
      <c r="K52" s="10">
        <f t="shared" si="10"/>
        <v>13700.659311712261</v>
      </c>
      <c r="L52" s="10">
        <f t="shared" si="10"/>
        <v>10166.679648373269</v>
      </c>
      <c r="M52" s="10">
        <f t="shared" si="10"/>
        <v>7544.2628504955792</v>
      </c>
      <c r="N52" s="10">
        <f t="shared" si="10"/>
        <v>5598.2782900486709</v>
      </c>
      <c r="O52" s="10">
        <f t="shared" si="10"/>
        <v>4154.245475523363</v>
      </c>
      <c r="P52" s="10">
        <f t="shared" si="10"/>
        <v>3082.6898158284093</v>
      </c>
      <c r="Q52" s="10">
        <f t="shared" si="10"/>
        <v>2287.5336945308954</v>
      </c>
      <c r="R52" s="10">
        <f t="shared" si="10"/>
        <v>1697.4819771829498</v>
      </c>
      <c r="S52" s="10">
        <f t="shared" si="10"/>
        <v>1259.6295607579377</v>
      </c>
      <c r="T52" s="10">
        <f t="shared" si="10"/>
        <v>934.71780652916641</v>
      </c>
      <c r="U52" s="10">
        <f t="shared" si="10"/>
        <v>693.6145395928761</v>
      </c>
      <c r="V52" s="10">
        <f t="shared" si="10"/>
        <v>514.7020054331515</v>
      </c>
      <c r="W52" s="10">
        <f t="shared" si="10"/>
        <v>381.93858299510612</v>
      </c>
      <c r="X52" s="10">
        <f t="shared" si="10"/>
        <v>283.420463958646</v>
      </c>
      <c r="Y52" s="10">
        <f t="shared" si="10"/>
        <v>210.3143357778099</v>
      </c>
      <c r="Z52" s="10">
        <f t="shared" si="10"/>
        <v>156.06537091872451</v>
      </c>
      <c r="AA52" s="10">
        <f t="shared" si="10"/>
        <v>115.80950918025337</v>
      </c>
      <c r="AB52" s="10">
        <f t="shared" si="10"/>
        <v>85.937337268464034</v>
      </c>
      <c r="AC52" s="10">
        <f t="shared" si="10"/>
        <v>63.770462279564526</v>
      </c>
      <c r="AD52" s="10">
        <f t="shared" si="10"/>
        <v>47.321362153044902</v>
      </c>
      <c r="AE52" s="10">
        <f t="shared" si="10"/>
        <v>35.115180852895719</v>
      </c>
      <c r="AF52" s="10">
        <f t="shared" si="10"/>
        <v>26.057490110775689</v>
      </c>
      <c r="AG52" s="10">
        <f t="shared" si="10"/>
        <v>19.33616101017833</v>
      </c>
      <c r="AH52" s="10">
        <f t="shared" si="10"/>
        <v>14.348547040492122</v>
      </c>
      <c r="AI52" s="10">
        <f t="shared" si="10"/>
        <v>10.647449722040619</v>
      </c>
      <c r="AJ52" s="10">
        <f t="shared" si="10"/>
        <v>7.9010219824704109</v>
      </c>
      <c r="AK52" s="10">
        <f t="shared" si="10"/>
        <v>5.8630141486573848</v>
      </c>
      <c r="AL52" s="10">
        <f t="shared" si="10"/>
        <v>4.350694756154553</v>
      </c>
      <c r="AM52" s="10">
        <f t="shared" si="10"/>
        <v>3.2284665159022552</v>
      </c>
      <c r="AN52" s="10">
        <f t="shared" si="10"/>
        <v>2.3957084163557738</v>
      </c>
      <c r="AO52" s="10">
        <f t="shared" si="10"/>
        <v>1.7777538617592654</v>
      </c>
      <c r="AP52" s="10">
        <f t="shared" si="10"/>
        <v>1.3191959302785108</v>
      </c>
      <c r="AQ52" s="10">
        <f t="shared" si="10"/>
        <v>0.9789194893091917</v>
      </c>
      <c r="AR52" s="10">
        <f t="shared" si="10"/>
        <v>0.72641473836847581</v>
      </c>
      <c r="AS52" s="10">
        <f t="shared" si="10"/>
        <v>0.53904164528648835</v>
      </c>
      <c r="AT52" s="10">
        <f t="shared" si="10"/>
        <v>0.40000000000873115</v>
      </c>
      <c r="AU52" s="10">
        <f t="shared" si="10"/>
        <v>0.29682307740586111</v>
      </c>
    </row>
    <row r="53" spans="1:47">
      <c r="D53" s="11" t="s">
        <v>10</v>
      </c>
      <c r="E53">
        <f>E52*10%</f>
        <v>33.53</v>
      </c>
      <c r="F53" s="10">
        <v>0</v>
      </c>
      <c r="G53" s="10">
        <f>F52*$D$83+F53</f>
        <v>15706.364984670312</v>
      </c>
      <c r="H53" s="10">
        <f t="shared" ref="H53:AU53" si="11">G52*$D$83+G53</f>
        <v>27361.393958572567</v>
      </c>
      <c r="I53" s="10">
        <f t="shared" si="11"/>
        <v>36010.09787670277</v>
      </c>
      <c r="J53" s="10">
        <f t="shared" si="11"/>
        <v>42427.935158014705</v>
      </c>
      <c r="K53" s="10">
        <f t="shared" si="11"/>
        <v>47190.340688287739</v>
      </c>
      <c r="L53" s="10">
        <f t="shared" si="11"/>
        <v>50724.320351626731</v>
      </c>
      <c r="M53" s="10">
        <f t="shared" si="11"/>
        <v>53346.737149504421</v>
      </c>
      <c r="N53" s="10">
        <f t="shared" si="11"/>
        <v>55292.721709951329</v>
      </c>
      <c r="O53" s="10">
        <f t="shared" si="11"/>
        <v>56736.754524476637</v>
      </c>
      <c r="P53" s="10">
        <f t="shared" si="11"/>
        <v>57808.310184171591</v>
      </c>
      <c r="Q53" s="10">
        <f t="shared" si="11"/>
        <v>58603.466305469105</v>
      </c>
      <c r="R53" s="10">
        <f t="shared" si="11"/>
        <v>59193.51802281705</v>
      </c>
      <c r="S53" s="10">
        <f t="shared" si="11"/>
        <v>59631.370439242062</v>
      </c>
      <c r="T53" s="10">
        <f t="shared" si="11"/>
        <v>59956.282193470834</v>
      </c>
      <c r="U53" s="10">
        <f t="shared" si="11"/>
        <v>60197.385460407124</v>
      </c>
      <c r="V53" s="10">
        <f t="shared" si="11"/>
        <v>60376.297994566849</v>
      </c>
      <c r="W53" s="10">
        <f t="shared" si="11"/>
        <v>60509.061417004894</v>
      </c>
      <c r="X53" s="10">
        <f t="shared" si="11"/>
        <v>60607.579536041354</v>
      </c>
      <c r="Y53" s="10">
        <f t="shared" si="11"/>
        <v>60680.68566422219</v>
      </c>
      <c r="Z53" s="10">
        <f t="shared" si="11"/>
        <v>60734.934629081275</v>
      </c>
      <c r="AA53" s="10">
        <f t="shared" si="11"/>
        <v>60775.190490819747</v>
      </c>
      <c r="AB53" s="10">
        <f t="shared" si="11"/>
        <v>60805.062662731536</v>
      </c>
      <c r="AC53" s="10">
        <f t="shared" si="11"/>
        <v>60827.229537720435</v>
      </c>
      <c r="AD53" s="10">
        <f t="shared" si="11"/>
        <v>60843.678637846955</v>
      </c>
      <c r="AE53" s="10">
        <f t="shared" si="11"/>
        <v>60855.884819147104</v>
      </c>
      <c r="AF53" s="10">
        <f t="shared" si="11"/>
        <v>60864.942509889224</v>
      </c>
      <c r="AG53" s="10">
        <f t="shared" si="11"/>
        <v>60871.663838989822</v>
      </c>
      <c r="AH53" s="10">
        <f t="shared" si="11"/>
        <v>60876.651452959508</v>
      </c>
      <c r="AI53" s="10">
        <f t="shared" si="11"/>
        <v>60880.352550277959</v>
      </c>
      <c r="AJ53" s="10">
        <f t="shared" si="11"/>
        <v>60883.09897801753</v>
      </c>
      <c r="AK53" s="10">
        <f t="shared" si="11"/>
        <v>60885.136985851343</v>
      </c>
      <c r="AL53" s="10">
        <f t="shared" si="11"/>
        <v>60886.649305243845</v>
      </c>
      <c r="AM53" s="10">
        <f t="shared" si="11"/>
        <v>60887.771533484098</v>
      </c>
      <c r="AN53" s="10">
        <f t="shared" si="11"/>
        <v>60888.604291583644</v>
      </c>
      <c r="AO53" s="10">
        <f t="shared" si="11"/>
        <v>60889.222246138241</v>
      </c>
      <c r="AP53" s="10">
        <f t="shared" si="11"/>
        <v>60889.680804069721</v>
      </c>
      <c r="AQ53" s="10">
        <f t="shared" si="11"/>
        <v>60890.021080510691</v>
      </c>
      <c r="AR53" s="10">
        <f t="shared" si="11"/>
        <v>60890.273585261632</v>
      </c>
      <c r="AS53" s="10">
        <f t="shared" si="11"/>
        <v>60890.460958354714</v>
      </c>
      <c r="AT53" s="10">
        <f t="shared" si="11"/>
        <v>60890.599999999991</v>
      </c>
      <c r="AU53" s="10">
        <f t="shared" si="11"/>
        <v>60890.703176922594</v>
      </c>
    </row>
    <row r="54" spans="1:47">
      <c r="C54" t="s">
        <v>17</v>
      </c>
      <c r="D54" t="s">
        <v>11</v>
      </c>
      <c r="E54">
        <v>296.5</v>
      </c>
      <c r="F54" s="10">
        <f>F20-F55</f>
        <v>35652</v>
      </c>
      <c r="G54" s="10">
        <f t="shared" ref="G54:AU54" si="12">G20-G55</f>
        <v>35652</v>
      </c>
      <c r="H54" s="10">
        <f t="shared" si="12"/>
        <v>35652</v>
      </c>
      <c r="I54" s="10">
        <f t="shared" si="12"/>
        <v>35652</v>
      </c>
      <c r="J54" s="10">
        <f t="shared" si="12"/>
        <v>35652</v>
      </c>
      <c r="K54" s="10">
        <f t="shared" si="12"/>
        <v>35652</v>
      </c>
      <c r="L54" s="10">
        <f t="shared" si="12"/>
        <v>35652</v>
      </c>
      <c r="M54" s="10">
        <f t="shared" si="12"/>
        <v>35652</v>
      </c>
      <c r="N54" s="10">
        <f t="shared" si="12"/>
        <v>35652</v>
      </c>
      <c r="O54" s="10">
        <f t="shared" si="12"/>
        <v>35652</v>
      </c>
      <c r="P54" s="10">
        <f t="shared" si="12"/>
        <v>35652</v>
      </c>
      <c r="Q54" s="10">
        <f t="shared" si="12"/>
        <v>35652</v>
      </c>
      <c r="R54" s="10">
        <f t="shared" si="12"/>
        <v>35652</v>
      </c>
      <c r="S54" s="10">
        <f t="shared" si="12"/>
        <v>35652</v>
      </c>
      <c r="T54" s="10">
        <f t="shared" si="12"/>
        <v>35652</v>
      </c>
      <c r="U54" s="10">
        <f t="shared" si="12"/>
        <v>35652</v>
      </c>
      <c r="V54" s="10">
        <f t="shared" si="12"/>
        <v>35652</v>
      </c>
      <c r="W54" s="10">
        <f t="shared" si="12"/>
        <v>35652</v>
      </c>
      <c r="X54" s="10">
        <f t="shared" si="12"/>
        <v>35652</v>
      </c>
      <c r="Y54" s="10">
        <f t="shared" si="12"/>
        <v>35652</v>
      </c>
      <c r="Z54" s="10">
        <f t="shared" si="12"/>
        <v>35652</v>
      </c>
      <c r="AA54" s="10">
        <f t="shared" si="12"/>
        <v>35652</v>
      </c>
      <c r="AB54" s="10">
        <f t="shared" si="12"/>
        <v>35652</v>
      </c>
      <c r="AC54" s="10">
        <f t="shared" si="12"/>
        <v>35652</v>
      </c>
      <c r="AD54" s="10">
        <f t="shared" si="12"/>
        <v>35652</v>
      </c>
      <c r="AE54" s="10">
        <f t="shared" si="12"/>
        <v>35652</v>
      </c>
      <c r="AF54" s="10">
        <f t="shared" si="12"/>
        <v>35652</v>
      </c>
      <c r="AG54" s="10">
        <f t="shared" si="12"/>
        <v>35652</v>
      </c>
      <c r="AH54" s="10">
        <f t="shared" si="12"/>
        <v>35652</v>
      </c>
      <c r="AI54" s="10">
        <f t="shared" si="12"/>
        <v>35652</v>
      </c>
      <c r="AJ54" s="10">
        <f t="shared" si="12"/>
        <v>35652</v>
      </c>
      <c r="AK54" s="10">
        <f t="shared" si="12"/>
        <v>35652</v>
      </c>
      <c r="AL54" s="10">
        <f t="shared" si="12"/>
        <v>35652</v>
      </c>
      <c r="AM54" s="10">
        <f t="shared" si="12"/>
        <v>35652</v>
      </c>
      <c r="AN54" s="10">
        <f t="shared" si="12"/>
        <v>35652</v>
      </c>
      <c r="AO54" s="10">
        <f t="shared" si="12"/>
        <v>35652</v>
      </c>
      <c r="AP54" s="10">
        <f t="shared" si="12"/>
        <v>35652</v>
      </c>
      <c r="AQ54" s="10">
        <f t="shared" si="12"/>
        <v>35652</v>
      </c>
      <c r="AR54" s="10">
        <f t="shared" si="12"/>
        <v>35652</v>
      </c>
      <c r="AS54" s="10">
        <f t="shared" si="12"/>
        <v>35652</v>
      </c>
      <c r="AT54" s="10">
        <f t="shared" si="12"/>
        <v>35652</v>
      </c>
      <c r="AU54" s="10">
        <f t="shared" si="12"/>
        <v>35652</v>
      </c>
    </row>
    <row r="55" spans="1:47">
      <c r="D55" s="11" t="s">
        <v>12</v>
      </c>
      <c r="E55">
        <f>E54*10%</f>
        <v>29.650000000000002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</row>
    <row r="56" spans="1:47">
      <c r="D56" t="s">
        <v>14</v>
      </c>
      <c r="E56">
        <v>172.8</v>
      </c>
      <c r="F56" s="10">
        <v>5682</v>
      </c>
      <c r="G56" s="10">
        <v>5682</v>
      </c>
      <c r="H56" s="10">
        <v>5682</v>
      </c>
      <c r="I56" s="10">
        <v>5682</v>
      </c>
      <c r="J56" s="10">
        <v>5682</v>
      </c>
      <c r="K56" s="10">
        <v>5682</v>
      </c>
      <c r="L56" s="10">
        <v>5682</v>
      </c>
      <c r="M56" s="10">
        <v>5682</v>
      </c>
      <c r="N56" s="10">
        <v>5682</v>
      </c>
      <c r="O56" s="10">
        <v>5682</v>
      </c>
      <c r="P56" s="10">
        <v>5682</v>
      </c>
      <c r="Q56" s="10">
        <v>5682</v>
      </c>
      <c r="R56" s="10">
        <v>5682</v>
      </c>
      <c r="S56" s="10">
        <v>5682</v>
      </c>
      <c r="T56" s="10">
        <v>5682</v>
      </c>
      <c r="U56" s="10">
        <v>5682</v>
      </c>
      <c r="V56" s="10">
        <v>5682</v>
      </c>
      <c r="W56" s="10">
        <v>5682</v>
      </c>
      <c r="X56" s="10">
        <v>5682</v>
      </c>
      <c r="Y56" s="10">
        <v>5682</v>
      </c>
      <c r="Z56" s="10">
        <v>5682</v>
      </c>
      <c r="AA56" s="10">
        <v>5682</v>
      </c>
      <c r="AB56" s="10">
        <v>5682</v>
      </c>
      <c r="AC56" s="10">
        <v>5682</v>
      </c>
      <c r="AD56" s="10">
        <v>5682</v>
      </c>
      <c r="AE56" s="10">
        <v>5682</v>
      </c>
      <c r="AF56" s="10">
        <v>5682</v>
      </c>
      <c r="AG56" s="10">
        <v>5682</v>
      </c>
      <c r="AH56" s="10">
        <v>5682</v>
      </c>
      <c r="AI56" s="10">
        <v>5682</v>
      </c>
      <c r="AJ56" s="10">
        <v>5682</v>
      </c>
      <c r="AK56" s="10">
        <v>5682</v>
      </c>
      <c r="AL56" s="10">
        <v>5682</v>
      </c>
      <c r="AM56" s="10">
        <v>5682</v>
      </c>
      <c r="AN56" s="10">
        <v>5682</v>
      </c>
      <c r="AO56" s="10">
        <v>5682</v>
      </c>
      <c r="AP56" s="10">
        <v>5682</v>
      </c>
      <c r="AQ56" s="10">
        <v>5682</v>
      </c>
      <c r="AR56" s="10">
        <v>5682</v>
      </c>
      <c r="AS56" s="10">
        <v>5682</v>
      </c>
      <c r="AT56" s="10">
        <v>5682</v>
      </c>
      <c r="AU56" s="10">
        <v>5682</v>
      </c>
    </row>
    <row r="57" spans="1:47">
      <c r="D57" t="s">
        <v>15</v>
      </c>
      <c r="E57">
        <v>149.69999999999999</v>
      </c>
      <c r="F57" s="10">
        <v>2845</v>
      </c>
      <c r="G57" s="10">
        <v>5312.5349999999999</v>
      </c>
      <c r="H57" s="10">
        <v>7798.5765124999998</v>
      </c>
      <c r="I57" s="10">
        <v>10303.263336343749</v>
      </c>
      <c r="J57" s="10">
        <v>12826.735311366327</v>
      </c>
      <c r="K57" s="10">
        <v>15369.133326201574</v>
      </c>
      <c r="L57" s="10">
        <v>17930.599326148087</v>
      </c>
      <c r="M57" s="10">
        <v>20511.276321094199</v>
      </c>
      <c r="N57" s="10">
        <v>23111.308393502408</v>
      </c>
      <c r="O57" s="10">
        <v>25730.840706453677</v>
      </c>
      <c r="P57" s="10">
        <v>28370.019511752078</v>
      </c>
      <c r="Q57" s="10">
        <v>28370.019511752078</v>
      </c>
      <c r="R57" s="10">
        <v>28370.019511752078</v>
      </c>
      <c r="S57" s="10">
        <v>28370.019511752078</v>
      </c>
      <c r="T57" s="10">
        <v>28370.019511752078</v>
      </c>
      <c r="U57" s="10">
        <v>28370.019511752078</v>
      </c>
      <c r="V57" s="10">
        <v>28370.019511752078</v>
      </c>
      <c r="W57" s="10">
        <v>28370.019511752078</v>
      </c>
      <c r="X57" s="10">
        <v>28370.019511752078</v>
      </c>
      <c r="Y57" s="10">
        <v>28370.019511752078</v>
      </c>
      <c r="Z57" s="10">
        <v>28370.019511752078</v>
      </c>
      <c r="AA57" s="10">
        <v>28370.019511752078</v>
      </c>
      <c r="AB57" s="10">
        <v>28370.019511752078</v>
      </c>
      <c r="AC57" s="10">
        <v>28370.019511752078</v>
      </c>
      <c r="AD57" s="10">
        <v>28370.019511752078</v>
      </c>
      <c r="AE57" s="10">
        <v>28370.019511752078</v>
      </c>
      <c r="AF57" s="10">
        <v>28370.019511752078</v>
      </c>
      <c r="AG57" s="10">
        <v>28370.019511752078</v>
      </c>
      <c r="AH57" s="10">
        <v>28370.019511752078</v>
      </c>
      <c r="AI57" s="10">
        <v>28370.019511752078</v>
      </c>
      <c r="AJ57" s="10">
        <v>28370.019511752078</v>
      </c>
      <c r="AK57" s="10">
        <v>28370.019511752078</v>
      </c>
      <c r="AL57" s="10">
        <v>28370.019511752078</v>
      </c>
      <c r="AM57" s="10">
        <v>28370.019511752078</v>
      </c>
      <c r="AN57" s="10">
        <v>28370.019511752078</v>
      </c>
      <c r="AO57" s="10">
        <v>28370.019511752078</v>
      </c>
      <c r="AP57" s="10">
        <v>28370.019511752078</v>
      </c>
      <c r="AQ57" s="10">
        <v>28370.019511752078</v>
      </c>
      <c r="AR57" s="10">
        <v>28370.019511752078</v>
      </c>
      <c r="AS57" s="10">
        <v>28370.019511752078</v>
      </c>
      <c r="AT57" s="10">
        <v>28370.019511752078</v>
      </c>
      <c r="AU57" s="10">
        <v>28370.019511752078</v>
      </c>
    </row>
    <row r="58" spans="1:47">
      <c r="D58" t="s">
        <v>16</v>
      </c>
      <c r="E58">
        <v>15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>
        <v>2658.9726463381403</v>
      </c>
      <c r="R58" s="10">
        <v>5337.8875875238173</v>
      </c>
      <c r="S58" s="10">
        <v>8036.8943907683861</v>
      </c>
      <c r="T58" s="10">
        <v>10756.143745037289</v>
      </c>
      <c r="U58" s="10">
        <v>13495.787469463208</v>
      </c>
      <c r="V58" s="10">
        <v>16255.978521822322</v>
      </c>
      <c r="W58" s="10">
        <v>19036.871007074129</v>
      </c>
      <c r="X58" s="10">
        <v>21838.620185965327</v>
      </c>
      <c r="Y58" s="10">
        <v>24661.382483698206</v>
      </c>
      <c r="Z58" s="10">
        <v>27505.315498664084</v>
      </c>
      <c r="AA58" s="10">
        <v>30370.578011242204</v>
      </c>
      <c r="AB58" s="10">
        <v>33257.329992664658</v>
      </c>
      <c r="AC58" s="10">
        <v>36165.732613947781</v>
      </c>
      <c r="AD58" s="10">
        <v>39095.948254890529</v>
      </c>
      <c r="AE58" s="10">
        <v>42048.140513140344</v>
      </c>
      <c r="AF58" s="10">
        <v>45022.474213327034</v>
      </c>
      <c r="AG58" s="10">
        <v>48019.115416265129</v>
      </c>
      <c r="AH58" s="10">
        <v>51038.231428225256</v>
      </c>
      <c r="AI58" s="10">
        <v>54079.990810275085</v>
      </c>
      <c r="AJ58" s="10">
        <v>57144.563387690287</v>
      </c>
      <c r="AK58" s="10">
        <v>60232.120259436102</v>
      </c>
      <c r="AL58" s="10">
        <v>63342.833807720017</v>
      </c>
      <c r="AM58" s="10">
        <v>66476.877707616062</v>
      </c>
      <c r="AN58" s="10">
        <v>69634.426936761331</v>
      </c>
      <c r="AO58" s="10">
        <v>72815.657785125179</v>
      </c>
      <c r="AP58" s="10">
        <v>76020.747864851757</v>
      </c>
      <c r="AQ58" s="10">
        <v>79249.876120176283</v>
      </c>
      <c r="AR58" s="10">
        <v>82503.222837415742</v>
      </c>
      <c r="AS58" s="10">
        <v>85780.969655034496</v>
      </c>
      <c r="AT58" s="10">
        <v>89083.299573785393</v>
      </c>
      <c r="AU58" s="10">
        <v>92410.396966926928</v>
      </c>
    </row>
    <row r="59" spans="1:47">
      <c r="D59" t="s">
        <v>7</v>
      </c>
      <c r="E59">
        <v>311.3</v>
      </c>
      <c r="F59" s="10">
        <f>F25-F60</f>
        <v>208470</v>
      </c>
      <c r="G59" s="10">
        <f t="shared" ref="G59:AU59" si="13">G25-G60</f>
        <v>150009.57375203303</v>
      </c>
      <c r="H59" s="10">
        <f t="shared" si="13"/>
        <v>107942.97605059066</v>
      </c>
      <c r="I59" s="10">
        <f t="shared" si="13"/>
        <v>77672.949713987691</v>
      </c>
      <c r="J59" s="10">
        <f t="shared" si="13"/>
        <v>55891.428400529519</v>
      </c>
      <c r="K59" s="10">
        <f t="shared" si="13"/>
        <v>40218.013866530935</v>
      </c>
      <c r="L59" s="10">
        <f t="shared" si="13"/>
        <v>28939.833632041351</v>
      </c>
      <c r="M59" s="10">
        <f t="shared" si="13"/>
        <v>20824.349343297712</v>
      </c>
      <c r="N59" s="10">
        <f t="shared" si="13"/>
        <v>14984.658553516172</v>
      </c>
      <c r="O59" s="10">
        <f t="shared" si="13"/>
        <v>10782.569398151856</v>
      </c>
      <c r="P59" s="10">
        <f t="shared" si="13"/>
        <v>7758.8556596559356</v>
      </c>
      <c r="Q59" s="10">
        <f t="shared" si="13"/>
        <v>5583.0701314747275</v>
      </c>
      <c r="R59" s="10">
        <f t="shared" si="13"/>
        <v>4017.4316239757754</v>
      </c>
      <c r="S59" s="10">
        <f t="shared" si="13"/>
        <v>2890.8389959732594</v>
      </c>
      <c r="T59" s="10">
        <f t="shared" si="13"/>
        <v>2080.1723296958953</v>
      </c>
      <c r="U59" s="10">
        <f t="shared" si="13"/>
        <v>1496.8377440804616</v>
      </c>
      <c r="V59" s="10">
        <f t="shared" si="13"/>
        <v>1077.0853934161423</v>
      </c>
      <c r="W59" s="10">
        <f t="shared" si="13"/>
        <v>775.04255173835554</v>
      </c>
      <c r="X59" s="10">
        <f t="shared" si="13"/>
        <v>557.70040210083243</v>
      </c>
      <c r="Y59" s="10">
        <f t="shared" si="13"/>
        <v>401.30666091275634</v>
      </c>
      <c r="Z59" s="10">
        <f t="shared" si="13"/>
        <v>288.76980451564305</v>
      </c>
      <c r="AA59" s="10">
        <f t="shared" si="13"/>
        <v>207.79121834243415</v>
      </c>
      <c r="AB59" s="10">
        <f t="shared" si="13"/>
        <v>149.52114017825807</v>
      </c>
      <c r="AC59" s="10">
        <f t="shared" si="13"/>
        <v>107.59151199241751</v>
      </c>
      <c r="AD59" s="10">
        <f t="shared" si="13"/>
        <v>77.420045346196275</v>
      </c>
      <c r="AE59" s="10">
        <f t="shared" si="13"/>
        <v>55.70944501485792</v>
      </c>
      <c r="AF59" s="10">
        <f t="shared" si="13"/>
        <v>40.087063369515818</v>
      </c>
      <c r="AG59" s="10">
        <f t="shared" si="13"/>
        <v>28.845605070440797</v>
      </c>
      <c r="AH59" s="10">
        <f t="shared" si="13"/>
        <v>20.756544928473886</v>
      </c>
      <c r="AI59" s="10">
        <f t="shared" si="13"/>
        <v>14.935868265398312</v>
      </c>
      <c r="AJ59" s="10">
        <f t="shared" si="13"/>
        <v>10.747461179591483</v>
      </c>
      <c r="AK59" s="10">
        <f t="shared" si="13"/>
        <v>7.7335927014355548</v>
      </c>
      <c r="AL59" s="10">
        <f t="shared" si="13"/>
        <v>5.5648915657657199</v>
      </c>
      <c r="AM59" s="10">
        <f t="shared" si="13"/>
        <v>4.0043508023081813</v>
      </c>
      <c r="AN59" s="10">
        <f t="shared" si="13"/>
        <v>2.8814263779204339</v>
      </c>
      <c r="AO59" s="10">
        <f t="shared" si="13"/>
        <v>2.0733992552850395</v>
      </c>
      <c r="AP59" s="10">
        <f t="shared" si="13"/>
        <v>1.4919640164298471</v>
      </c>
      <c r="AQ59" s="10">
        <f t="shared" si="13"/>
        <v>1.0735783861309756</v>
      </c>
      <c r="AR59" s="10">
        <f t="shared" si="13"/>
        <v>0.77251900077681057</v>
      </c>
      <c r="AS59" s="10">
        <f t="shared" si="13"/>
        <v>0.55588452066876926</v>
      </c>
      <c r="AT59" s="10">
        <f t="shared" si="13"/>
        <v>0.39999999999417923</v>
      </c>
      <c r="AU59" s="10">
        <f t="shared" si="13"/>
        <v>0.28782956540817395</v>
      </c>
    </row>
    <row r="60" spans="1:47">
      <c r="D60" s="11" t="s">
        <v>8</v>
      </c>
      <c r="E60">
        <f>E59*10%</f>
        <v>31.130000000000003</v>
      </c>
      <c r="F60" s="10">
        <v>0</v>
      </c>
      <c r="G60" s="10">
        <f>F59*$D$89+F60</f>
        <v>58460.426247966971</v>
      </c>
      <c r="H60" s="10">
        <f t="shared" ref="H60:AU60" si="14">G59*$D$89+G60</f>
        <v>100527.02394940934</v>
      </c>
      <c r="I60" s="10">
        <f t="shared" si="14"/>
        <v>130797.05028601231</v>
      </c>
      <c r="J60" s="10">
        <f t="shared" si="14"/>
        <v>152578.57159947048</v>
      </c>
      <c r="K60" s="10">
        <f t="shared" si="14"/>
        <v>168251.98613346906</v>
      </c>
      <c r="L60" s="10">
        <f t="shared" si="14"/>
        <v>179530.16636795865</v>
      </c>
      <c r="M60" s="10">
        <f t="shared" si="14"/>
        <v>187645.65065670229</v>
      </c>
      <c r="N60" s="10">
        <f t="shared" si="14"/>
        <v>193485.34144648383</v>
      </c>
      <c r="O60" s="10">
        <f t="shared" si="14"/>
        <v>197687.43060184814</v>
      </c>
      <c r="P60" s="10">
        <f t="shared" si="14"/>
        <v>200711.14434034406</v>
      </c>
      <c r="Q60" s="10">
        <f t="shared" si="14"/>
        <v>202886.92986852527</v>
      </c>
      <c r="R60" s="10">
        <f t="shared" si="14"/>
        <v>204452.56837602422</v>
      </c>
      <c r="S60" s="10">
        <f t="shared" si="14"/>
        <v>205579.16100402674</v>
      </c>
      <c r="T60" s="10">
        <f t="shared" si="14"/>
        <v>206389.8276703041</v>
      </c>
      <c r="U60" s="10">
        <f t="shared" si="14"/>
        <v>206973.16225591954</v>
      </c>
      <c r="V60" s="10">
        <f t="shared" si="14"/>
        <v>207392.91460658386</v>
      </c>
      <c r="W60" s="10">
        <f t="shared" si="14"/>
        <v>207694.95744826164</v>
      </c>
      <c r="X60" s="10">
        <f t="shared" si="14"/>
        <v>207912.29959789917</v>
      </c>
      <c r="Y60" s="10">
        <f t="shared" si="14"/>
        <v>208068.69333908724</v>
      </c>
      <c r="Z60" s="10">
        <f t="shared" si="14"/>
        <v>208181.23019548436</v>
      </c>
      <c r="AA60" s="10">
        <f t="shared" si="14"/>
        <v>208262.20878165757</v>
      </c>
      <c r="AB60" s="10">
        <f t="shared" si="14"/>
        <v>208320.47885982174</v>
      </c>
      <c r="AC60" s="10">
        <f t="shared" si="14"/>
        <v>208362.40848800758</v>
      </c>
      <c r="AD60" s="10">
        <f t="shared" si="14"/>
        <v>208392.5799546538</v>
      </c>
      <c r="AE60" s="10">
        <f t="shared" si="14"/>
        <v>208414.29055498514</v>
      </c>
      <c r="AF60" s="10">
        <f t="shared" si="14"/>
        <v>208429.91293663048</v>
      </c>
      <c r="AG60" s="10">
        <f t="shared" si="14"/>
        <v>208441.15439492956</v>
      </c>
      <c r="AH60" s="10">
        <f t="shared" si="14"/>
        <v>208449.24345507153</v>
      </c>
      <c r="AI60" s="10">
        <f t="shared" si="14"/>
        <v>208455.0641317346</v>
      </c>
      <c r="AJ60" s="10">
        <f t="shared" si="14"/>
        <v>208459.25253882041</v>
      </c>
      <c r="AK60" s="10">
        <f t="shared" si="14"/>
        <v>208462.26640729856</v>
      </c>
      <c r="AL60" s="10">
        <f t="shared" si="14"/>
        <v>208464.43510843423</v>
      </c>
      <c r="AM60" s="10">
        <f t="shared" si="14"/>
        <v>208465.99564919769</v>
      </c>
      <c r="AN60" s="10">
        <f t="shared" si="14"/>
        <v>208467.11857362208</v>
      </c>
      <c r="AO60" s="10">
        <f t="shared" si="14"/>
        <v>208467.92660074471</v>
      </c>
      <c r="AP60" s="10">
        <f t="shared" si="14"/>
        <v>208468.50803598357</v>
      </c>
      <c r="AQ60" s="10">
        <f t="shared" si="14"/>
        <v>208468.92642161387</v>
      </c>
      <c r="AR60" s="10">
        <f t="shared" si="14"/>
        <v>208469.22748099922</v>
      </c>
      <c r="AS60" s="10">
        <f t="shared" si="14"/>
        <v>208469.44411547933</v>
      </c>
      <c r="AT60" s="10">
        <f t="shared" si="14"/>
        <v>208469.6</v>
      </c>
      <c r="AU60" s="10">
        <f t="shared" si="14"/>
        <v>208469.71217043459</v>
      </c>
    </row>
    <row r="61" spans="1:47">
      <c r="D61" t="s">
        <v>9</v>
      </c>
      <c r="E61">
        <v>252</v>
      </c>
      <c r="F61" s="10">
        <f>F27-F62</f>
        <v>39415</v>
      </c>
      <c r="G61" s="10">
        <f t="shared" ref="G61:AU61" si="15">G27-G62</f>
        <v>29567.968877283445</v>
      </c>
      <c r="H61" s="10">
        <f t="shared" si="15"/>
        <v>22181.016961258465</v>
      </c>
      <c r="I61" s="10">
        <f t="shared" si="15"/>
        <v>16639.543807610975</v>
      </c>
      <c r="J61" s="10">
        <f t="shared" si="15"/>
        <v>12482.494315251446</v>
      </c>
      <c r="K61" s="10">
        <f t="shared" si="15"/>
        <v>9363.9985646130226</v>
      </c>
      <c r="L61" s="10">
        <f t="shared" si="15"/>
        <v>7024.5951573107886</v>
      </c>
      <c r="M61" s="10">
        <f t="shared" si="15"/>
        <v>5269.6438154733332</v>
      </c>
      <c r="N61" s="10">
        <f t="shared" si="15"/>
        <v>3953.1311513455439</v>
      </c>
      <c r="O61" s="10">
        <f t="shared" si="15"/>
        <v>2965.5222339415122</v>
      </c>
      <c r="P61" s="10">
        <f t="shared" si="15"/>
        <v>2224.6471931517081</v>
      </c>
      <c r="Q61" s="10">
        <f t="shared" si="15"/>
        <v>1668.8646193085297</v>
      </c>
      <c r="R61" s="10">
        <f t="shared" si="15"/>
        <v>1251.9329474594488</v>
      </c>
      <c r="S61" s="10">
        <f t="shared" si="15"/>
        <v>939.16312132251187</v>
      </c>
      <c r="T61" s="10">
        <f t="shared" si="15"/>
        <v>704.53243541688425</v>
      </c>
      <c r="U61" s="10">
        <f t="shared" si="15"/>
        <v>528.51942467190383</v>
      </c>
      <c r="V61" s="10">
        <f t="shared" si="15"/>
        <v>396.47966255838401</v>
      </c>
      <c r="W61" s="10">
        <f t="shared" si="15"/>
        <v>297.42733281751134</v>
      </c>
      <c r="X61" s="10">
        <f t="shared" si="15"/>
        <v>223.1212005582056</v>
      </c>
      <c r="Y61" s="10">
        <f t="shared" si="15"/>
        <v>167.37893477018952</v>
      </c>
      <c r="Z61" s="10">
        <f t="shared" si="15"/>
        <v>125.56273332481942</v>
      </c>
      <c r="AA61" s="10">
        <f t="shared" si="15"/>
        <v>94.193454042746453</v>
      </c>
      <c r="AB61" s="10">
        <f t="shared" si="15"/>
        <v>70.661147217550024</v>
      </c>
      <c r="AC61" s="10">
        <f t="shared" si="15"/>
        <v>53.007905664380814</v>
      </c>
      <c r="AD61" s="10">
        <f t="shared" si="15"/>
        <v>39.764965239992307</v>
      </c>
      <c r="AE61" s="10">
        <f t="shared" si="15"/>
        <v>29.830502464094025</v>
      </c>
      <c r="AF61" s="10">
        <f t="shared" si="15"/>
        <v>22.377961904152471</v>
      </c>
      <c r="AG61" s="10">
        <f t="shared" si="15"/>
        <v>16.787286086997483</v>
      </c>
      <c r="AH61" s="10">
        <f t="shared" si="15"/>
        <v>12.593326209673251</v>
      </c>
      <c r="AI61" s="10">
        <f t="shared" si="15"/>
        <v>9.447141378383094</v>
      </c>
      <c r="AJ61" s="10">
        <f t="shared" si="15"/>
        <v>7.0869664405763615</v>
      </c>
      <c r="AK61" s="10">
        <f t="shared" si="15"/>
        <v>5.3164329100400209</v>
      </c>
      <c r="AL61" s="10">
        <f t="shared" si="15"/>
        <v>3.9882309481763514</v>
      </c>
      <c r="AM61" s="10">
        <f t="shared" si="15"/>
        <v>2.9918530648501473</v>
      </c>
      <c r="AN61" s="10">
        <f t="shared" si="15"/>
        <v>2.2443998048183857</v>
      </c>
      <c r="AO61" s="10">
        <f t="shared" si="15"/>
        <v>1.6836824451893335</v>
      </c>
      <c r="AP61" s="10">
        <f t="shared" si="15"/>
        <v>1.2630488427894306</v>
      </c>
      <c r="AQ61" s="10">
        <f t="shared" si="15"/>
        <v>0.94750193769141333</v>
      </c>
      <c r="AR61" s="10">
        <f t="shared" si="15"/>
        <v>0.71078796916845022</v>
      </c>
      <c r="AS61" s="10">
        <f t="shared" si="15"/>
        <v>0.53321214133757167</v>
      </c>
      <c r="AT61" s="10">
        <f t="shared" si="15"/>
        <v>0.40000000000145519</v>
      </c>
      <c r="AU61" s="10">
        <f t="shared" si="15"/>
        <v>0.30006818599213148</v>
      </c>
    </row>
    <row r="62" spans="1:47">
      <c r="D62" s="11" t="s">
        <v>10</v>
      </c>
      <c r="E62">
        <f>E61*10%</f>
        <v>25.200000000000003</v>
      </c>
      <c r="F62" s="10">
        <v>0</v>
      </c>
      <c r="G62" s="10">
        <f>F61*$D$92+F62</f>
        <v>9847.0311227165548</v>
      </c>
      <c r="H62" s="10">
        <f t="shared" ref="H62:AU62" si="16">G61*$D$92+G62</f>
        <v>17233.983038741535</v>
      </c>
      <c r="I62" s="10">
        <f t="shared" si="16"/>
        <v>22775.456192389025</v>
      </c>
      <c r="J62" s="10">
        <f t="shared" si="16"/>
        <v>26932.505684748554</v>
      </c>
      <c r="K62" s="10">
        <f t="shared" si="16"/>
        <v>30051.001435386977</v>
      </c>
      <c r="L62" s="10">
        <f t="shared" si="16"/>
        <v>32390.404842689211</v>
      </c>
      <c r="M62" s="10">
        <f t="shared" si="16"/>
        <v>34145.356184526667</v>
      </c>
      <c r="N62" s="10">
        <f t="shared" si="16"/>
        <v>35461.868848654456</v>
      </c>
      <c r="O62" s="10">
        <f t="shared" si="16"/>
        <v>36449.477766058488</v>
      </c>
      <c r="P62" s="10">
        <f t="shared" si="16"/>
        <v>37190.352806848292</v>
      </c>
      <c r="Q62" s="10">
        <f t="shared" si="16"/>
        <v>37746.13538069147</v>
      </c>
      <c r="R62" s="10">
        <f t="shared" si="16"/>
        <v>38163.067052540551</v>
      </c>
      <c r="S62" s="10">
        <f t="shared" si="16"/>
        <v>38475.836878677488</v>
      </c>
      <c r="T62" s="10">
        <f t="shared" si="16"/>
        <v>38710.467564583116</v>
      </c>
      <c r="U62" s="10">
        <f t="shared" si="16"/>
        <v>38886.480575328096</v>
      </c>
      <c r="V62" s="10">
        <f t="shared" si="16"/>
        <v>39018.520337441616</v>
      </c>
      <c r="W62" s="10">
        <f t="shared" si="16"/>
        <v>39117.572667182489</v>
      </c>
      <c r="X62" s="10">
        <f t="shared" si="16"/>
        <v>39191.878799441794</v>
      </c>
      <c r="Y62" s="10">
        <f t="shared" si="16"/>
        <v>39247.62106522981</v>
      </c>
      <c r="Z62" s="10">
        <f t="shared" si="16"/>
        <v>39289.437266675181</v>
      </c>
      <c r="AA62" s="10">
        <f t="shared" si="16"/>
        <v>39320.806545957254</v>
      </c>
      <c r="AB62" s="10">
        <f t="shared" si="16"/>
        <v>39344.33885278245</v>
      </c>
      <c r="AC62" s="10">
        <f t="shared" si="16"/>
        <v>39361.992094335619</v>
      </c>
      <c r="AD62" s="10">
        <f t="shared" si="16"/>
        <v>39375.235034760008</v>
      </c>
      <c r="AE62" s="10">
        <f t="shared" si="16"/>
        <v>39385.169497535906</v>
      </c>
      <c r="AF62" s="10">
        <f t="shared" si="16"/>
        <v>39392.622038095848</v>
      </c>
      <c r="AG62" s="10">
        <f t="shared" si="16"/>
        <v>39398.212713913003</v>
      </c>
      <c r="AH62" s="10">
        <f t="shared" si="16"/>
        <v>39402.406673790327</v>
      </c>
      <c r="AI62" s="10">
        <f t="shared" si="16"/>
        <v>39405.552858621617</v>
      </c>
      <c r="AJ62" s="10">
        <f t="shared" si="16"/>
        <v>39407.913033559424</v>
      </c>
      <c r="AK62" s="10">
        <f t="shared" si="16"/>
        <v>39409.68356708996</v>
      </c>
      <c r="AL62" s="10">
        <f t="shared" si="16"/>
        <v>39411.011769051824</v>
      </c>
      <c r="AM62" s="10">
        <f t="shared" si="16"/>
        <v>39412.00814693515</v>
      </c>
      <c r="AN62" s="10">
        <f t="shared" si="16"/>
        <v>39412.755600195182</v>
      </c>
      <c r="AO62" s="10">
        <f t="shared" si="16"/>
        <v>39413.316317554811</v>
      </c>
      <c r="AP62" s="10">
        <f t="shared" si="16"/>
        <v>39413.736951157211</v>
      </c>
      <c r="AQ62" s="10">
        <f t="shared" si="16"/>
        <v>39414.052498062309</v>
      </c>
      <c r="AR62" s="10">
        <f t="shared" si="16"/>
        <v>39414.289212030832</v>
      </c>
      <c r="AS62" s="10">
        <f t="shared" si="16"/>
        <v>39414.466787858662</v>
      </c>
      <c r="AT62" s="10">
        <f t="shared" si="16"/>
        <v>39414.6</v>
      </c>
      <c r="AU62" s="10">
        <f t="shared" si="16"/>
        <v>39414.699931814008</v>
      </c>
    </row>
    <row r="63" spans="1:47">
      <c r="C63" t="s">
        <v>18</v>
      </c>
      <c r="D63" t="s">
        <v>11</v>
      </c>
      <c r="E63">
        <v>234</v>
      </c>
      <c r="F63" s="10">
        <f>F29-F64</f>
        <v>18593</v>
      </c>
      <c r="G63" s="10">
        <f t="shared" ref="G63:AU63" si="17">G29-G64</f>
        <v>18593</v>
      </c>
      <c r="H63" s="10">
        <f t="shared" si="17"/>
        <v>18593</v>
      </c>
      <c r="I63" s="10">
        <f t="shared" si="17"/>
        <v>18593</v>
      </c>
      <c r="J63" s="10">
        <f t="shared" si="17"/>
        <v>18593</v>
      </c>
      <c r="K63" s="10">
        <f t="shared" si="17"/>
        <v>18593</v>
      </c>
      <c r="L63" s="10">
        <f t="shared" si="17"/>
        <v>18593</v>
      </c>
      <c r="M63" s="10">
        <f t="shared" si="17"/>
        <v>18593</v>
      </c>
      <c r="N63" s="10">
        <f t="shared" si="17"/>
        <v>18593</v>
      </c>
      <c r="O63" s="10">
        <f t="shared" si="17"/>
        <v>18593</v>
      </c>
      <c r="P63" s="10">
        <f t="shared" si="17"/>
        <v>18593</v>
      </c>
      <c r="Q63" s="10">
        <f t="shared" si="17"/>
        <v>18593</v>
      </c>
      <c r="R63" s="10">
        <f t="shared" si="17"/>
        <v>18593</v>
      </c>
      <c r="S63" s="10">
        <f t="shared" si="17"/>
        <v>18593</v>
      </c>
      <c r="T63" s="10">
        <f t="shared" si="17"/>
        <v>18593</v>
      </c>
      <c r="U63" s="10">
        <f t="shared" si="17"/>
        <v>18593</v>
      </c>
      <c r="V63" s="10">
        <f t="shared" si="17"/>
        <v>18593</v>
      </c>
      <c r="W63" s="10">
        <f t="shared" si="17"/>
        <v>18593</v>
      </c>
      <c r="X63" s="10">
        <f t="shared" si="17"/>
        <v>18593</v>
      </c>
      <c r="Y63" s="10">
        <f t="shared" si="17"/>
        <v>18593</v>
      </c>
      <c r="Z63" s="10">
        <f t="shared" si="17"/>
        <v>18593</v>
      </c>
      <c r="AA63" s="10">
        <f t="shared" si="17"/>
        <v>18593</v>
      </c>
      <c r="AB63" s="10">
        <f t="shared" si="17"/>
        <v>18593</v>
      </c>
      <c r="AC63" s="10">
        <f t="shared" si="17"/>
        <v>18593</v>
      </c>
      <c r="AD63" s="10">
        <f t="shared" si="17"/>
        <v>18593</v>
      </c>
      <c r="AE63" s="10">
        <f t="shared" si="17"/>
        <v>18593</v>
      </c>
      <c r="AF63" s="10">
        <f t="shared" si="17"/>
        <v>18593</v>
      </c>
      <c r="AG63" s="10">
        <f t="shared" si="17"/>
        <v>18593</v>
      </c>
      <c r="AH63" s="10">
        <f t="shared" si="17"/>
        <v>18593</v>
      </c>
      <c r="AI63" s="10">
        <f t="shared" si="17"/>
        <v>18593</v>
      </c>
      <c r="AJ63" s="10">
        <f t="shared" si="17"/>
        <v>18593</v>
      </c>
      <c r="AK63" s="10">
        <f t="shared" si="17"/>
        <v>18593</v>
      </c>
      <c r="AL63" s="10">
        <f t="shared" si="17"/>
        <v>18593</v>
      </c>
      <c r="AM63" s="10">
        <f t="shared" si="17"/>
        <v>18593</v>
      </c>
      <c r="AN63" s="10">
        <f t="shared" si="17"/>
        <v>18593</v>
      </c>
      <c r="AO63" s="10">
        <f t="shared" si="17"/>
        <v>18593</v>
      </c>
      <c r="AP63" s="10">
        <f t="shared" si="17"/>
        <v>18593</v>
      </c>
      <c r="AQ63" s="10">
        <f t="shared" si="17"/>
        <v>18593</v>
      </c>
      <c r="AR63" s="10">
        <f t="shared" si="17"/>
        <v>18593</v>
      </c>
      <c r="AS63" s="10">
        <f t="shared" si="17"/>
        <v>18593</v>
      </c>
      <c r="AT63" s="10">
        <f t="shared" si="17"/>
        <v>18593</v>
      </c>
      <c r="AU63" s="10">
        <f t="shared" si="17"/>
        <v>18593</v>
      </c>
    </row>
    <row r="64" spans="1:47">
      <c r="D64" s="11" t="s">
        <v>12</v>
      </c>
      <c r="E64">
        <f>E63*10%</f>
        <v>23.400000000000002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</row>
    <row r="65" spans="1:48">
      <c r="D65" t="s">
        <v>14</v>
      </c>
      <c r="E65">
        <v>138.69999999999999</v>
      </c>
      <c r="F65" s="10">
        <v>2702</v>
      </c>
      <c r="G65" s="10">
        <v>2702</v>
      </c>
      <c r="H65" s="10">
        <v>2702</v>
      </c>
      <c r="I65" s="10">
        <v>2702</v>
      </c>
      <c r="J65" s="10">
        <v>2702</v>
      </c>
      <c r="K65" s="10">
        <v>2702</v>
      </c>
      <c r="L65" s="10">
        <v>2702</v>
      </c>
      <c r="M65" s="10">
        <v>2702</v>
      </c>
      <c r="N65" s="10">
        <v>2702</v>
      </c>
      <c r="O65" s="10">
        <v>2702</v>
      </c>
      <c r="P65" s="10">
        <v>2702</v>
      </c>
      <c r="Q65" s="10">
        <v>2702</v>
      </c>
      <c r="R65" s="10">
        <v>2702</v>
      </c>
      <c r="S65" s="10">
        <v>2702</v>
      </c>
      <c r="T65" s="10">
        <v>2702</v>
      </c>
      <c r="U65" s="10">
        <v>2702</v>
      </c>
      <c r="V65" s="10">
        <v>2702</v>
      </c>
      <c r="W65" s="10">
        <v>2702</v>
      </c>
      <c r="X65" s="10">
        <v>2702</v>
      </c>
      <c r="Y65" s="10">
        <v>2702</v>
      </c>
      <c r="Z65" s="10">
        <v>2702</v>
      </c>
      <c r="AA65" s="10">
        <v>2702</v>
      </c>
      <c r="AB65" s="10">
        <v>2702</v>
      </c>
      <c r="AC65" s="10">
        <v>2702</v>
      </c>
      <c r="AD65" s="10">
        <v>2702</v>
      </c>
      <c r="AE65" s="10">
        <v>2702</v>
      </c>
      <c r="AF65" s="10">
        <v>2702</v>
      </c>
      <c r="AG65" s="10">
        <v>2702</v>
      </c>
      <c r="AH65" s="10">
        <v>2702</v>
      </c>
      <c r="AI65" s="10">
        <v>2702</v>
      </c>
      <c r="AJ65" s="10">
        <v>2702</v>
      </c>
      <c r="AK65" s="10">
        <v>2702</v>
      </c>
      <c r="AL65" s="10">
        <v>2702</v>
      </c>
      <c r="AM65" s="10">
        <v>2702</v>
      </c>
      <c r="AN65" s="10">
        <v>2702</v>
      </c>
      <c r="AO65" s="10">
        <v>2702</v>
      </c>
      <c r="AP65" s="10">
        <v>2702</v>
      </c>
      <c r="AQ65" s="10">
        <v>2702</v>
      </c>
      <c r="AR65" s="10">
        <v>2702</v>
      </c>
      <c r="AS65" s="10">
        <v>2702</v>
      </c>
      <c r="AT65" s="10">
        <v>2702</v>
      </c>
      <c r="AU65" s="10">
        <v>2702</v>
      </c>
    </row>
    <row r="66" spans="1:48">
      <c r="D66" t="s">
        <v>15</v>
      </c>
      <c r="E66">
        <v>113.8</v>
      </c>
      <c r="F66" s="10">
        <v>1286</v>
      </c>
      <c r="G66" s="10">
        <v>3753.5349999999999</v>
      </c>
      <c r="H66" s="10">
        <v>6239.5765124999998</v>
      </c>
      <c r="I66" s="10">
        <v>8744.263336343749</v>
      </c>
      <c r="J66" s="10">
        <v>11267.735311366327</v>
      </c>
      <c r="K66" s="10">
        <v>13810.133326201574</v>
      </c>
      <c r="L66" s="10">
        <v>16371.599326148087</v>
      </c>
      <c r="M66" s="10">
        <v>18952.276321094199</v>
      </c>
      <c r="N66" s="10">
        <v>21552.308393502408</v>
      </c>
      <c r="O66" s="10">
        <v>24171.840706453677</v>
      </c>
      <c r="P66" s="10">
        <v>26811.019511752078</v>
      </c>
      <c r="Q66" s="10">
        <v>26811.019511752078</v>
      </c>
      <c r="R66" s="10">
        <v>26811.019511752078</v>
      </c>
      <c r="S66" s="10">
        <v>26811.019511752078</v>
      </c>
      <c r="T66" s="10">
        <v>26811.019511752078</v>
      </c>
      <c r="U66" s="10">
        <v>26811.019511752078</v>
      </c>
      <c r="V66" s="10">
        <v>26811.019511752078</v>
      </c>
      <c r="W66" s="10">
        <v>26811.019511752078</v>
      </c>
      <c r="X66" s="10">
        <v>26811.019511752078</v>
      </c>
      <c r="Y66" s="10">
        <v>26811.019511752078</v>
      </c>
      <c r="Z66" s="10">
        <v>26811.019511752078</v>
      </c>
      <c r="AA66" s="10">
        <v>26811.019511752078</v>
      </c>
      <c r="AB66" s="10">
        <v>26811.019511752078</v>
      </c>
      <c r="AC66" s="10">
        <v>26811.019511752078</v>
      </c>
      <c r="AD66" s="10">
        <v>26811.019511752078</v>
      </c>
      <c r="AE66" s="10">
        <v>26811.019511752078</v>
      </c>
      <c r="AF66" s="10">
        <v>26811.019511752078</v>
      </c>
      <c r="AG66" s="10">
        <v>26811.019511752078</v>
      </c>
      <c r="AH66" s="10">
        <v>26811.019511752078</v>
      </c>
      <c r="AI66" s="10">
        <v>26811.019511752078</v>
      </c>
      <c r="AJ66" s="10">
        <v>26811.019511752078</v>
      </c>
      <c r="AK66" s="10">
        <v>26811.019511752078</v>
      </c>
      <c r="AL66" s="10">
        <v>26811.019511752078</v>
      </c>
      <c r="AM66" s="10">
        <v>26811.019511752078</v>
      </c>
      <c r="AN66" s="10">
        <v>26811.019511752078</v>
      </c>
      <c r="AO66" s="10">
        <v>26811.019511752078</v>
      </c>
      <c r="AP66" s="10">
        <v>26811.019511752078</v>
      </c>
      <c r="AQ66" s="10">
        <v>26811.019511752078</v>
      </c>
      <c r="AR66" s="10">
        <v>26811.019511752078</v>
      </c>
      <c r="AS66" s="10">
        <v>26811.019511752078</v>
      </c>
      <c r="AT66" s="10">
        <v>26811.019511752078</v>
      </c>
      <c r="AU66" s="10">
        <v>26811.019511752078</v>
      </c>
    </row>
    <row r="67" spans="1:48">
      <c r="D67" t="s">
        <v>16</v>
      </c>
      <c r="E67">
        <v>15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>
        <v>2658.9726463381403</v>
      </c>
      <c r="R67" s="10">
        <v>5337.8875875238173</v>
      </c>
      <c r="S67" s="10">
        <v>8036.8943907683861</v>
      </c>
      <c r="T67" s="10">
        <v>10756.143745037289</v>
      </c>
      <c r="U67" s="10">
        <v>13495.787469463208</v>
      </c>
      <c r="V67" s="10">
        <v>16255.978521822322</v>
      </c>
      <c r="W67" s="10">
        <v>19036.871007074129</v>
      </c>
      <c r="X67" s="10">
        <v>21838.620185965327</v>
      </c>
      <c r="Y67" s="10">
        <v>24661.382483698206</v>
      </c>
      <c r="Z67" s="10">
        <v>27505.315498664084</v>
      </c>
      <c r="AA67" s="10">
        <v>30370.578011242204</v>
      </c>
      <c r="AB67" s="10">
        <v>33257.329992664658</v>
      </c>
      <c r="AC67" s="10">
        <v>36165.732613947781</v>
      </c>
      <c r="AD67" s="10">
        <v>39095.948254890529</v>
      </c>
      <c r="AE67" s="10">
        <v>42048.140513140344</v>
      </c>
      <c r="AF67" s="10">
        <v>45022.474213327034</v>
      </c>
      <c r="AG67" s="10">
        <v>48019.115416265129</v>
      </c>
      <c r="AH67" s="10">
        <v>51038.231428225256</v>
      </c>
      <c r="AI67" s="10">
        <v>54079.990810275085</v>
      </c>
      <c r="AJ67" s="10">
        <v>57144.563387690287</v>
      </c>
      <c r="AK67" s="10">
        <v>60232.120259436102</v>
      </c>
      <c r="AL67" s="10">
        <v>63342.833807720017</v>
      </c>
      <c r="AM67" s="10">
        <v>66476.877707616062</v>
      </c>
      <c r="AN67" s="10">
        <v>69634.426936761331</v>
      </c>
      <c r="AO67" s="10">
        <v>72815.657785125179</v>
      </c>
      <c r="AP67" s="10">
        <v>76020.747864851757</v>
      </c>
      <c r="AQ67" s="10">
        <v>79249.876120176283</v>
      </c>
      <c r="AR67" s="10">
        <v>82503.222837415742</v>
      </c>
      <c r="AS67" s="10">
        <v>85780.969655034496</v>
      </c>
      <c r="AT67" s="10">
        <v>89083.299573785393</v>
      </c>
      <c r="AU67" s="10">
        <v>92410.396966926928</v>
      </c>
    </row>
    <row r="68" spans="1:48">
      <c r="C68" s="1" t="s">
        <v>19</v>
      </c>
      <c r="D68" s="1"/>
      <c r="E68" s="1"/>
      <c r="F68" s="1">
        <f>SUM(F41:F67)</f>
        <v>987014</v>
      </c>
      <c r="G68" s="1">
        <f t="shared" ref="G68:AU68" si="18">SUM(G41:G67)</f>
        <v>994416.60499999998</v>
      </c>
      <c r="H68" s="1">
        <f t="shared" si="18"/>
        <v>1001874.7295374998</v>
      </c>
      <c r="I68" s="1">
        <f t="shared" si="18"/>
        <v>1009388.7900090311</v>
      </c>
      <c r="J68" s="1">
        <f t="shared" si="18"/>
        <v>1016959.2059340992</v>
      </c>
      <c r="K68" s="1">
        <f t="shared" si="18"/>
        <v>1024586.3999786047</v>
      </c>
      <c r="L68" s="1">
        <f t="shared" si="18"/>
        <v>1032270.7979784441</v>
      </c>
      <c r="M68" s="1">
        <f t="shared" si="18"/>
        <v>1040012.8289632828</v>
      </c>
      <c r="N68" s="1">
        <f t="shared" si="18"/>
        <v>1047812.9251805071</v>
      </c>
      <c r="O68" s="1">
        <f t="shared" si="18"/>
        <v>1055671.522119361</v>
      </c>
      <c r="P68" s="1">
        <f t="shared" si="18"/>
        <v>1063589.0585352562</v>
      </c>
      <c r="Q68" s="1">
        <f t="shared" si="18"/>
        <v>1071565.9764742707</v>
      </c>
      <c r="R68" s="1">
        <f t="shared" si="18"/>
        <v>1079602.7212978278</v>
      </c>
      <c r="S68" s="1">
        <f t="shared" si="18"/>
        <v>1087699.7417075613</v>
      </c>
      <c r="T68" s="1">
        <f t="shared" si="18"/>
        <v>1095857.489770368</v>
      </c>
      <c r="U68" s="1">
        <f t="shared" si="18"/>
        <v>1104076.4209436458</v>
      </c>
      <c r="V68" s="1">
        <f t="shared" si="18"/>
        <v>1112356.9941007229</v>
      </c>
      <c r="W68" s="1">
        <f t="shared" si="18"/>
        <v>1120699.6715564786</v>
      </c>
      <c r="X68" s="1">
        <f t="shared" si="18"/>
        <v>1129104.9190931523</v>
      </c>
      <c r="Y68" s="1">
        <f t="shared" si="18"/>
        <v>1137573.2059863508</v>
      </c>
      <c r="Z68" s="1">
        <f t="shared" si="18"/>
        <v>1146105.0050312483</v>
      </c>
      <c r="AA68" s="1">
        <f t="shared" si="18"/>
        <v>1154700.7925689828</v>
      </c>
      <c r="AB68" s="1">
        <f t="shared" si="18"/>
        <v>1163361.0485132502</v>
      </c>
      <c r="AC68" s="1">
        <f t="shared" si="18"/>
        <v>1172086.2563770995</v>
      </c>
      <c r="AD68" s="1">
        <f t="shared" si="18"/>
        <v>1180876.9032999277</v>
      </c>
      <c r="AE68" s="1">
        <f t="shared" si="18"/>
        <v>1189733.4800746772</v>
      </c>
      <c r="AF68" s="1">
        <f t="shared" si="18"/>
        <v>1198656.4811752373</v>
      </c>
      <c r="AG68" s="1">
        <f t="shared" si="18"/>
        <v>1207646.4047840517</v>
      </c>
      <c r="AH68" s="1">
        <f t="shared" si="18"/>
        <v>1216703.7528199321</v>
      </c>
      <c r="AI68" s="1">
        <f t="shared" si="18"/>
        <v>1225829.0309660814</v>
      </c>
      <c r="AJ68" s="1">
        <f t="shared" si="18"/>
        <v>1235022.7486983272</v>
      </c>
      <c r="AK68" s="1">
        <f t="shared" si="18"/>
        <v>1244285.4193135644</v>
      </c>
      <c r="AL68" s="1">
        <f t="shared" si="18"/>
        <v>1253617.5599584163</v>
      </c>
      <c r="AM68" s="1">
        <f t="shared" si="18"/>
        <v>1263019.6916581043</v>
      </c>
      <c r="AN68" s="1">
        <f t="shared" si="18"/>
        <v>1272492.3393455402</v>
      </c>
      <c r="AO68" s="1">
        <f t="shared" si="18"/>
        <v>1282036.0318906317</v>
      </c>
      <c r="AP68" s="1">
        <f t="shared" si="18"/>
        <v>1291651.3021298114</v>
      </c>
      <c r="AQ68" s="1">
        <f t="shared" si="18"/>
        <v>1301338.6868957849</v>
      </c>
      <c r="AR68" s="1">
        <f t="shared" si="18"/>
        <v>1311098.7270475035</v>
      </c>
      <c r="AS68" s="1">
        <f t="shared" si="18"/>
        <v>1320931.9675003598</v>
      </c>
      <c r="AT68" s="1">
        <f t="shared" si="18"/>
        <v>1330838.9572566124</v>
      </c>
      <c r="AU68" s="19">
        <f t="shared" si="18"/>
        <v>1340820.2494360371</v>
      </c>
    </row>
    <row r="69" spans="1:48">
      <c r="C69" t="s">
        <v>46</v>
      </c>
      <c r="E69" t="s">
        <v>47</v>
      </c>
      <c r="F69" s="21">
        <f>(($E$42*F42)+($E$43*F43)+($E$44*F44)+($E$45*F45)+($E$46*F46)+($E$47*F47)+($E$48*F48)+($E$49*F49)+($E$50*F50)+($E$51*F51)+($E$52*F52)+($E$53*F53)+($E$54*F54)+($E$55*F55)+($E$56*F56)+($E$57*F57)+($E$58*F58)+($E$59*F59)+($E$60*F60)+($E$61*F61)+($E$62*F62)+($E$63*F63)+($E$64*F64)+($E$65*F65)+($E$66*F66)+($E$67*F67))*109</f>
        <v>30339765840.399998</v>
      </c>
      <c r="G69" s="21">
        <f t="shared" ref="G69:AU69" si="19">(($E$42*G42)+($E$43*G43)+($E$44*G44)+($E$45*G45)+($E$46*G46)+($E$47*G47)+($E$48*G48)+($E$49*G49)+($E$50*G50)+($E$51*G51)+($E$52*G52)+($E$53*G53)+($E$54*G54)+($E$55*G55)+($E$56*G56)+($E$57*G57)+($E$58*G58)+($E$59*G59)+($E$60*G60)+($E$61*G61)+($E$62*G62)+($E$63*G63)+($E$64*G64)+($E$65*G65)+($E$66*G66)+($E$67*G67))*109</f>
        <v>24973511888.164677</v>
      </c>
      <c r="H69" s="21">
        <f t="shared" si="19"/>
        <v>21112808586.454624</v>
      </c>
      <c r="I69" s="21">
        <f t="shared" si="19"/>
        <v>18344388453.6436</v>
      </c>
      <c r="J69" s="21">
        <f t="shared" si="19"/>
        <v>16368636734.649538</v>
      </c>
      <c r="K69" s="21">
        <f t="shared" si="19"/>
        <v>14968299249.950748</v>
      </c>
      <c r="L69" s="21">
        <f t="shared" si="19"/>
        <v>13985815649.672295</v>
      </c>
      <c r="M69" s="21">
        <f t="shared" si="19"/>
        <v>13306898021.327585</v>
      </c>
      <c r="N69" s="21">
        <f t="shared" si="19"/>
        <v>12848632201.723684</v>
      </c>
      <c r="O69" s="21">
        <f t="shared" si="19"/>
        <v>12550854789.316086</v>
      </c>
      <c r="P69" s="21">
        <f t="shared" si="19"/>
        <v>12369903039.365128</v>
      </c>
      <c r="Q69" s="21">
        <f t="shared" si="19"/>
        <v>12158790331.253248</v>
      </c>
      <c r="R69" s="21">
        <f t="shared" si="19"/>
        <v>12008937006.756304</v>
      </c>
      <c r="S69" s="21">
        <f t="shared" si="19"/>
        <v>11903630135.832258</v>
      </c>
      <c r="T69" s="21">
        <f t="shared" si="19"/>
        <v>11830730853.390562</v>
      </c>
      <c r="U69" s="21">
        <f t="shared" si="19"/>
        <v>11781420805.960796</v>
      </c>
      <c r="V69" s="21">
        <f t="shared" si="19"/>
        <v>11749292606.132139</v>
      </c>
      <c r="W69" s="21">
        <f t="shared" si="19"/>
        <v>11729689768.713095</v>
      </c>
      <c r="X69" s="21">
        <f t="shared" si="19"/>
        <v>11719227608.116728</v>
      </c>
      <c r="Y69" s="21">
        <f t="shared" si="19"/>
        <v>11715445419.181841</v>
      </c>
      <c r="Z69" s="21">
        <f t="shared" si="19"/>
        <v>11716553918.575565</v>
      </c>
      <c r="AA69" s="21">
        <f t="shared" si="19"/>
        <v>11721251820.992262</v>
      </c>
      <c r="AB69" s="21">
        <f t="shared" si="19"/>
        <v>11728592598.926418</v>
      </c>
      <c r="AC69" s="21">
        <f t="shared" si="19"/>
        <v>11737887676.641987</v>
      </c>
      <c r="AD69" s="21">
        <f t="shared" si="19"/>
        <v>11748636081.152422</v>
      </c>
      <c r="AE69" s="21">
        <f t="shared" si="19"/>
        <v>11760473308.960785</v>
      </c>
      <c r="AF69" s="21">
        <f t="shared" si="19"/>
        <v>11773134152.009531</v>
      </c>
      <c r="AG69" s="21">
        <f t="shared" si="19"/>
        <v>11786425666.288206</v>
      </c>
      <c r="AH69" s="21">
        <f t="shared" si="19"/>
        <v>11800207511.530006</v>
      </c>
      <c r="AI69" s="21">
        <f t="shared" si="19"/>
        <v>11814377648.894907</v>
      </c>
      <c r="AJ69" s="21">
        <f t="shared" si="19"/>
        <v>11828861934.150034</v>
      </c>
      <c r="AK69" s="21">
        <f t="shared" si="19"/>
        <v>11843606543.65493</v>
      </c>
      <c r="AL69" s="21">
        <f t="shared" si="19"/>
        <v>11858572460.806076</v>
      </c>
      <c r="AM69" s="21">
        <f t="shared" si="19"/>
        <v>11873731461.497118</v>
      </c>
      <c r="AN69" s="21">
        <f t="shared" si="19"/>
        <v>11889063190.37678</v>
      </c>
      <c r="AO69" s="21">
        <f t="shared" si="19"/>
        <v>11904553031.031204</v>
      </c>
      <c r="AP69" s="21">
        <f t="shared" si="19"/>
        <v>11920190554.145439</v>
      </c>
      <c r="AQ69" s="21">
        <f t="shared" si="19"/>
        <v>11935968386.531374</v>
      </c>
      <c r="AR69" s="21">
        <f t="shared" si="19"/>
        <v>11951881386.688059</v>
      </c>
      <c r="AS69" s="21">
        <f t="shared" si="19"/>
        <v>11967926043.672844</v>
      </c>
      <c r="AT69" s="21">
        <f t="shared" si="19"/>
        <v>11984100038.694035</v>
      </c>
      <c r="AU69" s="21">
        <f t="shared" si="19"/>
        <v>12000401925.303181</v>
      </c>
    </row>
    <row r="70" spans="1:48">
      <c r="F70" s="21">
        <f>F69/1000000000</f>
        <v>30.339765840399998</v>
      </c>
      <c r="G70" s="21">
        <f t="shared" ref="G70:AU70" si="20">G69/1000000000</f>
        <v>24.973511888164676</v>
      </c>
      <c r="H70" s="21">
        <f t="shared" si="20"/>
        <v>21.112808586454623</v>
      </c>
      <c r="I70" s="21">
        <f t="shared" si="20"/>
        <v>18.344388453643599</v>
      </c>
      <c r="J70" s="21">
        <f t="shared" si="20"/>
        <v>16.368636734649538</v>
      </c>
      <c r="K70" s="21">
        <f t="shared" si="20"/>
        <v>14.968299249950748</v>
      </c>
      <c r="L70" s="21">
        <f t="shared" si="20"/>
        <v>13.985815649672295</v>
      </c>
      <c r="M70" s="21">
        <f t="shared" si="20"/>
        <v>13.306898021327585</v>
      </c>
      <c r="N70" s="21">
        <f t="shared" si="20"/>
        <v>12.848632201723685</v>
      </c>
      <c r="O70" s="21">
        <f t="shared" si="20"/>
        <v>12.550854789316086</v>
      </c>
      <c r="P70" s="21">
        <f t="shared" si="20"/>
        <v>12.369903039365127</v>
      </c>
      <c r="Q70" s="21">
        <f t="shared" si="20"/>
        <v>12.158790331253249</v>
      </c>
      <c r="R70" s="21">
        <f t="shared" si="20"/>
        <v>12.008937006756303</v>
      </c>
      <c r="S70" s="21">
        <f t="shared" si="20"/>
        <v>11.903630135832259</v>
      </c>
      <c r="T70" s="21">
        <f t="shared" si="20"/>
        <v>11.830730853390563</v>
      </c>
      <c r="U70" s="21">
        <f t="shared" si="20"/>
        <v>11.781420805960796</v>
      </c>
      <c r="V70" s="21">
        <f t="shared" si="20"/>
        <v>11.749292606132139</v>
      </c>
      <c r="W70" s="21">
        <f t="shared" si="20"/>
        <v>11.729689768713095</v>
      </c>
      <c r="X70" s="21">
        <f t="shared" si="20"/>
        <v>11.719227608116729</v>
      </c>
      <c r="Y70" s="21">
        <f t="shared" si="20"/>
        <v>11.71544541918184</v>
      </c>
      <c r="Z70" s="21">
        <f t="shared" si="20"/>
        <v>11.716553918575565</v>
      </c>
      <c r="AA70" s="21">
        <f t="shared" si="20"/>
        <v>11.721251820992261</v>
      </c>
      <c r="AB70" s="21">
        <f t="shared" si="20"/>
        <v>11.728592598926419</v>
      </c>
      <c r="AC70" s="21">
        <f t="shared" si="20"/>
        <v>11.737887676641988</v>
      </c>
      <c r="AD70" s="21">
        <f t="shared" si="20"/>
        <v>11.748636081152421</v>
      </c>
      <c r="AE70" s="21">
        <f t="shared" si="20"/>
        <v>11.760473308960785</v>
      </c>
      <c r="AF70" s="21">
        <f t="shared" si="20"/>
        <v>11.773134152009531</v>
      </c>
      <c r="AG70" s="21">
        <f t="shared" si="20"/>
        <v>11.786425666288206</v>
      </c>
      <c r="AH70" s="21">
        <f t="shared" si="20"/>
        <v>11.800207511530006</v>
      </c>
      <c r="AI70" s="21">
        <f t="shared" si="20"/>
        <v>11.814377648894906</v>
      </c>
      <c r="AJ70" s="21">
        <f t="shared" si="20"/>
        <v>11.828861934150034</v>
      </c>
      <c r="AK70" s="21">
        <f t="shared" si="20"/>
        <v>11.84360654365493</v>
      </c>
      <c r="AL70" s="21">
        <f t="shared" si="20"/>
        <v>11.858572460806077</v>
      </c>
      <c r="AM70" s="21">
        <f t="shared" si="20"/>
        <v>11.873731461497117</v>
      </c>
      <c r="AN70" s="21">
        <f t="shared" si="20"/>
        <v>11.889063190376779</v>
      </c>
      <c r="AO70" s="21">
        <f t="shared" si="20"/>
        <v>11.904553031031204</v>
      </c>
      <c r="AP70" s="21">
        <f t="shared" si="20"/>
        <v>11.920190554145439</v>
      </c>
      <c r="AQ70" s="21">
        <f t="shared" si="20"/>
        <v>11.935968386531375</v>
      </c>
      <c r="AR70" s="21">
        <f t="shared" si="20"/>
        <v>11.95188138668806</v>
      </c>
      <c r="AS70" s="21">
        <f t="shared" si="20"/>
        <v>11.967926043672843</v>
      </c>
      <c r="AT70" s="21">
        <f t="shared" si="20"/>
        <v>11.984100038694034</v>
      </c>
      <c r="AU70" s="21">
        <f t="shared" si="20"/>
        <v>12.00040192530318</v>
      </c>
    </row>
    <row r="71" spans="1:48">
      <c r="A71" t="s">
        <v>37</v>
      </c>
      <c r="D71" s="17">
        <f>(((B72/A72)^(1/A73))-1)*(-1)</f>
        <v>0.27632391630983866</v>
      </c>
      <c r="F71">
        <v>2009</v>
      </c>
      <c r="G71">
        <v>2010</v>
      </c>
      <c r="H71">
        <v>2011</v>
      </c>
      <c r="I71">
        <v>2012</v>
      </c>
      <c r="J71">
        <v>2013</v>
      </c>
      <c r="K71">
        <v>2014</v>
      </c>
      <c r="L71">
        <v>2015</v>
      </c>
      <c r="M71">
        <v>2016</v>
      </c>
      <c r="N71">
        <v>2017</v>
      </c>
      <c r="O71">
        <v>2018</v>
      </c>
      <c r="P71">
        <v>2019</v>
      </c>
      <c r="Q71">
        <v>2020</v>
      </c>
      <c r="R71">
        <v>2021</v>
      </c>
      <c r="S71">
        <v>2022</v>
      </c>
      <c r="T71">
        <v>2023</v>
      </c>
      <c r="U71">
        <v>2024</v>
      </c>
      <c r="V71">
        <v>2025</v>
      </c>
      <c r="W71">
        <v>2026</v>
      </c>
      <c r="X71">
        <v>2027</v>
      </c>
      <c r="Y71">
        <v>2028</v>
      </c>
      <c r="Z71">
        <v>2029</v>
      </c>
      <c r="AA71">
        <v>2030</v>
      </c>
      <c r="AB71">
        <v>2031</v>
      </c>
      <c r="AC71">
        <v>2032</v>
      </c>
      <c r="AD71">
        <v>2033</v>
      </c>
      <c r="AE71">
        <v>2034</v>
      </c>
      <c r="AF71">
        <v>2035</v>
      </c>
      <c r="AG71">
        <v>2036</v>
      </c>
      <c r="AH71">
        <v>2037</v>
      </c>
      <c r="AI71">
        <v>2038</v>
      </c>
      <c r="AJ71">
        <v>2039</v>
      </c>
      <c r="AK71">
        <v>2040</v>
      </c>
      <c r="AL71">
        <v>2041</v>
      </c>
      <c r="AM71">
        <v>2042</v>
      </c>
      <c r="AN71">
        <v>2043</v>
      </c>
      <c r="AO71">
        <v>2044</v>
      </c>
      <c r="AP71">
        <v>2045</v>
      </c>
      <c r="AQ71">
        <v>2046</v>
      </c>
      <c r="AR71">
        <v>2047</v>
      </c>
      <c r="AS71">
        <v>2048</v>
      </c>
      <c r="AT71">
        <v>2049</v>
      </c>
      <c r="AU71">
        <v>2050</v>
      </c>
    </row>
    <row r="72" spans="1:48">
      <c r="A72">
        <v>166070</v>
      </c>
      <c r="B72">
        <v>0.4</v>
      </c>
      <c r="E72" t="s">
        <v>48</v>
      </c>
      <c r="F72">
        <v>30.339765840399998</v>
      </c>
      <c r="G72">
        <v>25.455906240531867</v>
      </c>
      <c r="H72">
        <v>21.952864654862164</v>
      </c>
      <c r="I72">
        <v>19.449617718790744</v>
      </c>
      <c r="J72">
        <v>17.670461418919324</v>
      </c>
      <c r="K72">
        <v>16.415872209582872</v>
      </c>
      <c r="L72">
        <v>15.541437262454101</v>
      </c>
      <c r="M72">
        <v>14.94261747679985</v>
      </c>
      <c r="N72">
        <v>14.543727175942228</v>
      </c>
      <c r="O72">
        <v>14.289962537425193</v>
      </c>
      <c r="P72">
        <v>14.141634573607764</v>
      </c>
      <c r="Q72">
        <v>13.954702841753885</v>
      </c>
      <c r="R72">
        <v>13.822771938464602</v>
      </c>
      <c r="S72">
        <v>13.730748258598055</v>
      </c>
      <c r="T72">
        <v>13.667693405316271</v>
      </c>
      <c r="U72">
        <v>13.625678949286351</v>
      </c>
      <c r="V72">
        <v>13.598957194045243</v>
      </c>
      <c r="W72">
        <v>13.583360658935407</v>
      </c>
      <c r="X72">
        <v>13.57586712634555</v>
      </c>
      <c r="Y72">
        <v>13.574284555653284</v>
      </c>
      <c r="Z72">
        <v>13.57702279253569</v>
      </c>
      <c r="AA72">
        <v>13.582928136515966</v>
      </c>
      <c r="AB72">
        <v>13.591163438442402</v>
      </c>
      <c r="AC72">
        <v>13.601121181907788</v>
      </c>
      <c r="AD72">
        <v>13.612360463703116</v>
      </c>
      <c r="AE72">
        <v>13.624561293638878</v>
      </c>
      <c r="AF72">
        <v>13.637491447703132</v>
      </c>
      <c r="AG72">
        <v>13.650982421680945</v>
      </c>
      <c r="AH72">
        <v>13.664911983291265</v>
      </c>
      <c r="AI72">
        <v>13.679191509629756</v>
      </c>
      <c r="AJ72">
        <v>13.693756795615348</v>
      </c>
      <c r="AK72">
        <v>13.708561380601958</v>
      </c>
      <c r="AL72">
        <v>13.723571702243438</v>
      </c>
      <c r="AM72">
        <v>13.738763576532287</v>
      </c>
      <c r="AN72">
        <v>13.754119640538386</v>
      </c>
      <c r="AO72">
        <v>13.76962749413963</v>
      </c>
      <c r="AP72">
        <v>13.785278349380542</v>
      </c>
      <c r="AQ72">
        <v>13.801066048565009</v>
      </c>
      <c r="AR72">
        <v>13.816986350251369</v>
      </c>
      <c r="AS72">
        <v>13.833036409934916</v>
      </c>
      <c r="AT72">
        <v>13.84921440224403</v>
      </c>
      <c r="AU72">
        <v>13.865519246023222</v>
      </c>
      <c r="AV72" s="13">
        <f>(AU72-F72)/F72</f>
        <v>-0.54299188335988757</v>
      </c>
    </row>
    <row r="73" spans="1:48">
      <c r="A73">
        <v>40</v>
      </c>
    </row>
    <row r="74" spans="1:48">
      <c r="A74" t="s">
        <v>38</v>
      </c>
      <c r="D74" s="17">
        <f>(((B75/A75)^(1/A76))-1)*(-1)</f>
        <v>0.26224750731219104</v>
      </c>
    </row>
    <row r="75" spans="1:48">
      <c r="A75">
        <v>76848</v>
      </c>
      <c r="B75">
        <v>0.4</v>
      </c>
    </row>
    <row r="76" spans="1:48">
      <c r="A76">
        <v>40</v>
      </c>
    </row>
    <row r="77" spans="1:48">
      <c r="A77" t="s">
        <v>39</v>
      </c>
      <c r="D77" s="17">
        <f>(((B78/A78)^(1/A79))-1)*(-1)</f>
        <v>0.26570824488267053</v>
      </c>
    </row>
    <row r="78" spans="1:48">
      <c r="A78">
        <v>92750</v>
      </c>
      <c r="B78">
        <v>0.4</v>
      </c>
    </row>
    <row r="79" spans="1:48">
      <c r="A79">
        <v>40</v>
      </c>
      <c r="F79">
        <f>$E41*F41</f>
        <v>82885537</v>
      </c>
      <c r="G79">
        <f t="shared" ref="G79:AU85" si="21">$E41*G41</f>
        <v>59982280.810715966</v>
      </c>
      <c r="H79">
        <f t="shared" si="21"/>
        <v>43407742.067902446</v>
      </c>
      <c r="I79">
        <f t="shared" si="21"/>
        <v>31413144.781532302</v>
      </c>
      <c r="J79">
        <f t="shared" si="21"/>
        <v>22732941.591891322</v>
      </c>
      <c r="K79">
        <f t="shared" si="21"/>
        <v>16451286.141977102</v>
      </c>
      <c r="L79">
        <f t="shared" si="21"/>
        <v>11905402.326892206</v>
      </c>
      <c r="M79">
        <f t="shared" si="21"/>
        <v>8615654.9306810815</v>
      </c>
      <c r="N79">
        <f t="shared" si="21"/>
        <v>6234943.4186611157</v>
      </c>
      <c r="O79">
        <f t="shared" si="21"/>
        <v>4512079.4352464173</v>
      </c>
      <c r="P79">
        <f t="shared" si="21"/>
        <v>3265283.974998042</v>
      </c>
      <c r="Q79">
        <f t="shared" si="21"/>
        <v>2363007.919162821</v>
      </c>
      <c r="R79">
        <f t="shared" si="21"/>
        <v>1710052.3166685898</v>
      </c>
      <c r="S79">
        <f t="shared" si="21"/>
        <v>1237523.9634320126</v>
      </c>
      <c r="T79">
        <f t="shared" si="21"/>
        <v>895566.49532919982</v>
      </c>
      <c r="U79">
        <f t="shared" si="21"/>
        <v>648100.05402396433</v>
      </c>
      <c r="V79">
        <f t="shared" si="21"/>
        <v>469014.50893544138</v>
      </c>
      <c r="W79">
        <f t="shared" si="21"/>
        <v>339414.58302026032</v>
      </c>
      <c r="X79">
        <f t="shared" si="21"/>
        <v>245626.21618742915</v>
      </c>
      <c r="Y79">
        <f t="shared" si="21"/>
        <v>177753.81818215642</v>
      </c>
      <c r="Z79">
        <f t="shared" si="21"/>
        <v>128636.18700303533</v>
      </c>
      <c r="AA79">
        <f t="shared" si="21"/>
        <v>93090.932031193355</v>
      </c>
      <c r="AB79">
        <f t="shared" si="21"/>
        <v>67367.681119399203</v>
      </c>
      <c r="AC79">
        <f t="shared" si="21"/>
        <v>48752.379639768857</v>
      </c>
      <c r="AD79">
        <f t="shared" si="21"/>
        <v>35280.931168280069</v>
      </c>
      <c r="AE79">
        <f t="shared" si="21"/>
        <v>25531.966096797449</v>
      </c>
      <c r="AF79">
        <f t="shared" si="21"/>
        <v>18476.873233838327</v>
      </c>
      <c r="AG79">
        <f t="shared" si="21"/>
        <v>13371.271260699645</v>
      </c>
      <c r="AH79">
        <f t="shared" si="21"/>
        <v>9676.4692199036599</v>
      </c>
      <c r="AI79">
        <f t="shared" si="21"/>
        <v>7002.6293490077633</v>
      </c>
      <c r="AJ79">
        <f t="shared" si="21"/>
        <v>5067.6353828242545</v>
      </c>
      <c r="AK79">
        <f t="shared" si="21"/>
        <v>3667.3265274048845</v>
      </c>
      <c r="AL79">
        <f t="shared" si="21"/>
        <v>2653.9564989609762</v>
      </c>
      <c r="AM79">
        <f t="shared" si="21"/>
        <v>1920.6048454522388</v>
      </c>
      <c r="AN79">
        <f t="shared" si="21"/>
        <v>1389.8957928794407</v>
      </c>
      <c r="AO79">
        <f t="shared" si="21"/>
        <v>1005.8343441250996</v>
      </c>
      <c r="AP79">
        <f t="shared" si="21"/>
        <v>727.89825899157438</v>
      </c>
      <c r="AQ79">
        <f t="shared" si="21"/>
        <v>526.76256138646283</v>
      </c>
      <c r="AR79">
        <f t="shared" si="21"/>
        <v>381.20546745885514</v>
      </c>
      <c r="AS79">
        <f t="shared" si="21"/>
        <v>275.86927976582376</v>
      </c>
      <c r="AT79">
        <f t="shared" si="21"/>
        <v>199.63999999709486</v>
      </c>
      <c r="AU79">
        <f t="shared" si="21"/>
        <v>144.4746933405084</v>
      </c>
    </row>
    <row r="80" spans="1:48">
      <c r="A80" t="s">
        <v>40</v>
      </c>
      <c r="D80" s="17">
        <f>(((B81/A81)^(1/A82))-1)*(-1)</f>
        <v>0.279902322397513</v>
      </c>
      <c r="F80">
        <f t="shared" ref="F80:U105" si="22">$E42*F42</f>
        <v>0</v>
      </c>
      <c r="G80">
        <f t="shared" si="22"/>
        <v>2290325.6189284036</v>
      </c>
      <c r="H80">
        <f t="shared" si="22"/>
        <v>3947779.493209756</v>
      </c>
      <c r="I80">
        <f t="shared" si="22"/>
        <v>5147239.2218467705</v>
      </c>
      <c r="J80">
        <f t="shared" si="22"/>
        <v>6015259.5408108681</v>
      </c>
      <c r="K80">
        <f t="shared" si="22"/>
        <v>6643425.0858022906</v>
      </c>
      <c r="L80">
        <f t="shared" si="22"/>
        <v>7098013.4673107797</v>
      </c>
      <c r="M80">
        <f t="shared" si="22"/>
        <v>7426988.2069318928</v>
      </c>
      <c r="N80">
        <f t="shared" si="22"/>
        <v>7665059.3581338888</v>
      </c>
      <c r="O80">
        <f t="shared" si="22"/>
        <v>7837345.7564753592</v>
      </c>
      <c r="P80">
        <f t="shared" si="22"/>
        <v>7962025.3025001967</v>
      </c>
      <c r="Q80">
        <f t="shared" si="22"/>
        <v>8052252.9080837183</v>
      </c>
      <c r="R80">
        <f t="shared" si="22"/>
        <v>8117548.4683331419</v>
      </c>
      <c r="S80">
        <f t="shared" si="22"/>
        <v>8164801.3036567997</v>
      </c>
      <c r="T80">
        <f t="shared" si="22"/>
        <v>8198997.0504670804</v>
      </c>
      <c r="U80">
        <f t="shared" si="22"/>
        <v>8223743.6945976038</v>
      </c>
      <c r="V80">
        <f t="shared" si="21"/>
        <v>8241652.2491064565</v>
      </c>
      <c r="W80">
        <f t="shared" si="21"/>
        <v>8254612.2416979745</v>
      </c>
      <c r="X80">
        <f t="shared" si="21"/>
        <v>8263991.0783812581</v>
      </c>
      <c r="Y80">
        <f t="shared" si="21"/>
        <v>8270778.3181817848</v>
      </c>
      <c r="Z80">
        <f t="shared" si="21"/>
        <v>8275690.081299697</v>
      </c>
      <c r="AA80">
        <f t="shared" si="21"/>
        <v>8279244.6067968812</v>
      </c>
      <c r="AB80">
        <f t="shared" si="21"/>
        <v>8281816.9318880606</v>
      </c>
      <c r="AC80">
        <f t="shared" si="21"/>
        <v>8283678.4620360238</v>
      </c>
      <c r="AD80">
        <f t="shared" si="21"/>
        <v>8285025.6068831729</v>
      </c>
      <c r="AE80">
        <f t="shared" si="21"/>
        <v>8286000.5033903206</v>
      </c>
      <c r="AF80">
        <f t="shared" si="21"/>
        <v>8286706.0126766171</v>
      </c>
      <c r="AG80">
        <f t="shared" si="21"/>
        <v>8287216.5728739304</v>
      </c>
      <c r="AH80">
        <f t="shared" si="21"/>
        <v>8287586.0530780107</v>
      </c>
      <c r="AI80">
        <f t="shared" si="21"/>
        <v>8287853.4370651003</v>
      </c>
      <c r="AJ80">
        <f t="shared" si="21"/>
        <v>8288046.9364617178</v>
      </c>
      <c r="AK80">
        <f t="shared" si="21"/>
        <v>8288186.9673472606</v>
      </c>
      <c r="AL80">
        <f t="shared" si="21"/>
        <v>8288288.3043501042</v>
      </c>
      <c r="AM80">
        <f t="shared" si="21"/>
        <v>8288361.6395154558</v>
      </c>
      <c r="AN80">
        <f t="shared" si="21"/>
        <v>8288414.7104207128</v>
      </c>
      <c r="AO80">
        <f t="shared" si="21"/>
        <v>8288453.1165655879</v>
      </c>
      <c r="AP80">
        <f t="shared" si="21"/>
        <v>8288480.9101741016</v>
      </c>
      <c r="AQ80">
        <f t="shared" si="21"/>
        <v>8288501.0237438623</v>
      </c>
      <c r="AR80">
        <f t="shared" si="21"/>
        <v>8288515.579453255</v>
      </c>
      <c r="AS80">
        <f t="shared" si="21"/>
        <v>8288526.1130720237</v>
      </c>
      <c r="AT80">
        <f t="shared" si="21"/>
        <v>8288533.7360000005</v>
      </c>
      <c r="AU80">
        <f t="shared" si="21"/>
        <v>8288539.252530667</v>
      </c>
    </row>
    <row r="81" spans="1:47">
      <c r="A81">
        <v>202490</v>
      </c>
      <c r="B81">
        <v>0.4</v>
      </c>
      <c r="F81">
        <f t="shared" si="22"/>
        <v>30531710.400000002</v>
      </c>
      <c r="G81">
        <f t="shared" si="21"/>
        <v>22524845.453622304</v>
      </c>
      <c r="H81">
        <f t="shared" si="21"/>
        <v>16617760.880817512</v>
      </c>
      <c r="I81">
        <f t="shared" si="21"/>
        <v>12259794.51271308</v>
      </c>
      <c r="J81">
        <f t="shared" si="21"/>
        <v>9044693.9615943972</v>
      </c>
      <c r="K81">
        <f t="shared" si="21"/>
        <v>6672745.5157646397</v>
      </c>
      <c r="L81">
        <f t="shared" si="21"/>
        <v>4922834.6373267611</v>
      </c>
      <c r="M81">
        <f t="shared" si="21"/>
        <v>3631833.5247777058</v>
      </c>
      <c r="N81">
        <f t="shared" si="21"/>
        <v>2679394.2359319055</v>
      </c>
      <c r="O81">
        <f t="shared" si="21"/>
        <v>1976729.7764521122</v>
      </c>
      <c r="P81">
        <f t="shared" si="21"/>
        <v>1458337.3199477585</v>
      </c>
      <c r="Q81">
        <f t="shared" si="21"/>
        <v>1075891.992971115</v>
      </c>
      <c r="R81">
        <f t="shared" si="21"/>
        <v>793741.99967729452</v>
      </c>
      <c r="S81">
        <f t="shared" si="21"/>
        <v>585585.13881293137</v>
      </c>
      <c r="T81">
        <f t="shared" si="21"/>
        <v>432016.89584017452</v>
      </c>
      <c r="U81">
        <f t="shared" si="21"/>
        <v>318721.54178933619</v>
      </c>
      <c r="V81">
        <f t="shared" si="21"/>
        <v>235137.61192838225</v>
      </c>
      <c r="W81">
        <f t="shared" si="21"/>
        <v>173473.35932482494</v>
      </c>
      <c r="X81">
        <f t="shared" si="21"/>
        <v>127980.40325681874</v>
      </c>
      <c r="Y81">
        <f t="shared" si="21"/>
        <v>94417.861517910802</v>
      </c>
      <c r="Z81">
        <f t="shared" si="21"/>
        <v>69657.012689091411</v>
      </c>
      <c r="AA81">
        <f t="shared" si="21"/>
        <v>51389.634744561889</v>
      </c>
      <c r="AB81">
        <f t="shared" si="21"/>
        <v>37912.831131117542</v>
      </c>
      <c r="AC81">
        <f t="shared" si="21"/>
        <v>27970.285671833921</v>
      </c>
      <c r="AD81">
        <f t="shared" si="21"/>
        <v>20635.147975587272</v>
      </c>
      <c r="AE81">
        <f t="shared" si="21"/>
        <v>15223.631855970369</v>
      </c>
      <c r="AF81">
        <f t="shared" si="21"/>
        <v>11231.272349505132</v>
      </c>
      <c r="AG81">
        <f t="shared" si="21"/>
        <v>8285.8991719027053</v>
      </c>
      <c r="AH81">
        <f t="shared" si="21"/>
        <v>6112.9427682292435</v>
      </c>
      <c r="AI81">
        <f t="shared" si="21"/>
        <v>4509.8387649189972</v>
      </c>
      <c r="AJ81">
        <f t="shared" si="21"/>
        <v>3327.1447904379311</v>
      </c>
      <c r="AK81">
        <f t="shared" si="21"/>
        <v>2454.6093626791367</v>
      </c>
      <c r="AL81">
        <f t="shared" si="21"/>
        <v>1810.8941758932167</v>
      </c>
      <c r="AM81">
        <f t="shared" si="21"/>
        <v>1335.9916922611417</v>
      </c>
      <c r="AN81">
        <f t="shared" si="21"/>
        <v>985.6312011769362</v>
      </c>
      <c r="AO81">
        <f t="shared" si="21"/>
        <v>727.15187553776343</v>
      </c>
      <c r="AP81">
        <f t="shared" si="21"/>
        <v>536.4581087401981</v>
      </c>
      <c r="AQ81">
        <f t="shared" si="21"/>
        <v>395.77330694692063</v>
      </c>
      <c r="AR81">
        <f t="shared" si="21"/>
        <v>291.98274374179164</v>
      </c>
      <c r="AS81">
        <f t="shared" si="21"/>
        <v>215.41099701550121</v>
      </c>
      <c r="AT81">
        <f t="shared" si="21"/>
        <v>158.91999999768743</v>
      </c>
      <c r="AU81">
        <f t="shared" si="21"/>
        <v>117.2436261363604</v>
      </c>
    </row>
    <row r="82" spans="1:47">
      <c r="A82">
        <v>40</v>
      </c>
      <c r="F82">
        <f t="shared" si="22"/>
        <v>0</v>
      </c>
      <c r="G82">
        <f t="shared" si="21"/>
        <v>800686.49463776988</v>
      </c>
      <c r="H82">
        <f t="shared" si="21"/>
        <v>1391394.9519182488</v>
      </c>
      <c r="I82">
        <f t="shared" si="21"/>
        <v>1827191.5887286921</v>
      </c>
      <c r="J82">
        <f t="shared" si="21"/>
        <v>2148701.6438405607</v>
      </c>
      <c r="K82">
        <f t="shared" si="21"/>
        <v>2385896.4884235365</v>
      </c>
      <c r="L82">
        <f t="shared" si="21"/>
        <v>2560887.5762673244</v>
      </c>
      <c r="M82">
        <f t="shared" si="21"/>
        <v>2689987.6875222297</v>
      </c>
      <c r="N82">
        <f t="shared" si="21"/>
        <v>2785231.6164068095</v>
      </c>
      <c r="O82">
        <f t="shared" si="21"/>
        <v>2855498.0623547891</v>
      </c>
      <c r="P82">
        <f t="shared" si="21"/>
        <v>2907337.3080052244</v>
      </c>
      <c r="Q82">
        <f t="shared" si="21"/>
        <v>2945581.840702889</v>
      </c>
      <c r="R82">
        <f t="shared" si="21"/>
        <v>2973796.8400322706</v>
      </c>
      <c r="S82">
        <f t="shared" si="21"/>
        <v>2994612.5261187074</v>
      </c>
      <c r="T82">
        <f t="shared" si="21"/>
        <v>3009969.3504159828</v>
      </c>
      <c r="U82">
        <f t="shared" si="21"/>
        <v>3021298.8858210668</v>
      </c>
      <c r="V82">
        <f t="shared" si="21"/>
        <v>3029657.2788071623</v>
      </c>
      <c r="W82">
        <f t="shared" si="21"/>
        <v>3035823.704067518</v>
      </c>
      <c r="X82">
        <f t="shared" si="21"/>
        <v>3040372.9996743184</v>
      </c>
      <c r="Y82">
        <f t="shared" si="21"/>
        <v>3043729.253848209</v>
      </c>
      <c r="Z82">
        <f t="shared" si="21"/>
        <v>3046205.338731091</v>
      </c>
      <c r="AA82">
        <f t="shared" si="21"/>
        <v>3048032.0765255443</v>
      </c>
      <c r="AB82">
        <f t="shared" si="21"/>
        <v>3049379.7568868888</v>
      </c>
      <c r="AC82">
        <f t="shared" si="21"/>
        <v>3050374.0114328167</v>
      </c>
      <c r="AD82">
        <f t="shared" si="21"/>
        <v>3051107.5252024415</v>
      </c>
      <c r="AE82">
        <f t="shared" si="21"/>
        <v>3051648.6768144034</v>
      </c>
      <c r="AF82">
        <f t="shared" si="21"/>
        <v>3052047.9127650498</v>
      </c>
      <c r="AG82">
        <f t="shared" si="21"/>
        <v>3052342.4500828101</v>
      </c>
      <c r="AH82">
        <f t="shared" si="21"/>
        <v>3052559.7457231772</v>
      </c>
      <c r="AI82">
        <f t="shared" si="21"/>
        <v>3052720.0561235086</v>
      </c>
      <c r="AJ82">
        <f t="shared" si="21"/>
        <v>3052838.3255209564</v>
      </c>
      <c r="AK82">
        <f t="shared" si="21"/>
        <v>3052925.5790637322</v>
      </c>
      <c r="AL82">
        <f t="shared" si="21"/>
        <v>3052989.9505824111</v>
      </c>
      <c r="AM82">
        <f t="shared" si="21"/>
        <v>3053037.4408307741</v>
      </c>
      <c r="AN82">
        <f t="shared" si="21"/>
        <v>3053072.4768798826</v>
      </c>
      <c r="AO82">
        <f t="shared" si="21"/>
        <v>3053098.3248124467</v>
      </c>
      <c r="AP82">
        <f t="shared" si="21"/>
        <v>3053117.3941891263</v>
      </c>
      <c r="AQ82">
        <f t="shared" si="21"/>
        <v>3053131.4626693055</v>
      </c>
      <c r="AR82">
        <f t="shared" si="21"/>
        <v>3053141.841725626</v>
      </c>
      <c r="AS82">
        <f t="shared" si="21"/>
        <v>3053149.498900299</v>
      </c>
      <c r="AT82">
        <f t="shared" si="21"/>
        <v>3053155.1480000005</v>
      </c>
      <c r="AU82">
        <f t="shared" si="21"/>
        <v>3053159.3156373869</v>
      </c>
    </row>
    <row r="83" spans="1:47">
      <c r="A83" t="s">
        <v>41</v>
      </c>
      <c r="D83" s="17">
        <f>(((B84/A84)^(1/A85))-1)*(-1)</f>
        <v>0.25794230649308292</v>
      </c>
      <c r="F83">
        <f t="shared" si="22"/>
        <v>33352900.000000004</v>
      </c>
      <c r="G83">
        <f t="shared" si="21"/>
        <v>33352900.000000004</v>
      </c>
      <c r="H83">
        <f t="shared" si="21"/>
        <v>33352900.000000004</v>
      </c>
      <c r="I83">
        <f t="shared" si="21"/>
        <v>33352900.000000004</v>
      </c>
      <c r="J83">
        <f t="shared" si="21"/>
        <v>33352900.000000004</v>
      </c>
      <c r="K83">
        <f t="shared" si="21"/>
        <v>33352900.000000004</v>
      </c>
      <c r="L83">
        <f t="shared" si="21"/>
        <v>33352900.000000004</v>
      </c>
      <c r="M83">
        <f t="shared" si="21"/>
        <v>33352900.000000004</v>
      </c>
      <c r="N83">
        <f t="shared" si="21"/>
        <v>33352900.000000004</v>
      </c>
      <c r="O83">
        <f t="shared" si="21"/>
        <v>33352900.000000004</v>
      </c>
      <c r="P83">
        <f t="shared" si="21"/>
        <v>33352900.000000004</v>
      </c>
      <c r="Q83">
        <f t="shared" si="21"/>
        <v>33352900.000000004</v>
      </c>
      <c r="R83">
        <f t="shared" si="21"/>
        <v>33352900.000000004</v>
      </c>
      <c r="S83">
        <f t="shared" si="21"/>
        <v>33352900.000000004</v>
      </c>
      <c r="T83">
        <f t="shared" si="21"/>
        <v>33352900.000000004</v>
      </c>
      <c r="U83">
        <f t="shared" si="21"/>
        <v>33352900.000000004</v>
      </c>
      <c r="V83">
        <f t="shared" si="21"/>
        <v>33352900.000000004</v>
      </c>
      <c r="W83">
        <f t="shared" si="21"/>
        <v>33352900.000000004</v>
      </c>
      <c r="X83">
        <f t="shared" si="21"/>
        <v>33352900.000000004</v>
      </c>
      <c r="Y83">
        <f t="shared" si="21"/>
        <v>33352900.000000004</v>
      </c>
      <c r="Z83">
        <f t="shared" si="21"/>
        <v>33352900.000000004</v>
      </c>
      <c r="AA83">
        <f t="shared" si="21"/>
        <v>33352900.000000004</v>
      </c>
      <c r="AB83">
        <f t="shared" si="21"/>
        <v>33352900.000000004</v>
      </c>
      <c r="AC83">
        <f t="shared" si="21"/>
        <v>33352900.000000004</v>
      </c>
      <c r="AD83">
        <f t="shared" si="21"/>
        <v>33352900.000000004</v>
      </c>
      <c r="AE83">
        <f t="shared" si="21"/>
        <v>33352900.000000004</v>
      </c>
      <c r="AF83">
        <f t="shared" si="21"/>
        <v>33352900.000000004</v>
      </c>
      <c r="AG83">
        <f t="shared" si="21"/>
        <v>33352900.000000004</v>
      </c>
      <c r="AH83">
        <f t="shared" si="21"/>
        <v>33352900.000000004</v>
      </c>
      <c r="AI83">
        <f t="shared" si="21"/>
        <v>33352900.000000004</v>
      </c>
      <c r="AJ83">
        <f t="shared" si="21"/>
        <v>33352900.000000004</v>
      </c>
      <c r="AK83">
        <f t="shared" si="21"/>
        <v>33352900.000000004</v>
      </c>
      <c r="AL83">
        <f t="shared" si="21"/>
        <v>33352900.000000004</v>
      </c>
      <c r="AM83">
        <f t="shared" si="21"/>
        <v>33352900.000000004</v>
      </c>
      <c r="AN83">
        <f t="shared" si="21"/>
        <v>33352900.000000004</v>
      </c>
      <c r="AO83">
        <f t="shared" si="21"/>
        <v>33352900.000000004</v>
      </c>
      <c r="AP83">
        <f t="shared" si="21"/>
        <v>33352900.000000004</v>
      </c>
      <c r="AQ83">
        <f t="shared" si="21"/>
        <v>33352900.000000004</v>
      </c>
      <c r="AR83">
        <f t="shared" si="21"/>
        <v>33352900.000000004</v>
      </c>
      <c r="AS83">
        <f t="shared" si="21"/>
        <v>33352900.000000004</v>
      </c>
      <c r="AT83">
        <f t="shared" si="21"/>
        <v>33352900.000000004</v>
      </c>
      <c r="AU83">
        <f t="shared" si="21"/>
        <v>33352900.000000004</v>
      </c>
    </row>
    <row r="84" spans="1:47">
      <c r="A84">
        <v>60891</v>
      </c>
      <c r="B84">
        <v>0.4</v>
      </c>
      <c r="F84">
        <f t="shared" si="22"/>
        <v>0</v>
      </c>
      <c r="G84">
        <f t="shared" si="21"/>
        <v>0</v>
      </c>
      <c r="H84">
        <f t="shared" si="21"/>
        <v>0</v>
      </c>
      <c r="I84">
        <f t="shared" si="21"/>
        <v>0</v>
      </c>
      <c r="J84">
        <f t="shared" si="21"/>
        <v>0</v>
      </c>
      <c r="K84">
        <f t="shared" si="21"/>
        <v>0</v>
      </c>
      <c r="L84">
        <f t="shared" si="21"/>
        <v>0</v>
      </c>
      <c r="M84">
        <f t="shared" si="21"/>
        <v>0</v>
      </c>
      <c r="N84">
        <f t="shared" si="21"/>
        <v>0</v>
      </c>
      <c r="O84">
        <f t="shared" si="21"/>
        <v>0</v>
      </c>
      <c r="P84">
        <f t="shared" si="21"/>
        <v>0</v>
      </c>
      <c r="Q84">
        <f t="shared" si="21"/>
        <v>0</v>
      </c>
      <c r="R84">
        <f t="shared" si="21"/>
        <v>0</v>
      </c>
      <c r="S84">
        <f t="shared" si="21"/>
        <v>0</v>
      </c>
      <c r="T84">
        <f t="shared" si="21"/>
        <v>0</v>
      </c>
      <c r="U84">
        <f t="shared" si="21"/>
        <v>0</v>
      </c>
      <c r="V84">
        <f t="shared" si="21"/>
        <v>0</v>
      </c>
      <c r="W84">
        <f t="shared" si="21"/>
        <v>0</v>
      </c>
      <c r="X84">
        <f t="shared" si="21"/>
        <v>0</v>
      </c>
      <c r="Y84">
        <f t="shared" si="21"/>
        <v>0</v>
      </c>
      <c r="Z84">
        <f t="shared" si="21"/>
        <v>0</v>
      </c>
      <c r="AA84">
        <f t="shared" si="21"/>
        <v>0</v>
      </c>
      <c r="AB84">
        <f t="shared" si="21"/>
        <v>0</v>
      </c>
      <c r="AC84">
        <f t="shared" si="21"/>
        <v>0</v>
      </c>
      <c r="AD84">
        <f t="shared" si="21"/>
        <v>0</v>
      </c>
      <c r="AE84">
        <f t="shared" si="21"/>
        <v>0</v>
      </c>
      <c r="AF84">
        <f t="shared" si="21"/>
        <v>0</v>
      </c>
      <c r="AG84">
        <f t="shared" si="21"/>
        <v>0</v>
      </c>
      <c r="AH84">
        <f t="shared" si="21"/>
        <v>0</v>
      </c>
      <c r="AI84">
        <f t="shared" si="21"/>
        <v>0</v>
      </c>
      <c r="AJ84">
        <f t="shared" si="21"/>
        <v>0</v>
      </c>
      <c r="AK84">
        <f t="shared" si="21"/>
        <v>0</v>
      </c>
      <c r="AL84">
        <f t="shared" si="21"/>
        <v>0</v>
      </c>
      <c r="AM84">
        <f t="shared" si="21"/>
        <v>0</v>
      </c>
      <c r="AN84">
        <f t="shared" si="21"/>
        <v>0</v>
      </c>
      <c r="AO84">
        <f t="shared" si="21"/>
        <v>0</v>
      </c>
      <c r="AP84">
        <f t="shared" si="21"/>
        <v>0</v>
      </c>
      <c r="AQ84">
        <f t="shared" si="21"/>
        <v>0</v>
      </c>
      <c r="AR84">
        <f t="shared" si="21"/>
        <v>0</v>
      </c>
      <c r="AS84">
        <f t="shared" si="21"/>
        <v>0</v>
      </c>
      <c r="AT84">
        <f t="shared" si="21"/>
        <v>0</v>
      </c>
      <c r="AU84">
        <f t="shared" si="21"/>
        <v>0</v>
      </c>
    </row>
    <row r="85" spans="1:47">
      <c r="A85">
        <v>40</v>
      </c>
      <c r="F85">
        <f t="shared" si="22"/>
        <v>11216071.5</v>
      </c>
      <c r="G85">
        <f t="shared" si="21"/>
        <v>11216071.5</v>
      </c>
      <c r="H85">
        <f t="shared" si="21"/>
        <v>11216071.5</v>
      </c>
      <c r="I85">
        <f t="shared" si="21"/>
        <v>11216071.5</v>
      </c>
      <c r="J85">
        <f t="shared" si="21"/>
        <v>11216071.5</v>
      </c>
      <c r="K85">
        <f t="shared" si="21"/>
        <v>11216071.5</v>
      </c>
      <c r="L85">
        <f t="shared" si="21"/>
        <v>11216071.5</v>
      </c>
      <c r="M85">
        <f t="shared" si="21"/>
        <v>11216071.5</v>
      </c>
      <c r="N85">
        <f t="shared" si="21"/>
        <v>11216071.5</v>
      </c>
      <c r="O85">
        <f t="shared" si="21"/>
        <v>11216071.5</v>
      </c>
      <c r="P85">
        <f t="shared" si="21"/>
        <v>11216071.5</v>
      </c>
      <c r="Q85">
        <f t="shared" si="21"/>
        <v>11216071.5</v>
      </c>
      <c r="R85">
        <f t="shared" si="21"/>
        <v>11216071.5</v>
      </c>
      <c r="S85">
        <f t="shared" si="21"/>
        <v>11216071.5</v>
      </c>
      <c r="T85">
        <f t="shared" si="21"/>
        <v>11216071.5</v>
      </c>
      <c r="U85">
        <f t="shared" si="21"/>
        <v>11216071.5</v>
      </c>
      <c r="V85">
        <f t="shared" si="21"/>
        <v>11216071.5</v>
      </c>
      <c r="W85">
        <f t="shared" si="21"/>
        <v>11216071.5</v>
      </c>
      <c r="X85">
        <f t="shared" si="21"/>
        <v>11216071.5</v>
      </c>
      <c r="Y85">
        <f t="shared" si="21"/>
        <v>11216071.5</v>
      </c>
      <c r="Z85">
        <f t="shared" si="21"/>
        <v>11216071.5</v>
      </c>
      <c r="AA85">
        <f t="shared" si="21"/>
        <v>11216071.5</v>
      </c>
      <c r="AB85">
        <f t="shared" si="21"/>
        <v>11216071.5</v>
      </c>
      <c r="AC85">
        <f t="shared" si="21"/>
        <v>11216071.5</v>
      </c>
      <c r="AD85">
        <f t="shared" si="21"/>
        <v>11216071.5</v>
      </c>
      <c r="AE85">
        <f t="shared" ref="G85:AU91" si="23">$E47*AE47</f>
        <v>11216071.5</v>
      </c>
      <c r="AF85">
        <f t="shared" si="23"/>
        <v>11216071.5</v>
      </c>
      <c r="AG85">
        <f t="shared" si="23"/>
        <v>11216071.5</v>
      </c>
      <c r="AH85">
        <f t="shared" si="23"/>
        <v>11216071.5</v>
      </c>
      <c r="AI85">
        <f t="shared" si="23"/>
        <v>11216071.5</v>
      </c>
      <c r="AJ85">
        <f t="shared" si="23"/>
        <v>11216071.5</v>
      </c>
      <c r="AK85">
        <f t="shared" si="23"/>
        <v>11216071.5</v>
      </c>
      <c r="AL85">
        <f t="shared" si="23"/>
        <v>11216071.5</v>
      </c>
      <c r="AM85">
        <f t="shared" si="23"/>
        <v>11216071.5</v>
      </c>
      <c r="AN85">
        <f t="shared" si="23"/>
        <v>11216071.5</v>
      </c>
      <c r="AO85">
        <f t="shared" si="23"/>
        <v>11216071.5</v>
      </c>
      <c r="AP85">
        <f t="shared" si="23"/>
        <v>11216071.5</v>
      </c>
      <c r="AQ85">
        <f t="shared" si="23"/>
        <v>11216071.5</v>
      </c>
      <c r="AR85">
        <f t="shared" si="23"/>
        <v>11216071.5</v>
      </c>
      <c r="AS85">
        <f t="shared" si="23"/>
        <v>11216071.5</v>
      </c>
      <c r="AT85">
        <f t="shared" si="23"/>
        <v>11216071.5</v>
      </c>
      <c r="AU85">
        <f t="shared" si="23"/>
        <v>11216071.5</v>
      </c>
    </row>
    <row r="86" spans="1:47">
      <c r="A86" t="s">
        <v>42</v>
      </c>
      <c r="D86" s="17">
        <f>(((B87/A87)^(1/A88))-1)*(-1)</f>
        <v>0.24794534746378372</v>
      </c>
      <c r="F86">
        <f t="shared" si="22"/>
        <v>3592634.1</v>
      </c>
      <c r="G86">
        <f t="shared" si="23"/>
        <v>4035063.1255000001</v>
      </c>
      <c r="H86">
        <f t="shared" si="23"/>
        <v>4480810.3686912507</v>
      </c>
      <c r="I86">
        <f t="shared" si="23"/>
        <v>4929900.7162064342</v>
      </c>
      <c r="J86">
        <f t="shared" si="23"/>
        <v>5382359.2413279824</v>
      </c>
      <c r="K86">
        <f t="shared" si="23"/>
        <v>5838211.2053879425</v>
      </c>
      <c r="L86">
        <f t="shared" si="23"/>
        <v>6297482.0591783533</v>
      </c>
      <c r="M86">
        <f t="shared" si="23"/>
        <v>6760197.4443721902</v>
      </c>
      <c r="N86">
        <f t="shared" si="23"/>
        <v>7226383.1949549811</v>
      </c>
      <c r="O86">
        <f t="shared" si="23"/>
        <v>7696065.3386671441</v>
      </c>
      <c r="P86">
        <f t="shared" si="23"/>
        <v>8169270.0984571483</v>
      </c>
      <c r="Q86">
        <f t="shared" si="23"/>
        <v>8169270.0984571483</v>
      </c>
      <c r="R86">
        <f t="shared" si="23"/>
        <v>8169270.0984571483</v>
      </c>
      <c r="S86">
        <f t="shared" si="23"/>
        <v>8169270.0984571483</v>
      </c>
      <c r="T86">
        <f t="shared" si="23"/>
        <v>8169270.0984571483</v>
      </c>
      <c r="U86">
        <f t="shared" si="23"/>
        <v>8169270.0984571483</v>
      </c>
      <c r="V86">
        <f t="shared" si="23"/>
        <v>8169270.0984571483</v>
      </c>
      <c r="W86">
        <f t="shared" si="23"/>
        <v>8169270.0984571483</v>
      </c>
      <c r="X86">
        <f t="shared" si="23"/>
        <v>8169270.0984571483</v>
      </c>
      <c r="Y86">
        <f t="shared" si="23"/>
        <v>8169270.0984571483</v>
      </c>
      <c r="Z86">
        <f t="shared" si="23"/>
        <v>8169270.0984571483</v>
      </c>
      <c r="AA86">
        <f t="shared" si="23"/>
        <v>8169270.0984571483</v>
      </c>
      <c r="AB86">
        <f t="shared" si="23"/>
        <v>8169270.0984571483</v>
      </c>
      <c r="AC86">
        <f t="shared" si="23"/>
        <v>8169270.0984571483</v>
      </c>
      <c r="AD86">
        <f t="shared" si="23"/>
        <v>8169270.0984571483</v>
      </c>
      <c r="AE86">
        <f t="shared" si="23"/>
        <v>8169270.0984571483</v>
      </c>
      <c r="AF86">
        <f t="shared" si="23"/>
        <v>8169270.0984571483</v>
      </c>
      <c r="AG86">
        <f t="shared" si="23"/>
        <v>8169270.0984571483</v>
      </c>
      <c r="AH86">
        <f t="shared" si="23"/>
        <v>8169270.0984571483</v>
      </c>
      <c r="AI86">
        <f t="shared" si="23"/>
        <v>8169270.0984571483</v>
      </c>
      <c r="AJ86">
        <f t="shared" si="23"/>
        <v>8169270.0984571483</v>
      </c>
      <c r="AK86">
        <f t="shared" si="23"/>
        <v>8169270.0984571483</v>
      </c>
      <c r="AL86">
        <f t="shared" si="23"/>
        <v>8169270.0984571483</v>
      </c>
      <c r="AM86">
        <f t="shared" si="23"/>
        <v>8169270.0984571483</v>
      </c>
      <c r="AN86">
        <f t="shared" si="23"/>
        <v>8169270.0984571483</v>
      </c>
      <c r="AO86">
        <f t="shared" si="23"/>
        <v>8169270.0984571483</v>
      </c>
      <c r="AP86">
        <f t="shared" si="23"/>
        <v>8169270.0984571483</v>
      </c>
      <c r="AQ86">
        <f t="shared" si="23"/>
        <v>8169270.0984571483</v>
      </c>
      <c r="AR86">
        <f t="shared" si="23"/>
        <v>8169270.0984571483</v>
      </c>
      <c r="AS86">
        <f t="shared" si="23"/>
        <v>8169270.0984571483</v>
      </c>
      <c r="AT86">
        <f t="shared" si="23"/>
        <v>8169270.0984571483</v>
      </c>
      <c r="AU86">
        <f t="shared" si="23"/>
        <v>8169270.0984571483</v>
      </c>
    </row>
    <row r="87" spans="1:47">
      <c r="A87">
        <v>35652</v>
      </c>
      <c r="B87">
        <v>0.4</v>
      </c>
      <c r="F87">
        <f t="shared" si="22"/>
        <v>0</v>
      </c>
      <c r="G87">
        <f t="shared" si="23"/>
        <v>0</v>
      </c>
      <c r="H87">
        <f t="shared" si="23"/>
        <v>0</v>
      </c>
      <c r="I87">
        <f t="shared" si="23"/>
        <v>0</v>
      </c>
      <c r="J87">
        <f t="shared" si="23"/>
        <v>0</v>
      </c>
      <c r="K87">
        <f t="shared" si="23"/>
        <v>0</v>
      </c>
      <c r="L87">
        <f t="shared" si="23"/>
        <v>0</v>
      </c>
      <c r="M87">
        <f t="shared" si="23"/>
        <v>0</v>
      </c>
      <c r="N87">
        <f t="shared" si="23"/>
        <v>0</v>
      </c>
      <c r="O87">
        <f t="shared" si="23"/>
        <v>0</v>
      </c>
      <c r="P87">
        <f t="shared" si="23"/>
        <v>0</v>
      </c>
      <c r="Q87">
        <f t="shared" si="23"/>
        <v>39884.589695072107</v>
      </c>
      <c r="R87">
        <f t="shared" si="23"/>
        <v>80068.313812857261</v>
      </c>
      <c r="S87">
        <f t="shared" si="23"/>
        <v>120553.41586152579</v>
      </c>
      <c r="T87">
        <f t="shared" si="23"/>
        <v>161342.15617555933</v>
      </c>
      <c r="U87">
        <f t="shared" si="23"/>
        <v>202436.81204194811</v>
      </c>
      <c r="V87">
        <f t="shared" si="23"/>
        <v>243839.67782733485</v>
      </c>
      <c r="W87">
        <f t="shared" si="23"/>
        <v>285553.06510611193</v>
      </c>
      <c r="X87">
        <f t="shared" si="23"/>
        <v>327579.3027894799</v>
      </c>
      <c r="Y87">
        <f t="shared" si="23"/>
        <v>369920.7372554731</v>
      </c>
      <c r="Z87">
        <f t="shared" si="23"/>
        <v>412579.73247996124</v>
      </c>
      <c r="AA87">
        <f t="shared" si="23"/>
        <v>455558.67016863305</v>
      </c>
      <c r="AB87">
        <f t="shared" si="23"/>
        <v>498859.9498899699</v>
      </c>
      <c r="AC87">
        <f t="shared" si="23"/>
        <v>542485.98920921667</v>
      </c>
      <c r="AD87">
        <f t="shared" si="23"/>
        <v>586439.22382335796</v>
      </c>
      <c r="AE87">
        <f t="shared" si="23"/>
        <v>630722.10769710515</v>
      </c>
      <c r="AF87">
        <f t="shared" si="23"/>
        <v>675337.11319990549</v>
      </c>
      <c r="AG87">
        <f t="shared" si="23"/>
        <v>720286.73124397697</v>
      </c>
      <c r="AH87">
        <f t="shared" si="23"/>
        <v>765573.4714233788</v>
      </c>
      <c r="AI87">
        <f t="shared" si="23"/>
        <v>811199.86215412628</v>
      </c>
      <c r="AJ87">
        <f t="shared" si="23"/>
        <v>857168.45081535424</v>
      </c>
      <c r="AK87">
        <f t="shared" si="23"/>
        <v>903481.80389154155</v>
      </c>
      <c r="AL87">
        <f t="shared" si="23"/>
        <v>950142.50711580028</v>
      </c>
      <c r="AM87">
        <f t="shared" si="23"/>
        <v>997153.16561424092</v>
      </c>
      <c r="AN87">
        <f t="shared" si="23"/>
        <v>1044516.4040514199</v>
      </c>
      <c r="AO87">
        <f t="shared" si="23"/>
        <v>1092234.8667768778</v>
      </c>
      <c r="AP87">
        <f t="shared" si="23"/>
        <v>1140311.2179727764</v>
      </c>
      <c r="AQ87">
        <f t="shared" si="23"/>
        <v>1188748.1418026444</v>
      </c>
      <c r="AR87">
        <f t="shared" si="23"/>
        <v>1237548.3425612361</v>
      </c>
      <c r="AS87">
        <f t="shared" si="23"/>
        <v>1286714.5448255173</v>
      </c>
      <c r="AT87">
        <f t="shared" si="23"/>
        <v>1336249.4936067809</v>
      </c>
      <c r="AU87">
        <f t="shared" si="23"/>
        <v>1386155.9545039039</v>
      </c>
    </row>
    <row r="88" spans="1:47">
      <c r="A88">
        <v>40</v>
      </c>
      <c r="F88">
        <f t="shared" si="22"/>
        <v>87556676</v>
      </c>
      <c r="G88">
        <f t="shared" si="23"/>
        <v>63049359.046193413</v>
      </c>
      <c r="H88">
        <f t="shared" si="23"/>
        <v>45401697.023489222</v>
      </c>
      <c r="I88">
        <f t="shared" si="23"/>
        <v>32693656.585826341</v>
      </c>
      <c r="J88">
        <f t="shared" si="23"/>
        <v>23542626.179786798</v>
      </c>
      <c r="K88">
        <f t="shared" si="23"/>
        <v>16952990.436727989</v>
      </c>
      <c r="L88">
        <f t="shared" si="23"/>
        <v>12207809.041904995</v>
      </c>
      <c r="M88">
        <f t="shared" si="23"/>
        <v>8790814.939690426</v>
      </c>
      <c r="N88">
        <f t="shared" si="23"/>
        <v>6330245.4223043192</v>
      </c>
      <c r="O88">
        <f t="shared" si="23"/>
        <v>4558395.0272551188</v>
      </c>
      <c r="P88">
        <f t="shared" si="23"/>
        <v>3282489.6727211322</v>
      </c>
      <c r="Q88">
        <f t="shared" si="23"/>
        <v>2363713.1900806301</v>
      </c>
      <c r="R88">
        <f t="shared" si="23"/>
        <v>1702104.3786954314</v>
      </c>
      <c r="S88">
        <f t="shared" si="23"/>
        <v>1225681.41013561</v>
      </c>
      <c r="T88">
        <f t="shared" si="23"/>
        <v>882610.33691919816</v>
      </c>
      <c r="U88">
        <f t="shared" si="23"/>
        <v>635565.65384346782</v>
      </c>
      <c r="V88">
        <f t="shared" si="23"/>
        <v>457669.35129658913</v>
      </c>
      <c r="W88">
        <f t="shared" si="23"/>
        <v>329566.63697851181</v>
      </c>
      <c r="X88">
        <f t="shared" si="23"/>
        <v>237320.16990348639</v>
      </c>
      <c r="Y88">
        <f t="shared" si="23"/>
        <v>170893.70319573412</v>
      </c>
      <c r="Z88">
        <f t="shared" si="23"/>
        <v>123060.15878814229</v>
      </c>
      <c r="AA88">
        <f t="shared" si="23"/>
        <v>88615.334548736457</v>
      </c>
      <c r="AB88">
        <f t="shared" si="23"/>
        <v>63811.696608511389</v>
      </c>
      <c r="AC88">
        <f t="shared" si="23"/>
        <v>45950.654531667999</v>
      </c>
      <c r="AD88">
        <f t="shared" si="23"/>
        <v>33088.959612566279</v>
      </c>
      <c r="AE88">
        <f t="shared" si="23"/>
        <v>23827.282971295619</v>
      </c>
      <c r="AF88">
        <f t="shared" si="23"/>
        <v>17157.97113120621</v>
      </c>
      <c r="AG88">
        <f t="shared" si="23"/>
        <v>12355.41516395203</v>
      </c>
      <c r="AH88">
        <f t="shared" si="23"/>
        <v>8897.1057653817934</v>
      </c>
      <c r="AI88">
        <f t="shared" si="23"/>
        <v>6406.7851990398713</v>
      </c>
      <c r="AJ88">
        <f t="shared" si="23"/>
        <v>4613.5111427310158</v>
      </c>
      <c r="AK88">
        <f t="shared" si="23"/>
        <v>3322.1786594697273</v>
      </c>
      <c r="AL88">
        <f t="shared" si="23"/>
        <v>2392.2931372698281</v>
      </c>
      <c r="AM88">
        <f t="shared" si="23"/>
        <v>1722.6847322923013</v>
      </c>
      <c r="AN88">
        <f t="shared" si="23"/>
        <v>1240.5012749595917</v>
      </c>
      <c r="AO88">
        <f t="shared" si="23"/>
        <v>893.2820871566538</v>
      </c>
      <c r="AP88">
        <f t="shared" si="23"/>
        <v>643.2503564003855</v>
      </c>
      <c r="AQ88">
        <f t="shared" si="23"/>
        <v>463.20308776403544</v>
      </c>
      <c r="AR88">
        <f t="shared" si="23"/>
        <v>333.55146775643806</v>
      </c>
      <c r="AS88">
        <f t="shared" si="23"/>
        <v>240.18963728945235</v>
      </c>
      <c r="AT88">
        <f t="shared" si="23"/>
        <v>172.9599999974831</v>
      </c>
      <c r="AU88">
        <f t="shared" si="23"/>
        <v>124.5480943215196</v>
      </c>
    </row>
    <row r="89" spans="1:47">
      <c r="A89" t="s">
        <v>43</v>
      </c>
      <c r="D89" s="17">
        <f>(((B90/A90)^(1/A91))-1)*(-1)</f>
        <v>0.28042608647751222</v>
      </c>
      <c r="F89">
        <f t="shared" si="22"/>
        <v>0</v>
      </c>
      <c r="G89">
        <f t="shared" si="23"/>
        <v>2450731.6953806588</v>
      </c>
      <c r="H89">
        <f t="shared" si="23"/>
        <v>4215497.8976510772</v>
      </c>
      <c r="I89">
        <f t="shared" si="23"/>
        <v>5486301.9414173663</v>
      </c>
      <c r="J89">
        <f t="shared" si="23"/>
        <v>6401404.9820213206</v>
      </c>
      <c r="K89">
        <f t="shared" si="23"/>
        <v>7060368.5563272014</v>
      </c>
      <c r="L89">
        <f t="shared" si="23"/>
        <v>7534886.6958095012</v>
      </c>
      <c r="M89">
        <f t="shared" si="23"/>
        <v>7876586.1060309578</v>
      </c>
      <c r="N89">
        <f t="shared" si="23"/>
        <v>8122643.0577695686</v>
      </c>
      <c r="O89">
        <f t="shared" si="23"/>
        <v>8299828.0972744888</v>
      </c>
      <c r="P89">
        <f t="shared" si="23"/>
        <v>8427418.6327278875</v>
      </c>
      <c r="Q89">
        <f t="shared" si="23"/>
        <v>8519296.280991938</v>
      </c>
      <c r="R89">
        <f t="shared" si="23"/>
        <v>8585457.1621304564</v>
      </c>
      <c r="S89">
        <f t="shared" si="23"/>
        <v>8633099.4589864388</v>
      </c>
      <c r="T89">
        <f t="shared" si="23"/>
        <v>8667406.5663080812</v>
      </c>
      <c r="U89">
        <f t="shared" si="23"/>
        <v>8692111.0346156545</v>
      </c>
      <c r="V89">
        <f t="shared" si="23"/>
        <v>8709900.6648703422</v>
      </c>
      <c r="W89">
        <f t="shared" si="23"/>
        <v>8722710.9363021497</v>
      </c>
      <c r="X89">
        <f t="shared" si="23"/>
        <v>8731935.5830096509</v>
      </c>
      <c r="Y89">
        <f t="shared" si="23"/>
        <v>8738578.2296804264</v>
      </c>
      <c r="Z89">
        <f t="shared" si="23"/>
        <v>8743361.5841211863</v>
      </c>
      <c r="AA89">
        <f t="shared" si="23"/>
        <v>8746806.066545127</v>
      </c>
      <c r="AB89">
        <f t="shared" si="23"/>
        <v>8749286.4303391501</v>
      </c>
      <c r="AC89">
        <f t="shared" si="23"/>
        <v>8751072.5345468335</v>
      </c>
      <c r="AD89">
        <f t="shared" si="23"/>
        <v>8752358.7040387429</v>
      </c>
      <c r="AE89">
        <f t="shared" si="23"/>
        <v>8753284.8717028704</v>
      </c>
      <c r="AF89">
        <f t="shared" si="23"/>
        <v>8753951.8028868791</v>
      </c>
      <c r="AG89">
        <f t="shared" si="23"/>
        <v>8754432.0584836043</v>
      </c>
      <c r="AH89">
        <f t="shared" si="23"/>
        <v>8754777.8894234616</v>
      </c>
      <c r="AI89">
        <f t="shared" si="23"/>
        <v>8755026.9214800969</v>
      </c>
      <c r="AJ89">
        <f t="shared" si="23"/>
        <v>8755206.2488857266</v>
      </c>
      <c r="AK89">
        <f t="shared" si="23"/>
        <v>8755335.3821340539</v>
      </c>
      <c r="AL89">
        <f t="shared" si="23"/>
        <v>8755428.370686274</v>
      </c>
      <c r="AM89">
        <f t="shared" si="23"/>
        <v>8755495.3315267712</v>
      </c>
      <c r="AN89">
        <f t="shared" si="23"/>
        <v>8755543.5498725045</v>
      </c>
      <c r="AO89">
        <f t="shared" si="23"/>
        <v>8755578.2717912849</v>
      </c>
      <c r="AP89">
        <f t="shared" si="23"/>
        <v>8755603.2749643605</v>
      </c>
      <c r="AQ89">
        <f t="shared" si="23"/>
        <v>8755621.2796912249</v>
      </c>
      <c r="AR89">
        <f t="shared" si="23"/>
        <v>8755634.2448532246</v>
      </c>
      <c r="AS89">
        <f t="shared" si="23"/>
        <v>8755643.5810362715</v>
      </c>
      <c r="AT89">
        <f t="shared" si="23"/>
        <v>8755650.3040000014</v>
      </c>
      <c r="AU89">
        <f t="shared" si="23"/>
        <v>8755655.1451905686</v>
      </c>
    </row>
    <row r="90" spans="1:47">
      <c r="A90">
        <v>208470</v>
      </c>
      <c r="B90">
        <v>0.4</v>
      </c>
      <c r="F90">
        <f t="shared" si="22"/>
        <v>20416752.300000001</v>
      </c>
      <c r="G90">
        <f t="shared" si="23"/>
        <v>15150408.120640045</v>
      </c>
      <c r="H90">
        <f t="shared" si="23"/>
        <v>11242476.905690618</v>
      </c>
      <c r="I90">
        <f t="shared" si="23"/>
        <v>8342566.4819415612</v>
      </c>
      <c r="J90">
        <f t="shared" si="23"/>
        <v>6190665.6415176699</v>
      </c>
      <c r="K90">
        <f t="shared" si="23"/>
        <v>4593831.0672171209</v>
      </c>
      <c r="L90">
        <f t="shared" si="23"/>
        <v>3408887.6860995572</v>
      </c>
      <c r="M90">
        <f t="shared" si="23"/>
        <v>2529591.3337711678</v>
      </c>
      <c r="N90">
        <f t="shared" si="23"/>
        <v>1877102.7106533195</v>
      </c>
      <c r="O90">
        <f t="shared" si="23"/>
        <v>1392918.5079429836</v>
      </c>
      <c r="P90">
        <f t="shared" si="23"/>
        <v>1033625.8952472657</v>
      </c>
      <c r="Q90">
        <f t="shared" si="23"/>
        <v>767010.04777620931</v>
      </c>
      <c r="R90">
        <f t="shared" si="23"/>
        <v>569165.70694944309</v>
      </c>
      <c r="S90">
        <f t="shared" si="23"/>
        <v>422353.79172213655</v>
      </c>
      <c r="T90">
        <f t="shared" si="23"/>
        <v>313410.88052922953</v>
      </c>
      <c r="U90">
        <f t="shared" si="23"/>
        <v>232568.95512549137</v>
      </c>
      <c r="V90">
        <f t="shared" si="23"/>
        <v>172579.58242173571</v>
      </c>
      <c r="W90">
        <f t="shared" si="23"/>
        <v>128064.00687825908</v>
      </c>
      <c r="X90">
        <f t="shared" si="23"/>
        <v>95030.881565333999</v>
      </c>
      <c r="Y90">
        <f t="shared" si="23"/>
        <v>70518.396786299665</v>
      </c>
      <c r="Z90">
        <f t="shared" si="23"/>
        <v>52328.718869048331</v>
      </c>
      <c r="AA90">
        <f t="shared" si="23"/>
        <v>38830.928428138955</v>
      </c>
      <c r="AB90">
        <f t="shared" si="23"/>
        <v>28814.789186115991</v>
      </c>
      <c r="AC90">
        <f t="shared" si="23"/>
        <v>21382.236002337988</v>
      </c>
      <c r="AD90">
        <f t="shared" si="23"/>
        <v>15866.852729915956</v>
      </c>
      <c r="AE90">
        <f t="shared" si="23"/>
        <v>11774.120139975936</v>
      </c>
      <c r="AF90">
        <f t="shared" si="23"/>
        <v>8737.0764341430895</v>
      </c>
      <c r="AG90">
        <f t="shared" si="23"/>
        <v>6483.414786712794</v>
      </c>
      <c r="AH90">
        <f t="shared" si="23"/>
        <v>4811.0678226770087</v>
      </c>
      <c r="AI90">
        <f t="shared" si="23"/>
        <v>3570.0898918002199</v>
      </c>
      <c r="AJ90">
        <f t="shared" si="23"/>
        <v>2649.2126707223288</v>
      </c>
      <c r="AK90">
        <f t="shared" si="23"/>
        <v>1965.8686440448212</v>
      </c>
      <c r="AL90">
        <f t="shared" si="23"/>
        <v>1458.7879517386216</v>
      </c>
      <c r="AM90">
        <f t="shared" si="23"/>
        <v>1082.5048227820262</v>
      </c>
      <c r="AN90">
        <f t="shared" si="23"/>
        <v>803.281032004091</v>
      </c>
      <c r="AO90">
        <f t="shared" si="23"/>
        <v>596.08086984788167</v>
      </c>
      <c r="AP90">
        <f t="shared" si="23"/>
        <v>442.32639542238468</v>
      </c>
      <c r="AQ90">
        <f t="shared" si="23"/>
        <v>328.231704765372</v>
      </c>
      <c r="AR90">
        <f t="shared" si="23"/>
        <v>243.56686177494996</v>
      </c>
      <c r="AS90">
        <f t="shared" si="23"/>
        <v>180.74066366455955</v>
      </c>
      <c r="AT90">
        <f t="shared" si="23"/>
        <v>134.12000000292755</v>
      </c>
      <c r="AU90">
        <f t="shared" si="23"/>
        <v>99.524777854185231</v>
      </c>
    </row>
    <row r="91" spans="1:47">
      <c r="A91">
        <v>40</v>
      </c>
      <c r="F91">
        <f t="shared" si="22"/>
        <v>0</v>
      </c>
      <c r="G91">
        <f t="shared" si="23"/>
        <v>526634.41793599562</v>
      </c>
      <c r="H91">
        <f t="shared" si="23"/>
        <v>917427.5394309382</v>
      </c>
      <c r="I91">
        <f t="shared" si="23"/>
        <v>1207418.5818058439</v>
      </c>
      <c r="J91">
        <f t="shared" si="23"/>
        <v>1422608.665848233</v>
      </c>
      <c r="K91">
        <f t="shared" si="23"/>
        <v>1582292.1232782879</v>
      </c>
      <c r="L91">
        <f t="shared" si="23"/>
        <v>1700786.4613900443</v>
      </c>
      <c r="M91">
        <f t="shared" si="23"/>
        <v>1788716.0966228833</v>
      </c>
      <c r="N91">
        <f t="shared" si="23"/>
        <v>1853964.9589346682</v>
      </c>
      <c r="O91">
        <f t="shared" si="23"/>
        <v>1902383.3792057016</v>
      </c>
      <c r="P91">
        <f t="shared" si="23"/>
        <v>1938312.6404752736</v>
      </c>
      <c r="Q91">
        <f t="shared" si="23"/>
        <v>1964974.2252223792</v>
      </c>
      <c r="R91">
        <f t="shared" si="23"/>
        <v>1984758.6593050559</v>
      </c>
      <c r="S91">
        <f t="shared" si="23"/>
        <v>1999439.8508277864</v>
      </c>
      <c r="T91">
        <f t="shared" si="23"/>
        <v>2010334.1419470771</v>
      </c>
      <c r="U91">
        <f t="shared" si="23"/>
        <v>2018418.334487451</v>
      </c>
      <c r="V91">
        <f t="shared" si="23"/>
        <v>2024417.2717578264</v>
      </c>
      <c r="W91">
        <f t="shared" si="23"/>
        <v>2028868.8293121741</v>
      </c>
      <c r="X91">
        <f t="shared" si="23"/>
        <v>2032172.1418434666</v>
      </c>
      <c r="Y91">
        <f t="shared" si="23"/>
        <v>2034623.3903213702</v>
      </c>
      <c r="Z91">
        <f t="shared" si="23"/>
        <v>2036442.3581130952</v>
      </c>
      <c r="AA91">
        <f t="shared" si="23"/>
        <v>2037792.1371571862</v>
      </c>
      <c r="AB91">
        <f t="shared" si="23"/>
        <v>2038793.7510813884</v>
      </c>
      <c r="AC91">
        <f t="shared" si="23"/>
        <v>2039537.0063997663</v>
      </c>
      <c r="AD91">
        <f t="shared" si="23"/>
        <v>2040088.5447270086</v>
      </c>
      <c r="AE91">
        <f t="shared" si="23"/>
        <v>2040497.8179860024</v>
      </c>
      <c r="AF91">
        <f t="shared" si="23"/>
        <v>2040801.5223565858</v>
      </c>
      <c r="AG91">
        <f t="shared" si="23"/>
        <v>2041026.8885213288</v>
      </c>
      <c r="AH91">
        <f t="shared" si="23"/>
        <v>2041194.1232177324</v>
      </c>
      <c r="AI91">
        <f t="shared" si="23"/>
        <v>2041318.22101082</v>
      </c>
      <c r="AJ91">
        <f t="shared" si="23"/>
        <v>2041410.3087329278</v>
      </c>
      <c r="AK91">
        <f t="shared" si="23"/>
        <v>2041478.6431355956</v>
      </c>
      <c r="AL91">
        <f t="shared" si="23"/>
        <v>2041529.3512048263</v>
      </c>
      <c r="AM91">
        <f t="shared" si="23"/>
        <v>2041566.9795177218</v>
      </c>
      <c r="AN91">
        <f t="shared" ref="G91:AU98" si="24">$E53*AN53</f>
        <v>2041594.9018967997</v>
      </c>
      <c r="AO91">
        <f t="shared" si="24"/>
        <v>2041615.6219130154</v>
      </c>
      <c r="AP91">
        <f t="shared" si="24"/>
        <v>2041630.9973604579</v>
      </c>
      <c r="AQ91">
        <f t="shared" si="24"/>
        <v>2041642.4068295236</v>
      </c>
      <c r="AR91">
        <f t="shared" si="24"/>
        <v>2041650.8733138226</v>
      </c>
      <c r="AS91">
        <f t="shared" si="24"/>
        <v>2041657.1559336337</v>
      </c>
      <c r="AT91">
        <f t="shared" si="24"/>
        <v>2041661.8179999997</v>
      </c>
      <c r="AU91">
        <f t="shared" si="24"/>
        <v>2041665.2775222147</v>
      </c>
    </row>
    <row r="92" spans="1:47">
      <c r="A92" t="s">
        <v>44</v>
      </c>
      <c r="D92" s="17">
        <f>(((B93/A93)^(1/A94))-1)*(-1)</f>
        <v>0.24982953501754546</v>
      </c>
      <c r="F92">
        <f t="shared" si="22"/>
        <v>10570818</v>
      </c>
      <c r="G92">
        <f t="shared" si="24"/>
        <v>10570818</v>
      </c>
      <c r="H92">
        <f t="shared" si="24"/>
        <v>10570818</v>
      </c>
      <c r="I92">
        <f t="shared" si="24"/>
        <v>10570818</v>
      </c>
      <c r="J92">
        <f t="shared" si="24"/>
        <v>10570818</v>
      </c>
      <c r="K92">
        <f t="shared" si="24"/>
        <v>10570818</v>
      </c>
      <c r="L92">
        <f t="shared" si="24"/>
        <v>10570818</v>
      </c>
      <c r="M92">
        <f t="shared" si="24"/>
        <v>10570818</v>
      </c>
      <c r="N92">
        <f t="shared" si="24"/>
        <v>10570818</v>
      </c>
      <c r="O92">
        <f t="shared" si="24"/>
        <v>10570818</v>
      </c>
      <c r="P92">
        <f t="shared" si="24"/>
        <v>10570818</v>
      </c>
      <c r="Q92">
        <f t="shared" si="24"/>
        <v>10570818</v>
      </c>
      <c r="R92">
        <f t="shared" si="24"/>
        <v>10570818</v>
      </c>
      <c r="S92">
        <f t="shared" si="24"/>
        <v>10570818</v>
      </c>
      <c r="T92">
        <f t="shared" si="24"/>
        <v>10570818</v>
      </c>
      <c r="U92">
        <f t="shared" si="24"/>
        <v>10570818</v>
      </c>
      <c r="V92">
        <f t="shared" si="24"/>
        <v>10570818</v>
      </c>
      <c r="W92">
        <f t="shared" si="24"/>
        <v>10570818</v>
      </c>
      <c r="X92">
        <f t="shared" si="24"/>
        <v>10570818</v>
      </c>
      <c r="Y92">
        <f t="shared" si="24"/>
        <v>10570818</v>
      </c>
      <c r="Z92">
        <f t="shared" si="24"/>
        <v>10570818</v>
      </c>
      <c r="AA92">
        <f t="shared" si="24"/>
        <v>10570818</v>
      </c>
      <c r="AB92">
        <f t="shared" si="24"/>
        <v>10570818</v>
      </c>
      <c r="AC92">
        <f t="shared" si="24"/>
        <v>10570818</v>
      </c>
      <c r="AD92">
        <f t="shared" si="24"/>
        <v>10570818</v>
      </c>
      <c r="AE92">
        <f t="shared" si="24"/>
        <v>10570818</v>
      </c>
      <c r="AF92">
        <f t="shared" si="24"/>
        <v>10570818</v>
      </c>
      <c r="AG92">
        <f t="shared" si="24"/>
        <v>10570818</v>
      </c>
      <c r="AH92">
        <f t="shared" si="24"/>
        <v>10570818</v>
      </c>
      <c r="AI92">
        <f t="shared" si="24"/>
        <v>10570818</v>
      </c>
      <c r="AJ92">
        <f t="shared" si="24"/>
        <v>10570818</v>
      </c>
      <c r="AK92">
        <f t="shared" si="24"/>
        <v>10570818</v>
      </c>
      <c r="AL92">
        <f t="shared" si="24"/>
        <v>10570818</v>
      </c>
      <c r="AM92">
        <f t="shared" si="24"/>
        <v>10570818</v>
      </c>
      <c r="AN92">
        <f t="shared" si="24"/>
        <v>10570818</v>
      </c>
      <c r="AO92">
        <f t="shared" si="24"/>
        <v>10570818</v>
      </c>
      <c r="AP92">
        <f t="shared" si="24"/>
        <v>10570818</v>
      </c>
      <c r="AQ92">
        <f t="shared" si="24"/>
        <v>10570818</v>
      </c>
      <c r="AR92">
        <f t="shared" si="24"/>
        <v>10570818</v>
      </c>
      <c r="AS92">
        <f t="shared" si="24"/>
        <v>10570818</v>
      </c>
      <c r="AT92">
        <f t="shared" si="24"/>
        <v>10570818</v>
      </c>
      <c r="AU92">
        <f t="shared" si="24"/>
        <v>10570818</v>
      </c>
    </row>
    <row r="93" spans="1:47">
      <c r="A93">
        <v>39415</v>
      </c>
      <c r="B93">
        <v>0.4</v>
      </c>
      <c r="F93">
        <f t="shared" si="22"/>
        <v>0</v>
      </c>
      <c r="G93">
        <f t="shared" si="24"/>
        <v>0</v>
      </c>
      <c r="H93">
        <f t="shared" si="24"/>
        <v>0</v>
      </c>
      <c r="I93">
        <f t="shared" si="24"/>
        <v>0</v>
      </c>
      <c r="J93">
        <f t="shared" si="24"/>
        <v>0</v>
      </c>
      <c r="K93">
        <f t="shared" si="24"/>
        <v>0</v>
      </c>
      <c r="L93">
        <f t="shared" si="24"/>
        <v>0</v>
      </c>
      <c r="M93">
        <f t="shared" si="24"/>
        <v>0</v>
      </c>
      <c r="N93">
        <f t="shared" si="24"/>
        <v>0</v>
      </c>
      <c r="O93">
        <f t="shared" si="24"/>
        <v>0</v>
      </c>
      <c r="P93">
        <f t="shared" si="24"/>
        <v>0</v>
      </c>
      <c r="Q93">
        <f t="shared" si="24"/>
        <v>0</v>
      </c>
      <c r="R93">
        <f t="shared" si="24"/>
        <v>0</v>
      </c>
      <c r="S93">
        <f t="shared" si="24"/>
        <v>0</v>
      </c>
      <c r="T93">
        <f t="shared" si="24"/>
        <v>0</v>
      </c>
      <c r="U93">
        <f t="shared" si="24"/>
        <v>0</v>
      </c>
      <c r="V93">
        <f t="shared" si="24"/>
        <v>0</v>
      </c>
      <c r="W93">
        <f t="shared" si="24"/>
        <v>0</v>
      </c>
      <c r="X93">
        <f t="shared" si="24"/>
        <v>0</v>
      </c>
      <c r="Y93">
        <f t="shared" si="24"/>
        <v>0</v>
      </c>
      <c r="Z93">
        <f t="shared" si="24"/>
        <v>0</v>
      </c>
      <c r="AA93">
        <f t="shared" si="24"/>
        <v>0</v>
      </c>
      <c r="AB93">
        <f t="shared" si="24"/>
        <v>0</v>
      </c>
      <c r="AC93">
        <f t="shared" si="24"/>
        <v>0</v>
      </c>
      <c r="AD93">
        <f t="shared" si="24"/>
        <v>0</v>
      </c>
      <c r="AE93">
        <f t="shared" si="24"/>
        <v>0</v>
      </c>
      <c r="AF93">
        <f t="shared" si="24"/>
        <v>0</v>
      </c>
      <c r="AG93">
        <f t="shared" si="24"/>
        <v>0</v>
      </c>
      <c r="AH93">
        <f t="shared" si="24"/>
        <v>0</v>
      </c>
      <c r="AI93">
        <f t="shared" si="24"/>
        <v>0</v>
      </c>
      <c r="AJ93">
        <f t="shared" si="24"/>
        <v>0</v>
      </c>
      <c r="AK93">
        <f t="shared" si="24"/>
        <v>0</v>
      </c>
      <c r="AL93">
        <f t="shared" si="24"/>
        <v>0</v>
      </c>
      <c r="AM93">
        <f t="shared" si="24"/>
        <v>0</v>
      </c>
      <c r="AN93">
        <f t="shared" si="24"/>
        <v>0</v>
      </c>
      <c r="AO93">
        <f t="shared" si="24"/>
        <v>0</v>
      </c>
      <c r="AP93">
        <f t="shared" si="24"/>
        <v>0</v>
      </c>
      <c r="AQ93">
        <f t="shared" si="24"/>
        <v>0</v>
      </c>
      <c r="AR93">
        <f t="shared" si="24"/>
        <v>0</v>
      </c>
      <c r="AS93">
        <f t="shared" si="24"/>
        <v>0</v>
      </c>
      <c r="AT93">
        <f t="shared" si="24"/>
        <v>0</v>
      </c>
      <c r="AU93">
        <f t="shared" si="24"/>
        <v>0</v>
      </c>
    </row>
    <row r="94" spans="1:47">
      <c r="A94">
        <v>40</v>
      </c>
      <c r="F94">
        <f t="shared" si="22"/>
        <v>981849.60000000009</v>
      </c>
      <c r="G94">
        <f t="shared" si="24"/>
        <v>981849.60000000009</v>
      </c>
      <c r="H94">
        <f t="shared" si="24"/>
        <v>981849.60000000009</v>
      </c>
      <c r="I94">
        <f t="shared" si="24"/>
        <v>981849.60000000009</v>
      </c>
      <c r="J94">
        <f t="shared" si="24"/>
        <v>981849.60000000009</v>
      </c>
      <c r="K94">
        <f t="shared" si="24"/>
        <v>981849.60000000009</v>
      </c>
      <c r="L94">
        <f t="shared" si="24"/>
        <v>981849.60000000009</v>
      </c>
      <c r="M94">
        <f t="shared" si="24"/>
        <v>981849.60000000009</v>
      </c>
      <c r="N94">
        <f t="shared" si="24"/>
        <v>981849.60000000009</v>
      </c>
      <c r="O94">
        <f t="shared" si="24"/>
        <v>981849.60000000009</v>
      </c>
      <c r="P94">
        <f t="shared" si="24"/>
        <v>981849.60000000009</v>
      </c>
      <c r="Q94">
        <f t="shared" si="24"/>
        <v>981849.60000000009</v>
      </c>
      <c r="R94">
        <f t="shared" si="24"/>
        <v>981849.60000000009</v>
      </c>
      <c r="S94">
        <f t="shared" si="24"/>
        <v>981849.60000000009</v>
      </c>
      <c r="T94">
        <f t="shared" si="24"/>
        <v>981849.60000000009</v>
      </c>
      <c r="U94">
        <f t="shared" si="24"/>
        <v>981849.60000000009</v>
      </c>
      <c r="V94">
        <f t="shared" si="24"/>
        <v>981849.60000000009</v>
      </c>
      <c r="W94">
        <f t="shared" si="24"/>
        <v>981849.60000000009</v>
      </c>
      <c r="X94">
        <f t="shared" si="24"/>
        <v>981849.60000000009</v>
      </c>
      <c r="Y94">
        <f t="shared" si="24"/>
        <v>981849.60000000009</v>
      </c>
      <c r="Z94">
        <f t="shared" si="24"/>
        <v>981849.60000000009</v>
      </c>
      <c r="AA94">
        <f t="shared" si="24"/>
        <v>981849.60000000009</v>
      </c>
      <c r="AB94">
        <f t="shared" si="24"/>
        <v>981849.60000000009</v>
      </c>
      <c r="AC94">
        <f t="shared" si="24"/>
        <v>981849.60000000009</v>
      </c>
      <c r="AD94">
        <f t="shared" si="24"/>
        <v>981849.60000000009</v>
      </c>
      <c r="AE94">
        <f t="shared" si="24"/>
        <v>981849.60000000009</v>
      </c>
      <c r="AF94">
        <f t="shared" si="24"/>
        <v>981849.60000000009</v>
      </c>
      <c r="AG94">
        <f t="shared" si="24"/>
        <v>981849.60000000009</v>
      </c>
      <c r="AH94">
        <f t="shared" si="24"/>
        <v>981849.60000000009</v>
      </c>
      <c r="AI94">
        <f t="shared" si="24"/>
        <v>981849.60000000009</v>
      </c>
      <c r="AJ94">
        <f t="shared" si="24"/>
        <v>981849.60000000009</v>
      </c>
      <c r="AK94">
        <f t="shared" si="24"/>
        <v>981849.60000000009</v>
      </c>
      <c r="AL94">
        <f t="shared" si="24"/>
        <v>981849.60000000009</v>
      </c>
      <c r="AM94">
        <f t="shared" si="24"/>
        <v>981849.60000000009</v>
      </c>
      <c r="AN94">
        <f t="shared" si="24"/>
        <v>981849.60000000009</v>
      </c>
      <c r="AO94">
        <f t="shared" si="24"/>
        <v>981849.60000000009</v>
      </c>
      <c r="AP94">
        <f t="shared" si="24"/>
        <v>981849.60000000009</v>
      </c>
      <c r="AQ94">
        <f t="shared" si="24"/>
        <v>981849.60000000009</v>
      </c>
      <c r="AR94">
        <f t="shared" si="24"/>
        <v>981849.60000000009</v>
      </c>
      <c r="AS94">
        <f t="shared" si="24"/>
        <v>981849.60000000009</v>
      </c>
      <c r="AT94">
        <f t="shared" si="24"/>
        <v>981849.60000000009</v>
      </c>
      <c r="AU94">
        <f t="shared" si="24"/>
        <v>981849.60000000009</v>
      </c>
    </row>
    <row r="95" spans="1:47">
      <c r="A95" t="s">
        <v>45</v>
      </c>
      <c r="D95" s="17">
        <f>(((B96/A96)^(1/A97))-1)*(-1)</f>
        <v>0.2356051312473546</v>
      </c>
      <c r="F95">
        <f t="shared" si="22"/>
        <v>425896.49999999994</v>
      </c>
      <c r="G95">
        <f t="shared" si="24"/>
        <v>795286.48949999991</v>
      </c>
      <c r="H95">
        <f t="shared" si="24"/>
        <v>1167446.9039212498</v>
      </c>
      <c r="I95">
        <f t="shared" si="24"/>
        <v>1542398.521450659</v>
      </c>
      <c r="J95">
        <f t="shared" si="24"/>
        <v>1920162.276111539</v>
      </c>
      <c r="K95">
        <f t="shared" si="24"/>
        <v>2300759.2589323753</v>
      </c>
      <c r="L95">
        <f t="shared" si="24"/>
        <v>2684210.7191243684</v>
      </c>
      <c r="M95">
        <f t="shared" si="24"/>
        <v>3070538.0652678013</v>
      </c>
      <c r="N95">
        <f t="shared" si="24"/>
        <v>3459762.8665073104</v>
      </c>
      <c r="O95">
        <f t="shared" si="24"/>
        <v>3851906.8537561153</v>
      </c>
      <c r="P95">
        <f t="shared" si="24"/>
        <v>4246991.9209092855</v>
      </c>
      <c r="Q95">
        <f t="shared" si="24"/>
        <v>4246991.9209092855</v>
      </c>
      <c r="R95">
        <f t="shared" si="24"/>
        <v>4246991.9209092855</v>
      </c>
      <c r="S95">
        <f t="shared" si="24"/>
        <v>4246991.9209092855</v>
      </c>
      <c r="T95">
        <f t="shared" si="24"/>
        <v>4246991.9209092855</v>
      </c>
      <c r="U95">
        <f t="shared" si="24"/>
        <v>4246991.9209092855</v>
      </c>
      <c r="V95">
        <f t="shared" si="24"/>
        <v>4246991.9209092855</v>
      </c>
      <c r="W95">
        <f t="shared" si="24"/>
        <v>4246991.9209092855</v>
      </c>
      <c r="X95">
        <f t="shared" si="24"/>
        <v>4246991.9209092855</v>
      </c>
      <c r="Y95">
        <f t="shared" si="24"/>
        <v>4246991.9209092855</v>
      </c>
      <c r="Z95">
        <f t="shared" si="24"/>
        <v>4246991.9209092855</v>
      </c>
      <c r="AA95">
        <f t="shared" si="24"/>
        <v>4246991.9209092855</v>
      </c>
      <c r="AB95">
        <f t="shared" si="24"/>
        <v>4246991.9209092855</v>
      </c>
      <c r="AC95">
        <f t="shared" si="24"/>
        <v>4246991.9209092855</v>
      </c>
      <c r="AD95">
        <f t="shared" si="24"/>
        <v>4246991.9209092855</v>
      </c>
      <c r="AE95">
        <f t="shared" si="24"/>
        <v>4246991.9209092855</v>
      </c>
      <c r="AF95">
        <f t="shared" si="24"/>
        <v>4246991.9209092855</v>
      </c>
      <c r="AG95">
        <f t="shared" si="24"/>
        <v>4246991.9209092855</v>
      </c>
      <c r="AH95">
        <f t="shared" si="24"/>
        <v>4246991.9209092855</v>
      </c>
      <c r="AI95">
        <f t="shared" si="24"/>
        <v>4246991.9209092855</v>
      </c>
      <c r="AJ95">
        <f t="shared" si="24"/>
        <v>4246991.9209092855</v>
      </c>
      <c r="AK95">
        <f t="shared" si="24"/>
        <v>4246991.9209092855</v>
      </c>
      <c r="AL95">
        <f t="shared" si="24"/>
        <v>4246991.9209092855</v>
      </c>
      <c r="AM95">
        <f t="shared" si="24"/>
        <v>4246991.9209092855</v>
      </c>
      <c r="AN95">
        <f t="shared" si="24"/>
        <v>4246991.9209092855</v>
      </c>
      <c r="AO95">
        <f t="shared" si="24"/>
        <v>4246991.9209092855</v>
      </c>
      <c r="AP95">
        <f t="shared" si="24"/>
        <v>4246991.9209092855</v>
      </c>
      <c r="AQ95">
        <f t="shared" si="24"/>
        <v>4246991.9209092855</v>
      </c>
      <c r="AR95">
        <f t="shared" si="24"/>
        <v>4246991.9209092855</v>
      </c>
      <c r="AS95">
        <f t="shared" si="24"/>
        <v>4246991.9209092855</v>
      </c>
      <c r="AT95">
        <f t="shared" si="24"/>
        <v>4246991.9209092855</v>
      </c>
      <c r="AU95">
        <f t="shared" si="24"/>
        <v>4246991.9209092855</v>
      </c>
    </row>
    <row r="96" spans="1:47">
      <c r="A96">
        <v>18593</v>
      </c>
      <c r="B96">
        <v>0.4</v>
      </c>
      <c r="F96">
        <f t="shared" si="22"/>
        <v>0</v>
      </c>
      <c r="G96">
        <f t="shared" si="24"/>
        <v>0</v>
      </c>
      <c r="H96">
        <f t="shared" si="24"/>
        <v>0</v>
      </c>
      <c r="I96">
        <f t="shared" si="24"/>
        <v>0</v>
      </c>
      <c r="J96">
        <f t="shared" si="24"/>
        <v>0</v>
      </c>
      <c r="K96">
        <f t="shared" si="24"/>
        <v>0</v>
      </c>
      <c r="L96">
        <f t="shared" si="24"/>
        <v>0</v>
      </c>
      <c r="M96">
        <f t="shared" si="24"/>
        <v>0</v>
      </c>
      <c r="N96">
        <f t="shared" si="24"/>
        <v>0</v>
      </c>
      <c r="O96">
        <f t="shared" si="24"/>
        <v>0</v>
      </c>
      <c r="P96">
        <f t="shared" si="24"/>
        <v>0</v>
      </c>
      <c r="Q96">
        <f t="shared" si="24"/>
        <v>39884.589695072107</v>
      </c>
      <c r="R96">
        <f t="shared" si="24"/>
        <v>80068.313812857261</v>
      </c>
      <c r="S96">
        <f t="shared" si="24"/>
        <v>120553.41586152579</v>
      </c>
      <c r="T96">
        <f t="shared" si="24"/>
        <v>161342.15617555933</v>
      </c>
      <c r="U96">
        <f t="shared" si="24"/>
        <v>202436.81204194811</v>
      </c>
      <c r="V96">
        <f t="shared" si="24"/>
        <v>243839.67782733485</v>
      </c>
      <c r="W96">
        <f t="shared" si="24"/>
        <v>285553.06510611193</v>
      </c>
      <c r="X96">
        <f t="shared" si="24"/>
        <v>327579.3027894799</v>
      </c>
      <c r="Y96">
        <f t="shared" si="24"/>
        <v>369920.7372554731</v>
      </c>
      <c r="Z96">
        <f t="shared" si="24"/>
        <v>412579.73247996124</v>
      </c>
      <c r="AA96">
        <f t="shared" si="24"/>
        <v>455558.67016863305</v>
      </c>
      <c r="AB96">
        <f t="shared" si="24"/>
        <v>498859.9498899699</v>
      </c>
      <c r="AC96">
        <f t="shared" si="24"/>
        <v>542485.98920921667</v>
      </c>
      <c r="AD96">
        <f t="shared" si="24"/>
        <v>586439.22382335796</v>
      </c>
      <c r="AE96">
        <f t="shared" si="24"/>
        <v>630722.10769710515</v>
      </c>
      <c r="AF96">
        <f t="shared" si="24"/>
        <v>675337.11319990549</v>
      </c>
      <c r="AG96">
        <f t="shared" si="24"/>
        <v>720286.73124397697</v>
      </c>
      <c r="AH96">
        <f t="shared" si="24"/>
        <v>765573.4714233788</v>
      </c>
      <c r="AI96">
        <f t="shared" si="24"/>
        <v>811199.86215412628</v>
      </c>
      <c r="AJ96">
        <f t="shared" si="24"/>
        <v>857168.45081535424</v>
      </c>
      <c r="AK96">
        <f t="shared" si="24"/>
        <v>903481.80389154155</v>
      </c>
      <c r="AL96">
        <f t="shared" si="24"/>
        <v>950142.50711580028</v>
      </c>
      <c r="AM96">
        <f t="shared" si="24"/>
        <v>997153.16561424092</v>
      </c>
      <c r="AN96">
        <f t="shared" si="24"/>
        <v>1044516.4040514199</v>
      </c>
      <c r="AO96">
        <f t="shared" si="24"/>
        <v>1092234.8667768778</v>
      </c>
      <c r="AP96">
        <f t="shared" si="24"/>
        <v>1140311.2179727764</v>
      </c>
      <c r="AQ96">
        <f t="shared" si="24"/>
        <v>1188748.1418026444</v>
      </c>
      <c r="AR96">
        <f t="shared" si="24"/>
        <v>1237548.3425612361</v>
      </c>
      <c r="AS96">
        <f t="shared" si="24"/>
        <v>1286714.5448255173</v>
      </c>
      <c r="AT96">
        <f t="shared" si="24"/>
        <v>1336249.4936067809</v>
      </c>
      <c r="AU96">
        <f t="shared" si="24"/>
        <v>1386155.9545039039</v>
      </c>
    </row>
    <row r="97" spans="1:47">
      <c r="A97">
        <v>40</v>
      </c>
      <c r="F97">
        <f t="shared" si="22"/>
        <v>64896711</v>
      </c>
      <c r="G97">
        <f t="shared" si="24"/>
        <v>46697980.309007883</v>
      </c>
      <c r="H97">
        <f t="shared" si="24"/>
        <v>33602648.444548875</v>
      </c>
      <c r="I97">
        <f t="shared" si="24"/>
        <v>24179589.245964371</v>
      </c>
      <c r="J97">
        <f t="shared" si="24"/>
        <v>17399001.661084838</v>
      </c>
      <c r="K97">
        <f t="shared" si="24"/>
        <v>12519867.71665108</v>
      </c>
      <c r="L97">
        <f t="shared" si="24"/>
        <v>9008970.2096544728</v>
      </c>
      <c r="M97">
        <f t="shared" si="24"/>
        <v>6482619.9505685782</v>
      </c>
      <c r="N97">
        <f t="shared" si="24"/>
        <v>4664724.2077095844</v>
      </c>
      <c r="O97">
        <f t="shared" si="24"/>
        <v>3356613.8536446728</v>
      </c>
      <c r="P97">
        <f t="shared" si="24"/>
        <v>2415331.7668508929</v>
      </c>
      <c r="Q97">
        <f t="shared" si="24"/>
        <v>1738009.7319280826</v>
      </c>
      <c r="R97">
        <f t="shared" si="24"/>
        <v>1250626.464543659</v>
      </c>
      <c r="S97">
        <f t="shared" si="24"/>
        <v>899918.1794464757</v>
      </c>
      <c r="T97">
        <f t="shared" si="24"/>
        <v>647557.64623433223</v>
      </c>
      <c r="U97">
        <f t="shared" si="24"/>
        <v>465965.5897322477</v>
      </c>
      <c r="V97">
        <f t="shared" si="24"/>
        <v>335296.68297044514</v>
      </c>
      <c r="W97">
        <f t="shared" si="24"/>
        <v>241270.74635615008</v>
      </c>
      <c r="X97">
        <f t="shared" si="24"/>
        <v>173612.13517398914</v>
      </c>
      <c r="Y97">
        <f t="shared" si="24"/>
        <v>124926.76354214105</v>
      </c>
      <c r="Z97">
        <f t="shared" si="24"/>
        <v>89894.040145719686</v>
      </c>
      <c r="AA97">
        <f t="shared" si="24"/>
        <v>64685.406269999752</v>
      </c>
      <c r="AB97">
        <f t="shared" si="24"/>
        <v>46545.930937491736</v>
      </c>
      <c r="AC97">
        <f t="shared" si="24"/>
        <v>33493.237683239575</v>
      </c>
      <c r="AD97">
        <f t="shared" si="24"/>
        <v>24100.860116270902</v>
      </c>
      <c r="AE97">
        <f t="shared" si="24"/>
        <v>17342.350233125271</v>
      </c>
      <c r="AF97">
        <f t="shared" si="24"/>
        <v>12479.102826930275</v>
      </c>
      <c r="AG97">
        <f t="shared" si="24"/>
        <v>8979.6368584282209</v>
      </c>
      <c r="AH97">
        <f t="shared" si="24"/>
        <v>6461.5124362339211</v>
      </c>
      <c r="AI97">
        <f t="shared" si="24"/>
        <v>4649.5357910184948</v>
      </c>
      <c r="AJ97">
        <f t="shared" si="24"/>
        <v>3345.6846652068284</v>
      </c>
      <c r="AK97">
        <f t="shared" si="24"/>
        <v>2407.4674079568881</v>
      </c>
      <c r="AL97">
        <f t="shared" si="24"/>
        <v>1732.3507444228687</v>
      </c>
      <c r="AM97">
        <f t="shared" si="24"/>
        <v>1246.554404758537</v>
      </c>
      <c r="AN97">
        <f t="shared" si="24"/>
        <v>896.98803144663111</v>
      </c>
      <c r="AO97">
        <f t="shared" si="24"/>
        <v>645.44918817023279</v>
      </c>
      <c r="AP97">
        <f t="shared" si="24"/>
        <v>464.44839831461144</v>
      </c>
      <c r="AQ97">
        <f t="shared" si="24"/>
        <v>334.20495160257269</v>
      </c>
      <c r="AR97">
        <f t="shared" si="24"/>
        <v>240.48516494182115</v>
      </c>
      <c r="AS97">
        <f t="shared" si="24"/>
        <v>173.04685128418788</v>
      </c>
      <c r="AT97">
        <f t="shared" si="24"/>
        <v>124.519999998188</v>
      </c>
      <c r="AU97">
        <f t="shared" si="24"/>
        <v>89.601343711564553</v>
      </c>
    </row>
    <row r="98" spans="1:47">
      <c r="F98">
        <f t="shared" si="22"/>
        <v>0</v>
      </c>
      <c r="G98">
        <f t="shared" si="24"/>
        <v>1819873.0690992118</v>
      </c>
      <c r="H98">
        <f t="shared" ref="G98:AU104" si="25">$E60*H60</f>
        <v>3129406.2555451132</v>
      </c>
      <c r="I98">
        <f t="shared" si="25"/>
        <v>4071712.1754035633</v>
      </c>
      <c r="J98">
        <f t="shared" si="25"/>
        <v>4749770.9338915162</v>
      </c>
      <c r="K98">
        <f t="shared" si="25"/>
        <v>5237684.3283348922</v>
      </c>
      <c r="L98">
        <f t="shared" si="25"/>
        <v>5588774.0790345529</v>
      </c>
      <c r="M98">
        <f t="shared" si="25"/>
        <v>5841409.1049431423</v>
      </c>
      <c r="N98">
        <f t="shared" si="25"/>
        <v>6023198.6792290425</v>
      </c>
      <c r="O98">
        <f t="shared" si="25"/>
        <v>6154009.7146355333</v>
      </c>
      <c r="P98">
        <f t="shared" si="25"/>
        <v>6248137.9233149113</v>
      </c>
      <c r="Q98">
        <f t="shared" si="25"/>
        <v>6315870.1268071923</v>
      </c>
      <c r="R98">
        <f t="shared" si="25"/>
        <v>6364608.4535456346</v>
      </c>
      <c r="S98">
        <f t="shared" si="25"/>
        <v>6399679.2820553528</v>
      </c>
      <c r="T98">
        <f t="shared" si="25"/>
        <v>6424915.3353765672</v>
      </c>
      <c r="U98">
        <f t="shared" si="25"/>
        <v>6443074.5410267757</v>
      </c>
      <c r="V98">
        <f t="shared" si="25"/>
        <v>6456141.4317029556</v>
      </c>
      <c r="W98">
        <f t="shared" si="25"/>
        <v>6465544.0253643859</v>
      </c>
      <c r="X98">
        <f t="shared" si="25"/>
        <v>6472309.886482602</v>
      </c>
      <c r="Y98">
        <f t="shared" si="25"/>
        <v>6477178.423645786</v>
      </c>
      <c r="Z98">
        <f t="shared" si="25"/>
        <v>6480681.695985429</v>
      </c>
      <c r="AA98">
        <f t="shared" si="25"/>
        <v>6483202.5593730006</v>
      </c>
      <c r="AB98">
        <f t="shared" si="25"/>
        <v>6485016.5069062514</v>
      </c>
      <c r="AC98">
        <f t="shared" si="25"/>
        <v>6486321.7762316763</v>
      </c>
      <c r="AD98">
        <f t="shared" si="25"/>
        <v>6487261.0139883738</v>
      </c>
      <c r="AE98">
        <f t="shared" si="25"/>
        <v>6487936.8649766883</v>
      </c>
      <c r="AF98">
        <f t="shared" si="25"/>
        <v>6488423.1897173077</v>
      </c>
      <c r="AG98">
        <f t="shared" si="25"/>
        <v>6488773.1363141574</v>
      </c>
      <c r="AH98">
        <f t="shared" si="25"/>
        <v>6489024.9487563772</v>
      </c>
      <c r="AI98">
        <f t="shared" si="25"/>
        <v>6489206.1464208988</v>
      </c>
      <c r="AJ98">
        <f t="shared" si="25"/>
        <v>6489336.5315334797</v>
      </c>
      <c r="AK98">
        <f t="shared" si="25"/>
        <v>6489430.3532592049</v>
      </c>
      <c r="AL98">
        <f t="shared" si="25"/>
        <v>6489497.8649255587</v>
      </c>
      <c r="AM98">
        <f t="shared" si="25"/>
        <v>6489546.4445595248</v>
      </c>
      <c r="AN98">
        <f t="shared" si="25"/>
        <v>6489581.4011968561</v>
      </c>
      <c r="AO98">
        <f t="shared" si="25"/>
        <v>6489606.5550811831</v>
      </c>
      <c r="AP98">
        <f t="shared" si="25"/>
        <v>6489624.6551601691</v>
      </c>
      <c r="AQ98">
        <f t="shared" si="25"/>
        <v>6489637.6795048406</v>
      </c>
      <c r="AR98">
        <f t="shared" si="25"/>
        <v>6489647.0514835063</v>
      </c>
      <c r="AS98">
        <f t="shared" si="25"/>
        <v>6489653.7953148717</v>
      </c>
      <c r="AT98">
        <f t="shared" si="25"/>
        <v>6489658.648000001</v>
      </c>
      <c r="AU98">
        <f t="shared" si="25"/>
        <v>6489662.1398656294</v>
      </c>
    </row>
    <row r="99" spans="1:47">
      <c r="F99">
        <f t="shared" si="22"/>
        <v>9932580</v>
      </c>
      <c r="G99">
        <f t="shared" si="25"/>
        <v>7451128.1570754284</v>
      </c>
      <c r="H99">
        <f t="shared" si="25"/>
        <v>5589616.2742371336</v>
      </c>
      <c r="I99">
        <f t="shared" si="25"/>
        <v>4193165.0395179656</v>
      </c>
      <c r="J99">
        <f t="shared" si="25"/>
        <v>3145588.5674433643</v>
      </c>
      <c r="K99">
        <f t="shared" si="25"/>
        <v>2359727.6382824816</v>
      </c>
      <c r="L99">
        <f t="shared" si="25"/>
        <v>1770197.9796423188</v>
      </c>
      <c r="M99">
        <f t="shared" si="25"/>
        <v>1327950.2414992801</v>
      </c>
      <c r="N99">
        <f t="shared" si="25"/>
        <v>996189.05013907701</v>
      </c>
      <c r="O99">
        <f t="shared" si="25"/>
        <v>747311.60295326111</v>
      </c>
      <c r="P99">
        <f t="shared" si="25"/>
        <v>560611.09267423046</v>
      </c>
      <c r="Q99">
        <f t="shared" si="25"/>
        <v>420553.88406574947</v>
      </c>
      <c r="R99">
        <f t="shared" si="25"/>
        <v>315487.10275978106</v>
      </c>
      <c r="S99">
        <f t="shared" si="25"/>
        <v>236669.10657327299</v>
      </c>
      <c r="T99">
        <f t="shared" si="25"/>
        <v>177542.17372505483</v>
      </c>
      <c r="U99">
        <f t="shared" si="25"/>
        <v>133186.89501731977</v>
      </c>
      <c r="V99">
        <f t="shared" si="25"/>
        <v>99912.87496471277</v>
      </c>
      <c r="W99">
        <f t="shared" si="25"/>
        <v>74951.687870012858</v>
      </c>
      <c r="X99">
        <f t="shared" si="25"/>
        <v>56226.542540667811</v>
      </c>
      <c r="Y99">
        <f t="shared" si="25"/>
        <v>42179.491562087758</v>
      </c>
      <c r="Z99">
        <f t="shared" si="25"/>
        <v>31641.808797854494</v>
      </c>
      <c r="AA99">
        <f t="shared" si="25"/>
        <v>23736.750418772106</v>
      </c>
      <c r="AB99">
        <f t="shared" si="25"/>
        <v>17806.609098822606</v>
      </c>
      <c r="AC99">
        <f t="shared" si="25"/>
        <v>13357.992227423965</v>
      </c>
      <c r="AD99">
        <f t="shared" si="25"/>
        <v>10020.771240478061</v>
      </c>
      <c r="AE99">
        <f t="shared" si="25"/>
        <v>7517.2866209516942</v>
      </c>
      <c r="AF99">
        <f t="shared" si="25"/>
        <v>5639.2463998464227</v>
      </c>
      <c r="AG99">
        <f t="shared" si="25"/>
        <v>4230.3960939233657</v>
      </c>
      <c r="AH99">
        <f t="shared" si="25"/>
        <v>3173.5182048376591</v>
      </c>
      <c r="AI99">
        <f t="shared" si="25"/>
        <v>2380.6796273525397</v>
      </c>
      <c r="AJ99">
        <f t="shared" si="25"/>
        <v>1785.9155430252431</v>
      </c>
      <c r="AK99">
        <f t="shared" si="25"/>
        <v>1339.7410933300853</v>
      </c>
      <c r="AL99">
        <f t="shared" si="25"/>
        <v>1005.0341989404405</v>
      </c>
      <c r="AM99">
        <f t="shared" si="25"/>
        <v>753.94697234223713</v>
      </c>
      <c r="AN99">
        <f t="shared" si="25"/>
        <v>565.58875081423321</v>
      </c>
      <c r="AO99">
        <f t="shared" si="25"/>
        <v>424.28797618771205</v>
      </c>
      <c r="AP99">
        <f t="shared" si="25"/>
        <v>318.28830838293652</v>
      </c>
      <c r="AQ99">
        <f t="shared" si="25"/>
        <v>238.77048829823616</v>
      </c>
      <c r="AR99">
        <f t="shared" si="25"/>
        <v>179.11856823044945</v>
      </c>
      <c r="AS99">
        <f t="shared" si="25"/>
        <v>134.36945961706806</v>
      </c>
      <c r="AT99">
        <f t="shared" si="25"/>
        <v>100.80000000036671</v>
      </c>
      <c r="AU99">
        <f t="shared" si="25"/>
        <v>75.617182870017132</v>
      </c>
    </row>
    <row r="100" spans="1:47">
      <c r="F100">
        <f t="shared" si="22"/>
        <v>0</v>
      </c>
      <c r="G100">
        <f t="shared" si="25"/>
        <v>248145.18429245721</v>
      </c>
      <c r="H100">
        <f t="shared" si="25"/>
        <v>434296.37257628673</v>
      </c>
      <c r="I100">
        <f t="shared" si="25"/>
        <v>573941.49604820355</v>
      </c>
      <c r="J100">
        <f t="shared" si="25"/>
        <v>678699.14325566369</v>
      </c>
      <c r="K100">
        <f t="shared" si="25"/>
        <v>757285.23617175187</v>
      </c>
      <c r="L100">
        <f t="shared" si="25"/>
        <v>816238.20203576819</v>
      </c>
      <c r="M100">
        <f t="shared" si="25"/>
        <v>860462.97585007211</v>
      </c>
      <c r="N100">
        <f t="shared" si="25"/>
        <v>893639.09498609242</v>
      </c>
      <c r="O100">
        <f t="shared" si="25"/>
        <v>918526.83970467397</v>
      </c>
      <c r="P100">
        <f t="shared" si="25"/>
        <v>937196.89073257707</v>
      </c>
      <c r="Q100">
        <f t="shared" si="25"/>
        <v>951202.61159342516</v>
      </c>
      <c r="R100">
        <f t="shared" si="25"/>
        <v>961709.28972402203</v>
      </c>
      <c r="S100">
        <f t="shared" si="25"/>
        <v>969591.08934267284</v>
      </c>
      <c r="T100">
        <f t="shared" si="25"/>
        <v>975503.78262749466</v>
      </c>
      <c r="U100">
        <f t="shared" si="25"/>
        <v>979939.31049826811</v>
      </c>
      <c r="V100">
        <f t="shared" si="25"/>
        <v>983266.7125035288</v>
      </c>
      <c r="W100">
        <f t="shared" si="25"/>
        <v>985762.83121299883</v>
      </c>
      <c r="X100">
        <f t="shared" si="25"/>
        <v>987635.34574593336</v>
      </c>
      <c r="Y100">
        <f t="shared" si="25"/>
        <v>989040.05084379134</v>
      </c>
      <c r="Z100">
        <f t="shared" si="25"/>
        <v>990093.81912021467</v>
      </c>
      <c r="AA100">
        <f t="shared" si="25"/>
        <v>990884.32495812292</v>
      </c>
      <c r="AB100">
        <f t="shared" si="25"/>
        <v>991477.33909011784</v>
      </c>
      <c r="AC100">
        <f t="shared" si="25"/>
        <v>991922.20077725768</v>
      </c>
      <c r="AD100">
        <f t="shared" si="25"/>
        <v>992255.92287595232</v>
      </c>
      <c r="AE100">
        <f t="shared" si="25"/>
        <v>992506.27133790497</v>
      </c>
      <c r="AF100">
        <f t="shared" si="25"/>
        <v>992694.0753600155</v>
      </c>
      <c r="AG100">
        <f t="shared" si="25"/>
        <v>992834.96039060783</v>
      </c>
      <c r="AH100">
        <f t="shared" si="25"/>
        <v>992940.64817951631</v>
      </c>
      <c r="AI100">
        <f t="shared" si="25"/>
        <v>993019.93203726481</v>
      </c>
      <c r="AJ100">
        <f t="shared" si="25"/>
        <v>993079.40844569763</v>
      </c>
      <c r="AK100">
        <f t="shared" si="25"/>
        <v>993124.02589066711</v>
      </c>
      <c r="AL100">
        <f t="shared" si="25"/>
        <v>993157.49658010609</v>
      </c>
      <c r="AM100">
        <f t="shared" si="25"/>
        <v>993182.60530276585</v>
      </c>
      <c r="AN100">
        <f t="shared" si="25"/>
        <v>993201.44112491864</v>
      </c>
      <c r="AO100">
        <f t="shared" si="25"/>
        <v>993215.5712023814</v>
      </c>
      <c r="AP100">
        <f t="shared" si="25"/>
        <v>993226.1711691618</v>
      </c>
      <c r="AQ100">
        <f t="shared" si="25"/>
        <v>993234.12295117031</v>
      </c>
      <c r="AR100">
        <f t="shared" si="25"/>
        <v>993240.0881431771</v>
      </c>
      <c r="AS100">
        <f t="shared" si="25"/>
        <v>993244.56305403844</v>
      </c>
      <c r="AT100">
        <f t="shared" si="25"/>
        <v>993247.92</v>
      </c>
      <c r="AU100">
        <f t="shared" si="25"/>
        <v>993250.43828171305</v>
      </c>
    </row>
    <row r="101" spans="1:47">
      <c r="F101">
        <f t="shared" si="22"/>
        <v>4350762</v>
      </c>
      <c r="G101">
        <f t="shared" si="25"/>
        <v>4350762</v>
      </c>
      <c r="H101">
        <f t="shared" si="25"/>
        <v>4350762</v>
      </c>
      <c r="I101">
        <f t="shared" si="25"/>
        <v>4350762</v>
      </c>
      <c r="J101">
        <f t="shared" si="25"/>
        <v>4350762</v>
      </c>
      <c r="K101">
        <f t="shared" si="25"/>
        <v>4350762</v>
      </c>
      <c r="L101">
        <f t="shared" si="25"/>
        <v>4350762</v>
      </c>
      <c r="M101">
        <f t="shared" si="25"/>
        <v>4350762</v>
      </c>
      <c r="N101">
        <f t="shared" si="25"/>
        <v>4350762</v>
      </c>
      <c r="O101">
        <f t="shared" si="25"/>
        <v>4350762</v>
      </c>
      <c r="P101">
        <f t="shared" si="25"/>
        <v>4350762</v>
      </c>
      <c r="Q101">
        <f t="shared" si="25"/>
        <v>4350762</v>
      </c>
      <c r="R101">
        <f t="shared" si="25"/>
        <v>4350762</v>
      </c>
      <c r="S101">
        <f t="shared" si="25"/>
        <v>4350762</v>
      </c>
      <c r="T101">
        <f t="shared" si="25"/>
        <v>4350762</v>
      </c>
      <c r="U101">
        <f t="shared" si="25"/>
        <v>4350762</v>
      </c>
      <c r="V101">
        <f t="shared" si="25"/>
        <v>4350762</v>
      </c>
      <c r="W101">
        <f t="shared" si="25"/>
        <v>4350762</v>
      </c>
      <c r="X101">
        <f t="shared" si="25"/>
        <v>4350762</v>
      </c>
      <c r="Y101">
        <f t="shared" si="25"/>
        <v>4350762</v>
      </c>
      <c r="Z101">
        <f t="shared" si="25"/>
        <v>4350762</v>
      </c>
      <c r="AA101">
        <f t="shared" si="25"/>
        <v>4350762</v>
      </c>
      <c r="AB101">
        <f t="shared" si="25"/>
        <v>4350762</v>
      </c>
      <c r="AC101">
        <f t="shared" si="25"/>
        <v>4350762</v>
      </c>
      <c r="AD101">
        <f t="shared" si="25"/>
        <v>4350762</v>
      </c>
      <c r="AE101">
        <f t="shared" si="25"/>
        <v>4350762</v>
      </c>
      <c r="AF101">
        <f t="shared" si="25"/>
        <v>4350762</v>
      </c>
      <c r="AG101">
        <f t="shared" si="25"/>
        <v>4350762</v>
      </c>
      <c r="AH101">
        <f t="shared" si="25"/>
        <v>4350762</v>
      </c>
      <c r="AI101">
        <f t="shared" si="25"/>
        <v>4350762</v>
      </c>
      <c r="AJ101">
        <f t="shared" si="25"/>
        <v>4350762</v>
      </c>
      <c r="AK101">
        <f t="shared" si="25"/>
        <v>4350762</v>
      </c>
      <c r="AL101">
        <f t="shared" si="25"/>
        <v>4350762</v>
      </c>
      <c r="AM101">
        <f t="shared" si="25"/>
        <v>4350762</v>
      </c>
      <c r="AN101">
        <f t="shared" si="25"/>
        <v>4350762</v>
      </c>
      <c r="AO101">
        <f t="shared" si="25"/>
        <v>4350762</v>
      </c>
      <c r="AP101">
        <f t="shared" si="25"/>
        <v>4350762</v>
      </c>
      <c r="AQ101">
        <f t="shared" si="25"/>
        <v>4350762</v>
      </c>
      <c r="AR101">
        <f t="shared" si="25"/>
        <v>4350762</v>
      </c>
      <c r="AS101">
        <f t="shared" si="25"/>
        <v>4350762</v>
      </c>
      <c r="AT101">
        <f t="shared" si="25"/>
        <v>4350762</v>
      </c>
      <c r="AU101">
        <f t="shared" si="25"/>
        <v>4350762</v>
      </c>
    </row>
    <row r="102" spans="1:47">
      <c r="F102">
        <f t="shared" si="22"/>
        <v>0</v>
      </c>
      <c r="G102">
        <f t="shared" si="25"/>
        <v>0</v>
      </c>
      <c r="H102">
        <f t="shared" si="25"/>
        <v>0</v>
      </c>
      <c r="I102">
        <f t="shared" si="25"/>
        <v>0</v>
      </c>
      <c r="J102">
        <f t="shared" si="25"/>
        <v>0</v>
      </c>
      <c r="K102">
        <f t="shared" si="25"/>
        <v>0</v>
      </c>
      <c r="L102">
        <f t="shared" si="25"/>
        <v>0</v>
      </c>
      <c r="M102">
        <f t="shared" si="25"/>
        <v>0</v>
      </c>
      <c r="N102">
        <f t="shared" si="25"/>
        <v>0</v>
      </c>
      <c r="O102">
        <f t="shared" si="25"/>
        <v>0</v>
      </c>
      <c r="P102">
        <f t="shared" si="25"/>
        <v>0</v>
      </c>
      <c r="Q102">
        <f t="shared" si="25"/>
        <v>0</v>
      </c>
      <c r="R102">
        <f t="shared" si="25"/>
        <v>0</v>
      </c>
      <c r="S102">
        <f t="shared" si="25"/>
        <v>0</v>
      </c>
      <c r="T102">
        <f t="shared" si="25"/>
        <v>0</v>
      </c>
      <c r="U102">
        <f t="shared" si="25"/>
        <v>0</v>
      </c>
      <c r="V102">
        <f t="shared" si="25"/>
        <v>0</v>
      </c>
      <c r="W102">
        <f t="shared" si="25"/>
        <v>0</v>
      </c>
      <c r="X102">
        <f t="shared" si="25"/>
        <v>0</v>
      </c>
      <c r="Y102">
        <f t="shared" si="25"/>
        <v>0</v>
      </c>
      <c r="Z102">
        <f t="shared" si="25"/>
        <v>0</v>
      </c>
      <c r="AA102">
        <f t="shared" si="25"/>
        <v>0</v>
      </c>
      <c r="AB102">
        <f t="shared" si="25"/>
        <v>0</v>
      </c>
      <c r="AC102">
        <f t="shared" si="25"/>
        <v>0</v>
      </c>
      <c r="AD102">
        <f t="shared" si="25"/>
        <v>0</v>
      </c>
      <c r="AE102">
        <f t="shared" si="25"/>
        <v>0</v>
      </c>
      <c r="AF102">
        <f t="shared" si="25"/>
        <v>0</v>
      </c>
      <c r="AG102">
        <f t="shared" si="25"/>
        <v>0</v>
      </c>
      <c r="AH102">
        <f t="shared" si="25"/>
        <v>0</v>
      </c>
      <c r="AI102">
        <f t="shared" si="25"/>
        <v>0</v>
      </c>
      <c r="AJ102">
        <f t="shared" si="25"/>
        <v>0</v>
      </c>
      <c r="AK102">
        <f t="shared" si="25"/>
        <v>0</v>
      </c>
      <c r="AL102">
        <f t="shared" si="25"/>
        <v>0</v>
      </c>
      <c r="AM102">
        <f t="shared" si="25"/>
        <v>0</v>
      </c>
      <c r="AN102">
        <f t="shared" si="25"/>
        <v>0</v>
      </c>
      <c r="AO102">
        <f t="shared" si="25"/>
        <v>0</v>
      </c>
      <c r="AP102">
        <f t="shared" si="25"/>
        <v>0</v>
      </c>
      <c r="AQ102">
        <f t="shared" si="25"/>
        <v>0</v>
      </c>
      <c r="AR102">
        <f t="shared" si="25"/>
        <v>0</v>
      </c>
      <c r="AS102">
        <f t="shared" si="25"/>
        <v>0</v>
      </c>
      <c r="AT102">
        <f t="shared" si="25"/>
        <v>0</v>
      </c>
      <c r="AU102">
        <f t="shared" si="25"/>
        <v>0</v>
      </c>
    </row>
    <row r="103" spans="1:47">
      <c r="B103">
        <f>D95+D92+D89+D86+D83+D80+D77+D74+D71</f>
        <v>2.3559303976014925</v>
      </c>
      <c r="C103">
        <f>B103/9</f>
        <v>0.26177004417794358</v>
      </c>
      <c r="F103">
        <f t="shared" si="22"/>
        <v>374767.39999999997</v>
      </c>
      <c r="G103">
        <f t="shared" si="25"/>
        <v>374767.39999999997</v>
      </c>
      <c r="H103">
        <f t="shared" si="25"/>
        <v>374767.39999999997</v>
      </c>
      <c r="I103">
        <f t="shared" si="25"/>
        <v>374767.39999999997</v>
      </c>
      <c r="J103">
        <f t="shared" si="25"/>
        <v>374767.39999999997</v>
      </c>
      <c r="K103">
        <f t="shared" si="25"/>
        <v>374767.39999999997</v>
      </c>
      <c r="L103">
        <f t="shared" si="25"/>
        <v>374767.39999999997</v>
      </c>
      <c r="M103">
        <f t="shared" si="25"/>
        <v>374767.39999999997</v>
      </c>
      <c r="N103">
        <f t="shared" si="25"/>
        <v>374767.39999999997</v>
      </c>
      <c r="O103">
        <f t="shared" si="25"/>
        <v>374767.39999999997</v>
      </c>
      <c r="P103">
        <f t="shared" si="25"/>
        <v>374767.39999999997</v>
      </c>
      <c r="Q103">
        <f t="shared" si="25"/>
        <v>374767.39999999997</v>
      </c>
      <c r="R103">
        <f t="shared" si="25"/>
        <v>374767.39999999997</v>
      </c>
      <c r="S103">
        <f t="shared" si="25"/>
        <v>374767.39999999997</v>
      </c>
      <c r="T103">
        <f t="shared" si="25"/>
        <v>374767.39999999997</v>
      </c>
      <c r="U103">
        <f t="shared" si="25"/>
        <v>374767.39999999997</v>
      </c>
      <c r="V103">
        <f t="shared" si="25"/>
        <v>374767.39999999997</v>
      </c>
      <c r="W103">
        <f t="shared" si="25"/>
        <v>374767.39999999997</v>
      </c>
      <c r="X103">
        <f t="shared" si="25"/>
        <v>374767.39999999997</v>
      </c>
      <c r="Y103">
        <f t="shared" si="25"/>
        <v>374767.39999999997</v>
      </c>
      <c r="Z103">
        <f t="shared" si="25"/>
        <v>374767.39999999997</v>
      </c>
      <c r="AA103">
        <f t="shared" si="25"/>
        <v>374767.39999999997</v>
      </c>
      <c r="AB103">
        <f t="shared" si="25"/>
        <v>374767.39999999997</v>
      </c>
      <c r="AC103">
        <f t="shared" si="25"/>
        <v>374767.39999999997</v>
      </c>
      <c r="AD103">
        <f t="shared" si="25"/>
        <v>374767.39999999997</v>
      </c>
      <c r="AE103">
        <f t="shared" si="25"/>
        <v>374767.39999999997</v>
      </c>
      <c r="AF103">
        <f t="shared" si="25"/>
        <v>374767.39999999997</v>
      </c>
      <c r="AG103">
        <f t="shared" si="25"/>
        <v>374767.39999999997</v>
      </c>
      <c r="AH103">
        <f t="shared" si="25"/>
        <v>374767.39999999997</v>
      </c>
      <c r="AI103">
        <f t="shared" si="25"/>
        <v>374767.39999999997</v>
      </c>
      <c r="AJ103">
        <f t="shared" si="25"/>
        <v>374767.39999999997</v>
      </c>
      <c r="AK103">
        <f t="shared" si="25"/>
        <v>374767.39999999997</v>
      </c>
      <c r="AL103">
        <f t="shared" si="25"/>
        <v>374767.39999999997</v>
      </c>
      <c r="AM103">
        <f t="shared" si="25"/>
        <v>374767.39999999997</v>
      </c>
      <c r="AN103">
        <f t="shared" si="25"/>
        <v>374767.39999999997</v>
      </c>
      <c r="AO103">
        <f t="shared" si="25"/>
        <v>374767.39999999997</v>
      </c>
      <c r="AP103">
        <f t="shared" si="25"/>
        <v>374767.39999999997</v>
      </c>
      <c r="AQ103">
        <f t="shared" si="25"/>
        <v>374767.39999999997</v>
      </c>
      <c r="AR103">
        <f t="shared" si="25"/>
        <v>374767.39999999997</v>
      </c>
      <c r="AS103">
        <f t="shared" si="25"/>
        <v>374767.39999999997</v>
      </c>
      <c r="AT103">
        <f t="shared" si="25"/>
        <v>374767.39999999997</v>
      </c>
      <c r="AU103">
        <f t="shared" si="25"/>
        <v>374767.39999999997</v>
      </c>
    </row>
    <row r="104" spans="1:47">
      <c r="F104">
        <f t="shared" si="22"/>
        <v>146346.79999999999</v>
      </c>
      <c r="G104">
        <f t="shared" si="25"/>
        <v>427152.283</v>
      </c>
      <c r="H104">
        <f t="shared" si="25"/>
        <v>710063.80712249991</v>
      </c>
      <c r="I104">
        <f t="shared" si="25"/>
        <v>995097.16767591855</v>
      </c>
      <c r="J104">
        <f t="shared" si="25"/>
        <v>1282268.278433488</v>
      </c>
      <c r="K104">
        <f t="shared" si="25"/>
        <v>1571593.172521739</v>
      </c>
      <c r="L104">
        <f t="shared" si="25"/>
        <v>1863088.0033156523</v>
      </c>
      <c r="M104">
        <f t="shared" si="25"/>
        <v>2156769.0453405199</v>
      </c>
      <c r="N104">
        <f t="shared" si="25"/>
        <v>2452652.695180574</v>
      </c>
      <c r="O104">
        <f t="shared" si="25"/>
        <v>2750755.4723944282</v>
      </c>
      <c r="P104">
        <f t="shared" si="25"/>
        <v>3051094.0204373864</v>
      </c>
      <c r="Q104">
        <f t="shared" ref="G104:AU105" si="26">$E66*Q66</f>
        <v>3051094.0204373864</v>
      </c>
      <c r="R104">
        <f t="shared" si="26"/>
        <v>3051094.0204373864</v>
      </c>
      <c r="S104">
        <f t="shared" si="26"/>
        <v>3051094.0204373864</v>
      </c>
      <c r="T104">
        <f t="shared" si="26"/>
        <v>3051094.0204373864</v>
      </c>
      <c r="U104">
        <f t="shared" si="26"/>
        <v>3051094.0204373864</v>
      </c>
      <c r="V104">
        <f t="shared" si="26"/>
        <v>3051094.0204373864</v>
      </c>
      <c r="W104">
        <f t="shared" si="26"/>
        <v>3051094.0204373864</v>
      </c>
      <c r="X104">
        <f t="shared" si="26"/>
        <v>3051094.0204373864</v>
      </c>
      <c r="Y104">
        <f t="shared" si="26"/>
        <v>3051094.0204373864</v>
      </c>
      <c r="Z104">
        <f t="shared" si="26"/>
        <v>3051094.0204373864</v>
      </c>
      <c r="AA104">
        <f t="shared" si="26"/>
        <v>3051094.0204373864</v>
      </c>
      <c r="AB104">
        <f t="shared" si="26"/>
        <v>3051094.0204373864</v>
      </c>
      <c r="AC104">
        <f t="shared" si="26"/>
        <v>3051094.0204373864</v>
      </c>
      <c r="AD104">
        <f t="shared" si="26"/>
        <v>3051094.0204373864</v>
      </c>
      <c r="AE104">
        <f t="shared" si="26"/>
        <v>3051094.0204373864</v>
      </c>
      <c r="AF104">
        <f t="shared" si="26"/>
        <v>3051094.0204373864</v>
      </c>
      <c r="AG104">
        <f t="shared" si="26"/>
        <v>3051094.0204373864</v>
      </c>
      <c r="AH104">
        <f t="shared" si="26"/>
        <v>3051094.0204373864</v>
      </c>
      <c r="AI104">
        <f t="shared" si="26"/>
        <v>3051094.0204373864</v>
      </c>
      <c r="AJ104">
        <f t="shared" si="26"/>
        <v>3051094.0204373864</v>
      </c>
      <c r="AK104">
        <f t="shared" si="26"/>
        <v>3051094.0204373864</v>
      </c>
      <c r="AL104">
        <f t="shared" si="26"/>
        <v>3051094.0204373864</v>
      </c>
      <c r="AM104">
        <f t="shared" si="26"/>
        <v>3051094.0204373864</v>
      </c>
      <c r="AN104">
        <f t="shared" si="26"/>
        <v>3051094.0204373864</v>
      </c>
      <c r="AO104">
        <f t="shared" si="26"/>
        <v>3051094.0204373864</v>
      </c>
      <c r="AP104">
        <f t="shared" si="26"/>
        <v>3051094.0204373864</v>
      </c>
      <c r="AQ104">
        <f t="shared" si="26"/>
        <v>3051094.0204373864</v>
      </c>
      <c r="AR104">
        <f t="shared" si="26"/>
        <v>3051094.0204373864</v>
      </c>
      <c r="AS104">
        <f t="shared" si="26"/>
        <v>3051094.0204373864</v>
      </c>
      <c r="AT104">
        <f t="shared" si="26"/>
        <v>3051094.0204373864</v>
      </c>
      <c r="AU104">
        <f t="shared" si="26"/>
        <v>3051094.0204373864</v>
      </c>
    </row>
    <row r="105" spans="1:47">
      <c r="F105">
        <f t="shared" si="22"/>
        <v>0</v>
      </c>
      <c r="G105">
        <f t="shared" si="26"/>
        <v>0</v>
      </c>
      <c r="H105">
        <f t="shared" si="26"/>
        <v>0</v>
      </c>
      <c r="I105">
        <f t="shared" si="26"/>
        <v>0</v>
      </c>
      <c r="J105">
        <f t="shared" si="26"/>
        <v>0</v>
      </c>
      <c r="K105">
        <f t="shared" si="26"/>
        <v>0</v>
      </c>
      <c r="L105">
        <f t="shared" si="26"/>
        <v>0</v>
      </c>
      <c r="M105">
        <f t="shared" si="26"/>
        <v>0</v>
      </c>
      <c r="N105">
        <f t="shared" si="26"/>
        <v>0</v>
      </c>
      <c r="O105">
        <f t="shared" si="26"/>
        <v>0</v>
      </c>
      <c r="P105">
        <f t="shared" si="26"/>
        <v>0</v>
      </c>
      <c r="Q105">
        <f t="shared" si="26"/>
        <v>39884.589695072107</v>
      </c>
      <c r="R105">
        <f t="shared" si="26"/>
        <v>80068.313812857261</v>
      </c>
      <c r="S105">
        <f t="shared" si="26"/>
        <v>120553.41586152579</v>
      </c>
      <c r="T105">
        <f t="shared" si="26"/>
        <v>161342.15617555933</v>
      </c>
      <c r="U105">
        <f t="shared" si="26"/>
        <v>202436.81204194811</v>
      </c>
      <c r="V105">
        <f t="shared" si="26"/>
        <v>243839.67782733485</v>
      </c>
      <c r="W105">
        <f t="shared" si="26"/>
        <v>285553.06510611193</v>
      </c>
      <c r="X105">
        <f t="shared" si="26"/>
        <v>327579.3027894799</v>
      </c>
      <c r="Y105">
        <f t="shared" si="26"/>
        <v>369920.7372554731</v>
      </c>
      <c r="Z105">
        <f t="shared" si="26"/>
        <v>412579.73247996124</v>
      </c>
      <c r="AA105">
        <f t="shared" si="26"/>
        <v>455558.67016863305</v>
      </c>
      <c r="AB105">
        <f t="shared" si="26"/>
        <v>498859.9498899699</v>
      </c>
      <c r="AC105">
        <f t="shared" si="26"/>
        <v>542485.98920921667</v>
      </c>
      <c r="AD105">
        <f t="shared" si="26"/>
        <v>586439.22382335796</v>
      </c>
      <c r="AE105">
        <f t="shared" si="26"/>
        <v>630722.10769710515</v>
      </c>
      <c r="AF105">
        <f t="shared" si="26"/>
        <v>675337.11319990549</v>
      </c>
      <c r="AG105">
        <f t="shared" si="26"/>
        <v>720286.73124397697</v>
      </c>
      <c r="AH105">
        <f t="shared" si="26"/>
        <v>765573.4714233788</v>
      </c>
      <c r="AI105">
        <f t="shared" si="26"/>
        <v>811199.86215412628</v>
      </c>
      <c r="AJ105">
        <f t="shared" si="26"/>
        <v>857168.45081535424</v>
      </c>
      <c r="AK105">
        <f t="shared" si="26"/>
        <v>903481.80389154155</v>
      </c>
      <c r="AL105">
        <f t="shared" si="26"/>
        <v>950142.50711580028</v>
      </c>
      <c r="AM105">
        <f t="shared" si="26"/>
        <v>997153.16561424092</v>
      </c>
      <c r="AN105">
        <f t="shared" si="26"/>
        <v>1044516.4040514199</v>
      </c>
      <c r="AO105">
        <f t="shared" si="26"/>
        <v>1092234.8667768778</v>
      </c>
      <c r="AP105">
        <f t="shared" si="26"/>
        <v>1140311.2179727764</v>
      </c>
      <c r="AQ105">
        <f t="shared" si="26"/>
        <v>1188748.1418026444</v>
      </c>
      <c r="AR105">
        <f t="shared" si="26"/>
        <v>1237548.3425612361</v>
      </c>
      <c r="AS105">
        <f t="shared" si="26"/>
        <v>1286714.5448255173</v>
      </c>
      <c r="AT105">
        <f t="shared" si="26"/>
        <v>1336249.4936067809</v>
      </c>
      <c r="AU105">
        <f t="shared" si="26"/>
        <v>1386155.9545039039</v>
      </c>
    </row>
    <row r="106" spans="1:47">
      <c r="F106">
        <v>987014</v>
      </c>
      <c r="G106">
        <v>994416.60499999998</v>
      </c>
      <c r="H106">
        <v>1001874.7295374998</v>
      </c>
      <c r="I106">
        <v>1009388.7900090311</v>
      </c>
      <c r="J106">
        <v>1016959.2059340992</v>
      </c>
      <c r="K106">
        <v>1024586.3999786047</v>
      </c>
      <c r="L106">
        <v>1032270.7979784441</v>
      </c>
      <c r="M106">
        <v>1040012.8289632828</v>
      </c>
      <c r="N106">
        <v>1047812.9251805071</v>
      </c>
      <c r="O106">
        <v>1055671.522119361</v>
      </c>
      <c r="P106">
        <v>1063589.0585352562</v>
      </c>
      <c r="Q106">
        <v>1071565.9764742707</v>
      </c>
      <c r="R106">
        <v>1079602.7212978278</v>
      </c>
      <c r="S106">
        <v>1087699.7417075613</v>
      </c>
      <c r="T106">
        <v>1095857.489770368</v>
      </c>
      <c r="U106">
        <v>1104076.4209436458</v>
      </c>
      <c r="V106">
        <v>1112356.9941007232</v>
      </c>
      <c r="W106">
        <v>1120699.6715564786</v>
      </c>
      <c r="X106">
        <v>1129104.9190931523</v>
      </c>
      <c r="Y106">
        <v>1137573.2059863508</v>
      </c>
      <c r="Z106">
        <v>1146105.0050312483</v>
      </c>
      <c r="AA106">
        <v>1154700.7925689828</v>
      </c>
      <c r="AB106">
        <v>1163361.0485132502</v>
      </c>
      <c r="AC106">
        <v>1172086.2563770995</v>
      </c>
      <c r="AD106">
        <v>1180876.9032999277</v>
      </c>
      <c r="AE106">
        <v>1189733.4800746772</v>
      </c>
      <c r="AF106">
        <v>1198656.4811752373</v>
      </c>
      <c r="AG106">
        <v>1207646.4047840517</v>
      </c>
      <c r="AH106">
        <v>1216703.7528199321</v>
      </c>
      <c r="AI106">
        <v>1225829.0309660814</v>
      </c>
      <c r="AJ106">
        <v>1235022.7486983272</v>
      </c>
      <c r="AK106">
        <v>1244285.4193135644</v>
      </c>
      <c r="AL106">
        <v>1253617.5599584163</v>
      </c>
      <c r="AM106">
        <v>1263019.6916581043</v>
      </c>
      <c r="AN106">
        <v>1272492.3393455402</v>
      </c>
      <c r="AO106">
        <v>1282036.0318906317</v>
      </c>
      <c r="AP106">
        <v>1291651.3021298114</v>
      </c>
      <c r="AQ106">
        <v>1301338.6868957849</v>
      </c>
      <c r="AR106">
        <v>1311098.7270475035</v>
      </c>
      <c r="AS106">
        <v>1320931.9675003598</v>
      </c>
      <c r="AT106">
        <v>1330838.9572566124</v>
      </c>
      <c r="AU106">
        <v>1340820.2494360371</v>
      </c>
    </row>
    <row r="108" spans="1:47">
      <c r="F108">
        <f>SUM(F79:F105)</f>
        <v>361232012.60000002</v>
      </c>
      <c r="G108">
        <f t="shared" ref="G108:AU108" si="27">SUM(G79:G105)</f>
        <v>289097068.77552938</v>
      </c>
      <c r="H108">
        <f t="shared" si="27"/>
        <v>237103233.68675223</v>
      </c>
      <c r="I108">
        <f t="shared" si="27"/>
        <v>199710286.55807909</v>
      </c>
      <c r="J108">
        <f t="shared" si="27"/>
        <v>172903920.80885956</v>
      </c>
      <c r="K108">
        <f t="shared" si="27"/>
        <v>153775132.47180045</v>
      </c>
      <c r="L108">
        <f t="shared" si="27"/>
        <v>140215637.64498669</v>
      </c>
      <c r="M108">
        <f t="shared" si="27"/>
        <v>130697288.15386993</v>
      </c>
      <c r="N108">
        <f t="shared" si="27"/>
        <v>124112303.06750223</v>
      </c>
      <c r="O108">
        <f t="shared" si="27"/>
        <v>119657536.21796279</v>
      </c>
      <c r="P108">
        <f t="shared" si="27"/>
        <v>116750632.9599992</v>
      </c>
      <c r="Q108">
        <f t="shared" si="27"/>
        <v>113911543.06827517</v>
      </c>
      <c r="R108">
        <f t="shared" si="27"/>
        <v>111883786.32360716</v>
      </c>
      <c r="S108">
        <f t="shared" si="27"/>
        <v>110445139.8884986</v>
      </c>
      <c r="T108">
        <f t="shared" si="27"/>
        <v>109434381.66404995</v>
      </c>
      <c r="U108">
        <f t="shared" si="27"/>
        <v>108734529.46650833</v>
      </c>
      <c r="V108">
        <f t="shared" si="27"/>
        <v>108260689.7945514</v>
      </c>
      <c r="W108">
        <f t="shared" si="27"/>
        <v>107951247.32350737</v>
      </c>
      <c r="X108">
        <f t="shared" si="27"/>
        <v>107761475.83193722</v>
      </c>
      <c r="Y108">
        <f t="shared" si="27"/>
        <v>107658904.45287795</v>
      </c>
      <c r="Z108">
        <f t="shared" si="27"/>
        <v>107619956.54090732</v>
      </c>
      <c r="AA108">
        <f t="shared" si="27"/>
        <v>107627511.30810699</v>
      </c>
      <c r="AB108">
        <f t="shared" si="27"/>
        <v>107669134.64374709</v>
      </c>
      <c r="AC108">
        <f t="shared" si="27"/>
        <v>107735795.28461213</v>
      </c>
      <c r="AD108">
        <f t="shared" si="27"/>
        <v>107820933.05183269</v>
      </c>
      <c r="AE108">
        <f t="shared" si="27"/>
        <v>107919782.50702143</v>
      </c>
      <c r="AF108">
        <f t="shared" si="27"/>
        <v>108028881.93754147</v>
      </c>
      <c r="AG108">
        <f t="shared" si="27"/>
        <v>108145716.83353783</v>
      </c>
      <c r="AH108">
        <f t="shared" si="27"/>
        <v>108268460.97866951</v>
      </c>
      <c r="AI108">
        <f t="shared" si="27"/>
        <v>108395788.39902705</v>
      </c>
      <c r="AJ108">
        <f t="shared" si="27"/>
        <v>108526736.75602533</v>
      </c>
      <c r="AK108">
        <f t="shared" si="27"/>
        <v>108660608.09400384</v>
      </c>
      <c r="AL108">
        <f t="shared" si="27"/>
        <v>108796896.71618775</v>
      </c>
      <c r="AM108">
        <f t="shared" si="27"/>
        <v>108935236.76536949</v>
      </c>
      <c r="AN108">
        <f t="shared" si="27"/>
        <v>109075364.11943306</v>
      </c>
      <c r="AO108">
        <f t="shared" si="27"/>
        <v>109217088.68784142</v>
      </c>
      <c r="AP108">
        <f t="shared" si="27"/>
        <v>109360274.26656578</v>
      </c>
      <c r="AQ108">
        <f t="shared" si="27"/>
        <v>109504823.88670243</v>
      </c>
      <c r="AR108">
        <f t="shared" si="27"/>
        <v>109650669.15673405</v>
      </c>
      <c r="AS108">
        <f t="shared" si="27"/>
        <v>109797762.50848016</v>
      </c>
      <c r="AT108">
        <f t="shared" si="27"/>
        <v>109946071.55462417</v>
      </c>
      <c r="AU108">
        <f t="shared" si="27"/>
        <v>110095574.98206198</v>
      </c>
    </row>
    <row r="109" spans="1:47">
      <c r="F109">
        <f>F108*109</f>
        <v>39374289373.400002</v>
      </c>
      <c r="G109">
        <f t="shared" ref="G109:AU109" si="28">G108*109</f>
        <v>31511580496.532703</v>
      </c>
      <c r="H109">
        <f t="shared" si="28"/>
        <v>25844252471.855991</v>
      </c>
      <c r="I109">
        <f t="shared" si="28"/>
        <v>21768421234.83062</v>
      </c>
      <c r="J109">
        <f t="shared" si="28"/>
        <v>18846527368.165691</v>
      </c>
      <c r="K109">
        <f t="shared" si="28"/>
        <v>16761489439.426249</v>
      </c>
      <c r="L109">
        <f t="shared" si="28"/>
        <v>15283504503.303549</v>
      </c>
      <c r="M109">
        <f t="shared" si="28"/>
        <v>14246004408.771822</v>
      </c>
      <c r="N109">
        <f t="shared" si="28"/>
        <v>13528241034.357742</v>
      </c>
      <c r="O109">
        <f t="shared" si="28"/>
        <v>13042671447.757944</v>
      </c>
      <c r="P109">
        <f t="shared" si="28"/>
        <v>12725818992.639914</v>
      </c>
      <c r="Q109">
        <f t="shared" si="28"/>
        <v>12416358194.441994</v>
      </c>
      <c r="R109">
        <f t="shared" si="28"/>
        <v>12195332709.27318</v>
      </c>
      <c r="S109">
        <f t="shared" si="28"/>
        <v>12038520247.846348</v>
      </c>
      <c r="T109">
        <f t="shared" si="28"/>
        <v>11928347601.381445</v>
      </c>
      <c r="U109">
        <f t="shared" si="28"/>
        <v>11852063711.849407</v>
      </c>
      <c r="V109">
        <f t="shared" si="28"/>
        <v>11800415187.606102</v>
      </c>
      <c r="W109">
        <f t="shared" si="28"/>
        <v>11766685958.262302</v>
      </c>
      <c r="X109">
        <f t="shared" si="28"/>
        <v>11746000865.681158</v>
      </c>
      <c r="Y109">
        <f t="shared" si="28"/>
        <v>11734820585.363697</v>
      </c>
      <c r="Z109">
        <f t="shared" si="28"/>
        <v>11730575262.958899</v>
      </c>
      <c r="AA109">
        <f t="shared" si="28"/>
        <v>11731398732.583662</v>
      </c>
      <c r="AB109">
        <f t="shared" si="28"/>
        <v>11735935676.168432</v>
      </c>
      <c r="AC109">
        <f t="shared" si="28"/>
        <v>11743201686.022722</v>
      </c>
      <c r="AD109">
        <f t="shared" si="28"/>
        <v>11752481702.649763</v>
      </c>
      <c r="AE109">
        <f t="shared" si="28"/>
        <v>11763256293.265335</v>
      </c>
      <c r="AF109">
        <f t="shared" si="28"/>
        <v>11775148131.19202</v>
      </c>
      <c r="AG109">
        <f t="shared" si="28"/>
        <v>11787883134.855623</v>
      </c>
      <c r="AH109">
        <f t="shared" si="28"/>
        <v>11801262246.674976</v>
      </c>
      <c r="AI109">
        <f t="shared" si="28"/>
        <v>11815140935.493948</v>
      </c>
      <c r="AJ109">
        <f t="shared" si="28"/>
        <v>11829414306.406761</v>
      </c>
      <c r="AK109">
        <f t="shared" si="28"/>
        <v>11844006282.246418</v>
      </c>
      <c r="AL109">
        <f t="shared" si="28"/>
        <v>11858861742.064465</v>
      </c>
      <c r="AM109">
        <f t="shared" si="28"/>
        <v>11873940807.425274</v>
      </c>
      <c r="AN109">
        <f t="shared" si="28"/>
        <v>11889214689.018204</v>
      </c>
      <c r="AO109">
        <f t="shared" si="28"/>
        <v>11904662666.974714</v>
      </c>
      <c r="AP109">
        <f t="shared" si="28"/>
        <v>11920269895.05567</v>
      </c>
      <c r="AQ109">
        <f t="shared" si="28"/>
        <v>11936025803.650566</v>
      </c>
      <c r="AR109">
        <f t="shared" si="28"/>
        <v>11951922938.084011</v>
      </c>
      <c r="AS109">
        <f t="shared" si="28"/>
        <v>11967956113.424337</v>
      </c>
      <c r="AT109">
        <f t="shared" si="28"/>
        <v>11984121799.454035</v>
      </c>
      <c r="AU109">
        <f t="shared" si="28"/>
        <v>12000417673.044756</v>
      </c>
    </row>
    <row r="110" spans="1:47">
      <c r="F110">
        <f>F109/1000000000</f>
        <v>39.374289373400003</v>
      </c>
      <c r="G110">
        <f t="shared" ref="G110:AU110" si="29">G109/1000000000</f>
        <v>31.511580496532705</v>
      </c>
      <c r="H110">
        <f t="shared" si="29"/>
        <v>25.844252471855992</v>
      </c>
      <c r="I110">
        <f t="shared" si="29"/>
        <v>21.768421234830619</v>
      </c>
      <c r="J110">
        <f t="shared" si="29"/>
        <v>18.846527368165692</v>
      </c>
      <c r="K110">
        <f t="shared" si="29"/>
        <v>16.761489439426249</v>
      </c>
      <c r="L110">
        <f t="shared" si="29"/>
        <v>15.283504503303549</v>
      </c>
      <c r="M110">
        <f t="shared" si="29"/>
        <v>14.246004408771823</v>
      </c>
      <c r="N110">
        <f t="shared" si="29"/>
        <v>13.528241034357743</v>
      </c>
      <c r="O110">
        <f t="shared" si="29"/>
        <v>13.042671447757945</v>
      </c>
      <c r="P110">
        <f t="shared" si="29"/>
        <v>12.725818992639914</v>
      </c>
      <c r="Q110">
        <f t="shared" si="29"/>
        <v>12.416358194441994</v>
      </c>
      <c r="R110">
        <f t="shared" si="29"/>
        <v>12.195332709273179</v>
      </c>
      <c r="S110">
        <f t="shared" si="29"/>
        <v>12.038520247846348</v>
      </c>
      <c r="T110">
        <f t="shared" si="29"/>
        <v>11.928347601381445</v>
      </c>
      <c r="U110">
        <f t="shared" si="29"/>
        <v>11.852063711849407</v>
      </c>
      <c r="V110">
        <f t="shared" si="29"/>
        <v>11.800415187606102</v>
      </c>
      <c r="W110">
        <f t="shared" si="29"/>
        <v>11.766685958262302</v>
      </c>
      <c r="X110">
        <f t="shared" si="29"/>
        <v>11.746000865681157</v>
      </c>
      <c r="Y110">
        <f t="shared" si="29"/>
        <v>11.734820585363696</v>
      </c>
      <c r="Z110">
        <f t="shared" si="29"/>
        <v>11.730575262958899</v>
      </c>
      <c r="AA110">
        <f t="shared" si="29"/>
        <v>11.731398732583662</v>
      </c>
      <c r="AB110">
        <f t="shared" si="29"/>
        <v>11.735935676168433</v>
      </c>
      <c r="AC110">
        <f t="shared" si="29"/>
        <v>11.743201686022722</v>
      </c>
      <c r="AD110">
        <f t="shared" si="29"/>
        <v>11.752481702649764</v>
      </c>
      <c r="AE110">
        <f t="shared" si="29"/>
        <v>11.763256293265336</v>
      </c>
      <c r="AF110">
        <f t="shared" si="29"/>
        <v>11.775148131192021</v>
      </c>
      <c r="AG110">
        <f t="shared" si="29"/>
        <v>11.787883134855623</v>
      </c>
      <c r="AH110">
        <f t="shared" si="29"/>
        <v>11.801262246674977</v>
      </c>
      <c r="AI110">
        <f t="shared" si="29"/>
        <v>11.815140935493949</v>
      </c>
      <c r="AJ110">
        <f t="shared" si="29"/>
        <v>11.829414306406761</v>
      </c>
      <c r="AK110">
        <f t="shared" si="29"/>
        <v>11.844006282246418</v>
      </c>
      <c r="AL110">
        <f t="shared" si="29"/>
        <v>11.858861742064464</v>
      </c>
      <c r="AM110">
        <f t="shared" si="29"/>
        <v>11.873940807425274</v>
      </c>
      <c r="AN110">
        <f t="shared" si="29"/>
        <v>11.889214689018203</v>
      </c>
      <c r="AO110">
        <f t="shared" si="29"/>
        <v>11.904662666974714</v>
      </c>
      <c r="AP110">
        <f t="shared" si="29"/>
        <v>11.92026989505567</v>
      </c>
      <c r="AQ110">
        <f t="shared" si="29"/>
        <v>11.936025803650566</v>
      </c>
      <c r="AR110">
        <f t="shared" si="29"/>
        <v>11.951922938084012</v>
      </c>
      <c r="AS110">
        <f t="shared" si="29"/>
        <v>11.967956113424338</v>
      </c>
      <c r="AT110">
        <f t="shared" si="29"/>
        <v>11.984121799454035</v>
      </c>
      <c r="AU110">
        <f t="shared" si="29"/>
        <v>12.000417673044756</v>
      </c>
    </row>
    <row r="111" spans="1:47">
      <c r="AU111" s="14">
        <f>(AU110-F110)/F110</f>
        <v>-0.69522198713884975</v>
      </c>
    </row>
    <row r="153" spans="6:47">
      <c r="G153">
        <v>2010</v>
      </c>
      <c r="H153">
        <v>2011</v>
      </c>
      <c r="I153">
        <v>2012</v>
      </c>
      <c r="J153">
        <v>2013</v>
      </c>
      <c r="K153">
        <v>2014</v>
      </c>
      <c r="L153">
        <v>2015</v>
      </c>
      <c r="M153">
        <v>2016</v>
      </c>
      <c r="N153">
        <v>2017</v>
      </c>
      <c r="O153">
        <v>2018</v>
      </c>
      <c r="P153">
        <v>2019</v>
      </c>
      <c r="Q153">
        <v>2020</v>
      </c>
      <c r="R153">
        <v>2021</v>
      </c>
      <c r="S153">
        <v>2022</v>
      </c>
      <c r="T153">
        <v>2023</v>
      </c>
      <c r="U153">
        <v>2024</v>
      </c>
      <c r="V153">
        <v>2025</v>
      </c>
      <c r="W153">
        <v>2026</v>
      </c>
      <c r="X153">
        <v>2027</v>
      </c>
      <c r="Y153">
        <v>2028</v>
      </c>
      <c r="Z153">
        <v>2029</v>
      </c>
      <c r="AA153">
        <v>2030</v>
      </c>
      <c r="AB153">
        <v>2031</v>
      </c>
      <c r="AC153">
        <v>2032</v>
      </c>
      <c r="AD153">
        <v>2033</v>
      </c>
      <c r="AE153">
        <v>2034</v>
      </c>
      <c r="AF153">
        <v>2035</v>
      </c>
      <c r="AG153">
        <v>2036</v>
      </c>
      <c r="AH153">
        <v>2037</v>
      </c>
      <c r="AI153">
        <v>2038</v>
      </c>
      <c r="AJ153">
        <v>2039</v>
      </c>
      <c r="AK153">
        <v>2040</v>
      </c>
      <c r="AL153">
        <v>2041</v>
      </c>
      <c r="AM153">
        <v>2042</v>
      </c>
      <c r="AN153">
        <v>2043</v>
      </c>
      <c r="AO153">
        <v>2044</v>
      </c>
      <c r="AP153">
        <v>2045</v>
      </c>
      <c r="AQ153">
        <v>2046</v>
      </c>
      <c r="AR153">
        <v>2047</v>
      </c>
      <c r="AS153">
        <v>2048</v>
      </c>
      <c r="AT153">
        <v>2049</v>
      </c>
      <c r="AU153">
        <v>2050</v>
      </c>
    </row>
    <row r="154" spans="6:47">
      <c r="G154">
        <f>(G156-F156)/F156</f>
        <v>-0.27632391630983866</v>
      </c>
      <c r="H154">
        <f t="shared" ref="H154:AU154" si="30">(H156-G156)/G156</f>
        <v>-0.27632391630983871</v>
      </c>
      <c r="I154">
        <f t="shared" si="30"/>
        <v>-0.27632391630983871</v>
      </c>
      <c r="J154">
        <f t="shared" si="30"/>
        <v>-0.27632391630983877</v>
      </c>
      <c r="K154">
        <f t="shared" si="30"/>
        <v>-0.27632391630983832</v>
      </c>
      <c r="L154">
        <f t="shared" si="30"/>
        <v>-0.27632391630983905</v>
      </c>
      <c r="M154">
        <f t="shared" si="30"/>
        <v>-0.27632391630983905</v>
      </c>
      <c r="N154">
        <f t="shared" si="30"/>
        <v>-0.27632391630983832</v>
      </c>
      <c r="O154">
        <f t="shared" si="30"/>
        <v>-0.27632391630983943</v>
      </c>
      <c r="P154">
        <f t="shared" si="30"/>
        <v>-0.27632391630983871</v>
      </c>
      <c r="Q154">
        <f t="shared" si="30"/>
        <v>-0.2763239163098401</v>
      </c>
      <c r="R154">
        <f t="shared" si="30"/>
        <v>-0.27632391630983782</v>
      </c>
      <c r="S154">
        <f t="shared" si="30"/>
        <v>-0.27632391630983866</v>
      </c>
      <c r="T154">
        <f t="shared" si="30"/>
        <v>-0.2763239163098431</v>
      </c>
      <c r="U154">
        <f t="shared" si="30"/>
        <v>-0.27632391630983211</v>
      </c>
      <c r="V154">
        <f t="shared" si="30"/>
        <v>-0.27632391630984349</v>
      </c>
      <c r="W154">
        <f t="shared" si="30"/>
        <v>-0.27632391630984732</v>
      </c>
      <c r="X154">
        <f t="shared" si="30"/>
        <v>-0.27632391630984449</v>
      </c>
      <c r="Y154">
        <f t="shared" si="30"/>
        <v>-0.27632391630981923</v>
      </c>
      <c r="Z154">
        <f t="shared" si="30"/>
        <v>-0.27632391630984215</v>
      </c>
      <c r="AA154">
        <f t="shared" si="30"/>
        <v>-0.27632391630982689</v>
      </c>
      <c r="AB154">
        <f t="shared" si="30"/>
        <v>-0.27632391630985792</v>
      </c>
      <c r="AC154">
        <f t="shared" si="30"/>
        <v>-0.27632391630992165</v>
      </c>
      <c r="AD154">
        <f t="shared" si="30"/>
        <v>-0.27632391630991682</v>
      </c>
      <c r="AE154">
        <f t="shared" si="30"/>
        <v>-0.27632391630999797</v>
      </c>
      <c r="AF154">
        <f t="shared" si="30"/>
        <v>-0.27632391630991798</v>
      </c>
      <c r="AG154">
        <f t="shared" si="30"/>
        <v>-0.27632391631005748</v>
      </c>
      <c r="AH154">
        <f t="shared" si="30"/>
        <v>-0.27632391630970893</v>
      </c>
      <c r="AI154">
        <f t="shared" si="30"/>
        <v>-0.27632391630989112</v>
      </c>
      <c r="AJ154">
        <f t="shared" si="30"/>
        <v>-0.27632391630976266</v>
      </c>
      <c r="AK154">
        <f t="shared" si="30"/>
        <v>-0.27632391631123254</v>
      </c>
      <c r="AL154">
        <f t="shared" si="30"/>
        <v>-0.27632391631104652</v>
      </c>
      <c r="AM154">
        <f t="shared" si="30"/>
        <v>-0.27632391630979797</v>
      </c>
      <c r="AN154">
        <f t="shared" si="30"/>
        <v>-0.27632391630660169</v>
      </c>
      <c r="AO154">
        <f t="shared" si="30"/>
        <v>-0.27632391631223141</v>
      </c>
      <c r="AP154">
        <f t="shared" si="30"/>
        <v>-0.27632391631574393</v>
      </c>
      <c r="AQ154">
        <f t="shared" si="30"/>
        <v>-0.27632391631732123</v>
      </c>
      <c r="AR154">
        <f t="shared" si="30"/>
        <v>-0.27632391630964587</v>
      </c>
      <c r="AS154">
        <f t="shared" si="30"/>
        <v>-0.27632391632578224</v>
      </c>
      <c r="AT154">
        <f t="shared" si="30"/>
        <v>-0.27632391628903874</v>
      </c>
      <c r="AU154">
        <f t="shared" si="30"/>
        <v>-0.27632391633635162</v>
      </c>
    </row>
    <row r="155" spans="6:47">
      <c r="F155">
        <v>2009</v>
      </c>
      <c r="G155">
        <v>2010</v>
      </c>
      <c r="H155">
        <v>2011</v>
      </c>
      <c r="I155">
        <v>2012</v>
      </c>
      <c r="J155">
        <v>2013</v>
      </c>
      <c r="K155">
        <v>2014</v>
      </c>
      <c r="L155">
        <v>2015</v>
      </c>
      <c r="M155">
        <v>2016</v>
      </c>
      <c r="N155">
        <v>2017</v>
      </c>
      <c r="O155">
        <v>2018</v>
      </c>
      <c r="P155">
        <v>2019</v>
      </c>
      <c r="Q155">
        <v>2020</v>
      </c>
      <c r="R155">
        <v>2021</v>
      </c>
      <c r="S155">
        <v>2022</v>
      </c>
      <c r="T155">
        <v>2023</v>
      </c>
      <c r="U155">
        <v>2024</v>
      </c>
      <c r="V155">
        <v>2025</v>
      </c>
      <c r="W155">
        <v>2026</v>
      </c>
      <c r="X155">
        <v>2027</v>
      </c>
      <c r="Y155">
        <v>2028</v>
      </c>
      <c r="Z155">
        <v>2029</v>
      </c>
      <c r="AA155">
        <v>2030</v>
      </c>
      <c r="AB155">
        <v>2031</v>
      </c>
      <c r="AC155">
        <v>2032</v>
      </c>
      <c r="AD155">
        <v>2033</v>
      </c>
      <c r="AE155">
        <v>2034</v>
      </c>
      <c r="AF155">
        <v>2035</v>
      </c>
      <c r="AG155">
        <v>2036</v>
      </c>
      <c r="AH155">
        <v>2037</v>
      </c>
      <c r="AI155">
        <v>2038</v>
      </c>
      <c r="AJ155">
        <v>2039</v>
      </c>
      <c r="AK155">
        <v>2040</v>
      </c>
      <c r="AL155">
        <v>2041</v>
      </c>
      <c r="AM155">
        <v>2042</v>
      </c>
      <c r="AN155">
        <v>2043</v>
      </c>
      <c r="AO155">
        <v>2044</v>
      </c>
      <c r="AP155">
        <v>2045</v>
      </c>
      <c r="AQ155">
        <v>2046</v>
      </c>
      <c r="AR155">
        <v>2047</v>
      </c>
      <c r="AS155">
        <v>2048</v>
      </c>
      <c r="AT155">
        <v>2049</v>
      </c>
      <c r="AU155">
        <v>2050</v>
      </c>
    </row>
    <row r="156" spans="6:47">
      <c r="F156">
        <v>166070</v>
      </c>
      <c r="G156">
        <v>120180.88721842509</v>
      </c>
      <c r="H156">
        <v>86972.033796638832</v>
      </c>
      <c r="I156">
        <v>62939.580808519939</v>
      </c>
      <c r="J156">
        <v>45547.86934861014</v>
      </c>
      <c r="K156">
        <v>32961.903710633342</v>
      </c>
      <c r="L156">
        <v>23853.741388283321</v>
      </c>
      <c r="M156">
        <v>17262.382149230776</v>
      </c>
      <c r="N156">
        <v>12492.373108918284</v>
      </c>
      <c r="O156">
        <v>9040.4316474582592</v>
      </c>
      <c r="P156">
        <v>6542.3441695011861</v>
      </c>
      <c r="Q156">
        <v>4734.53800673777</v>
      </c>
      <c r="R156">
        <v>3426.2719227982161</v>
      </c>
      <c r="S156">
        <v>2479.5110467481718</v>
      </c>
      <c r="T156">
        <v>1794.3628437771986</v>
      </c>
      <c r="U156">
        <v>1298.5374755038356</v>
      </c>
      <c r="V156">
        <v>939.72051479751826</v>
      </c>
      <c r="W156">
        <v>680.05326191196218</v>
      </c>
      <c r="X156">
        <v>492.13828128116438</v>
      </c>
      <c r="Y156">
        <v>356.14870403156965</v>
      </c>
      <c r="Z156">
        <v>257.73629934489145</v>
      </c>
      <c r="AA156">
        <v>186.51759573470918</v>
      </c>
      <c r="AB156">
        <v>134.97832322059548</v>
      </c>
      <c r="AC156">
        <v>97.680584331334103</v>
      </c>
      <c r="AD156">
        <v>70.689102721458767</v>
      </c>
      <c r="AE156">
        <v>51.156013017025543</v>
      </c>
      <c r="AF156">
        <v>37.020383157359902</v>
      </c>
      <c r="AG156">
        <v>26.790765900019323</v>
      </c>
      <c r="AH156">
        <v>19.38783654558938</v>
      </c>
      <c r="AI156">
        <v>14.030513622536091</v>
      </c>
      <c r="AJ156">
        <v>10.153547150519444</v>
      </c>
      <c r="AK156">
        <v>7.3478792374371551</v>
      </c>
      <c r="AL156">
        <v>5.3174844699678943</v>
      </c>
      <c r="AM156">
        <v>3.8481363363098353</v>
      </c>
      <c r="AN156">
        <v>2.7848042333789635</v>
      </c>
      <c r="AO156">
        <v>2.015296221448807</v>
      </c>
      <c r="AP156">
        <v>1.458421677001752</v>
      </c>
      <c r="AQ156">
        <v>1.0554248875705525</v>
      </c>
      <c r="AR156">
        <v>0.76378574926638976</v>
      </c>
      <c r="AS156">
        <v>0.55273347979527898</v>
      </c>
      <c r="AT156">
        <v>0.39999999999417923</v>
      </c>
      <c r="AU156">
        <v>0.28947043346124701</v>
      </c>
    </row>
    <row r="157" spans="6:47">
      <c r="F157">
        <v>0</v>
      </c>
      <c r="G157">
        <v>45889.112781574906</v>
      </c>
      <c r="H157">
        <v>79097.966203361168</v>
      </c>
      <c r="I157">
        <v>103130.41919148006</v>
      </c>
      <c r="J157">
        <v>120522.13065138986</v>
      </c>
      <c r="K157">
        <v>133108.09628936666</v>
      </c>
      <c r="L157">
        <v>142216.25861171668</v>
      </c>
      <c r="M157">
        <v>148807.61785076922</v>
      </c>
      <c r="N157">
        <v>153577.62689108172</v>
      </c>
      <c r="O157">
        <v>157029.56835254174</v>
      </c>
      <c r="P157">
        <v>159527.65583049881</v>
      </c>
      <c r="Q157">
        <v>161335.46199326223</v>
      </c>
      <c r="R157">
        <v>162643.72807720178</v>
      </c>
      <c r="S157">
        <v>163590.48895325183</v>
      </c>
      <c r="T157">
        <v>164275.6371562228</v>
      </c>
      <c r="U157">
        <v>164771.46252449616</v>
      </c>
      <c r="V157">
        <v>165130.27948520248</v>
      </c>
      <c r="W157">
        <v>165389.94673808804</v>
      </c>
      <c r="X157">
        <v>165577.86171871884</v>
      </c>
      <c r="Y157">
        <v>165713.85129596843</v>
      </c>
      <c r="Z157">
        <v>165812.26370065511</v>
      </c>
      <c r="AA157">
        <v>165883.48240426529</v>
      </c>
      <c r="AB157">
        <v>165935.0216767794</v>
      </c>
      <c r="AC157">
        <v>165972.31941566867</v>
      </c>
      <c r="AD157">
        <v>165999.31089727854</v>
      </c>
      <c r="AE157">
        <v>166018.84398698297</v>
      </c>
      <c r="AF157">
        <v>166032.97961684264</v>
      </c>
      <c r="AG157">
        <v>166043.20923409998</v>
      </c>
      <c r="AH157">
        <v>166050.61216345441</v>
      </c>
      <c r="AI157">
        <v>166055.96948637746</v>
      </c>
      <c r="AJ157">
        <v>166059.84645284948</v>
      </c>
      <c r="AK157">
        <v>166062.65212076256</v>
      </c>
      <c r="AL157">
        <v>166064.68251553003</v>
      </c>
      <c r="AM157">
        <v>166066.15186366369</v>
      </c>
      <c r="AN157">
        <v>166067.21519576662</v>
      </c>
      <c r="AO157">
        <v>166067.98470377855</v>
      </c>
      <c r="AP157">
        <v>166068.541578323</v>
      </c>
      <c r="AQ157">
        <v>166068.94457511243</v>
      </c>
      <c r="AR157">
        <v>166069.23621425073</v>
      </c>
      <c r="AS157">
        <v>166069.4472665202</v>
      </c>
      <c r="AT157">
        <v>166069.6</v>
      </c>
      <c r="AU157">
        <v>166069.71052956654</v>
      </c>
    </row>
    <row r="160" spans="6:47">
      <c r="F160">
        <v>2009</v>
      </c>
      <c r="G160">
        <v>2010</v>
      </c>
      <c r="H160">
        <v>2011</v>
      </c>
      <c r="I160">
        <v>2012</v>
      </c>
      <c r="J160">
        <v>2013</v>
      </c>
      <c r="K160">
        <v>2014</v>
      </c>
      <c r="L160">
        <v>2015</v>
      </c>
      <c r="M160">
        <v>2016</v>
      </c>
      <c r="N160">
        <v>2017</v>
      </c>
      <c r="O160">
        <v>2018</v>
      </c>
      <c r="P160">
        <v>2019</v>
      </c>
      <c r="Q160">
        <v>2020</v>
      </c>
      <c r="R160">
        <v>2021</v>
      </c>
      <c r="S160">
        <v>2022</v>
      </c>
      <c r="T160">
        <v>2023</v>
      </c>
      <c r="U160">
        <v>2024</v>
      </c>
      <c r="V160">
        <v>2025</v>
      </c>
      <c r="W160">
        <v>2026</v>
      </c>
      <c r="X160">
        <v>2027</v>
      </c>
      <c r="Y160">
        <v>2028</v>
      </c>
      <c r="Z160">
        <v>2029</v>
      </c>
      <c r="AA160">
        <v>2030</v>
      </c>
      <c r="AB160">
        <v>2031</v>
      </c>
      <c r="AC160">
        <v>2032</v>
      </c>
      <c r="AD160">
        <v>2033</v>
      </c>
      <c r="AE160">
        <v>2034</v>
      </c>
      <c r="AF160">
        <v>2035</v>
      </c>
      <c r="AG160">
        <v>2036</v>
      </c>
      <c r="AH160">
        <v>2037</v>
      </c>
      <c r="AI160">
        <v>2038</v>
      </c>
      <c r="AJ160">
        <v>2039</v>
      </c>
      <c r="AK160">
        <v>2040</v>
      </c>
      <c r="AL160">
        <v>2041</v>
      </c>
      <c r="AM160">
        <v>2042</v>
      </c>
      <c r="AN160">
        <v>2043</v>
      </c>
      <c r="AO160">
        <v>2044</v>
      </c>
      <c r="AP160">
        <v>2045</v>
      </c>
      <c r="AQ160">
        <v>2046</v>
      </c>
      <c r="AR160">
        <v>2047</v>
      </c>
      <c r="AS160">
        <v>2048</v>
      </c>
      <c r="AT160">
        <v>2049</v>
      </c>
      <c r="AU160">
        <v>2050</v>
      </c>
    </row>
    <row r="161" spans="5:47">
      <c r="E161" t="s">
        <v>7</v>
      </c>
      <c r="F161">
        <v>166070</v>
      </c>
      <c r="G161">
        <v>120180.88721842509</v>
      </c>
      <c r="H161">
        <v>86972.033796638832</v>
      </c>
      <c r="I161">
        <v>62939.580808519939</v>
      </c>
      <c r="J161">
        <v>45547.86934861014</v>
      </c>
      <c r="K161">
        <v>32961.903710633342</v>
      </c>
      <c r="L161">
        <v>23853.741388283321</v>
      </c>
      <c r="M161">
        <v>17262.382149230776</v>
      </c>
      <c r="N161">
        <v>12492.373108918284</v>
      </c>
      <c r="O161">
        <v>9040.4316474582592</v>
      </c>
      <c r="P161">
        <v>6542.3441695011861</v>
      </c>
      <c r="Q161">
        <v>4734.53800673777</v>
      </c>
      <c r="R161">
        <v>3426.2719227982161</v>
      </c>
      <c r="S161">
        <v>2479.5110467481718</v>
      </c>
      <c r="T161">
        <v>1794.3628437771986</v>
      </c>
      <c r="U161">
        <v>1298.5374755038356</v>
      </c>
      <c r="V161">
        <v>939.72051479751826</v>
      </c>
      <c r="W161">
        <v>680.05326191196218</v>
      </c>
      <c r="X161">
        <v>492.13828128116438</v>
      </c>
      <c r="Y161">
        <v>356.14870403156965</v>
      </c>
      <c r="Z161">
        <v>257.73629934489145</v>
      </c>
      <c r="AA161">
        <v>186.51759573470918</v>
      </c>
      <c r="AB161">
        <v>134.97832322059548</v>
      </c>
      <c r="AC161">
        <v>97.680584331334103</v>
      </c>
      <c r="AD161">
        <v>70.689102721458767</v>
      </c>
      <c r="AE161">
        <v>51.156013017025543</v>
      </c>
      <c r="AF161">
        <v>37.020383157359902</v>
      </c>
      <c r="AG161">
        <v>26.790765900019323</v>
      </c>
      <c r="AH161">
        <v>19.38783654558938</v>
      </c>
      <c r="AI161">
        <v>14.030513622536091</v>
      </c>
      <c r="AJ161">
        <v>10.153547150519444</v>
      </c>
      <c r="AK161">
        <v>7.3478792374371551</v>
      </c>
      <c r="AL161">
        <v>5.3174844699678943</v>
      </c>
      <c r="AM161">
        <v>3.8481363363098353</v>
      </c>
      <c r="AN161">
        <v>2.7848042333789635</v>
      </c>
      <c r="AO161">
        <v>2.015296221448807</v>
      </c>
      <c r="AP161">
        <v>1.458421677001752</v>
      </c>
      <c r="AQ161">
        <v>1.0554248875705525</v>
      </c>
      <c r="AR161">
        <v>0.76378574926638976</v>
      </c>
      <c r="AS161">
        <v>0.55273347979527898</v>
      </c>
      <c r="AT161">
        <v>0.39999999999417923</v>
      </c>
      <c r="AU161">
        <v>0.28947043346124701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1"/>
  <sheetViews>
    <sheetView topLeftCell="A36" workbookViewId="0">
      <selection activeCell="C41" sqref="C41:AU68"/>
    </sheetView>
  </sheetViews>
  <sheetFormatPr baseColWidth="10" defaultRowHeight="15" x14ac:dyDescent="0"/>
  <cols>
    <col min="6" max="6" width="20.1640625" customWidth="1"/>
    <col min="7" max="7" width="19.33203125" customWidth="1"/>
    <col min="8" max="8" width="20" customWidth="1"/>
    <col min="9" max="9" width="19.1640625" customWidth="1"/>
    <col min="10" max="10" width="19.5" customWidth="1"/>
    <col min="43" max="43" width="14.5" customWidth="1"/>
    <col min="44" max="44" width="15.6640625" customWidth="1"/>
    <col min="45" max="45" width="14.83203125" customWidth="1"/>
    <col min="46" max="46" width="16.5" customWidth="1"/>
    <col min="47" max="47" width="18.5" customWidth="1"/>
  </cols>
  <sheetData>
    <row r="1" spans="1:50">
      <c r="A1" s="1" t="s">
        <v>0</v>
      </c>
      <c r="B1" s="1"/>
      <c r="C1" s="1"/>
      <c r="D1" s="1"/>
    </row>
    <row r="2" spans="1:50">
      <c r="A2" s="1"/>
      <c r="B2" s="1"/>
      <c r="C2" s="1"/>
      <c r="D2" s="1"/>
    </row>
    <row r="4" spans="1:50">
      <c r="AV4" s="1" t="s">
        <v>1</v>
      </c>
      <c r="AW4" s="1"/>
      <c r="AX4" s="1"/>
    </row>
    <row r="5" spans="1:50">
      <c r="A5" s="1" t="s">
        <v>2</v>
      </c>
      <c r="B5" s="1"/>
      <c r="C5" s="2" t="s">
        <v>3</v>
      </c>
      <c r="D5" s="2" t="s">
        <v>4</v>
      </c>
      <c r="E5" s="2" t="s">
        <v>5</v>
      </c>
      <c r="AV5" s="1"/>
      <c r="AW5" s="1"/>
      <c r="AX5" s="1"/>
    </row>
    <row r="6" spans="1:50">
      <c r="C6" s="2"/>
      <c r="D6" s="2"/>
      <c r="E6" s="2" t="s">
        <v>6</v>
      </c>
      <c r="F6" s="3">
        <v>2009</v>
      </c>
      <c r="G6" s="3">
        <v>2010</v>
      </c>
      <c r="H6" s="3">
        <v>2011</v>
      </c>
      <c r="I6" s="3">
        <v>2012</v>
      </c>
      <c r="J6" s="3">
        <v>2013</v>
      </c>
      <c r="K6" s="3">
        <v>2014</v>
      </c>
      <c r="L6" s="3">
        <v>2015</v>
      </c>
      <c r="M6" s="3">
        <v>2016</v>
      </c>
      <c r="N6" s="3">
        <v>2017</v>
      </c>
      <c r="O6" s="3">
        <v>2018</v>
      </c>
      <c r="P6" s="3">
        <v>2019</v>
      </c>
      <c r="Q6" s="3">
        <v>2020</v>
      </c>
      <c r="R6" s="3">
        <v>2021</v>
      </c>
      <c r="S6" s="3">
        <v>2022</v>
      </c>
      <c r="T6" s="3">
        <v>2023</v>
      </c>
      <c r="U6" s="3">
        <v>2024</v>
      </c>
      <c r="V6" s="3">
        <v>2025</v>
      </c>
      <c r="W6" s="3">
        <v>2026</v>
      </c>
      <c r="X6" s="3">
        <v>2027</v>
      </c>
      <c r="Y6" s="3">
        <v>2028</v>
      </c>
      <c r="Z6" s="3">
        <v>2029</v>
      </c>
      <c r="AA6" s="3">
        <v>2030</v>
      </c>
      <c r="AB6" s="3">
        <v>2031</v>
      </c>
      <c r="AC6" s="3">
        <v>2032</v>
      </c>
      <c r="AD6" s="3">
        <v>2033</v>
      </c>
      <c r="AE6" s="3">
        <v>2034</v>
      </c>
      <c r="AF6" s="3">
        <v>2035</v>
      </c>
      <c r="AG6" s="3">
        <v>2036</v>
      </c>
      <c r="AH6" s="3">
        <v>2037</v>
      </c>
      <c r="AI6" s="3">
        <v>2038</v>
      </c>
      <c r="AJ6" s="3">
        <v>2039</v>
      </c>
      <c r="AK6" s="3">
        <v>2040</v>
      </c>
      <c r="AL6" s="3">
        <v>2041</v>
      </c>
      <c r="AM6" s="3">
        <v>2042</v>
      </c>
      <c r="AN6" s="3">
        <v>2043</v>
      </c>
      <c r="AO6" s="3">
        <v>2044</v>
      </c>
      <c r="AP6" s="3">
        <v>2045</v>
      </c>
      <c r="AQ6" s="3">
        <v>2046</v>
      </c>
      <c r="AR6" s="3">
        <v>2047</v>
      </c>
      <c r="AS6" s="3">
        <v>2048</v>
      </c>
      <c r="AT6" s="3">
        <v>2049</v>
      </c>
      <c r="AU6" s="3">
        <v>2050</v>
      </c>
    </row>
    <row r="7" spans="1:50">
      <c r="D7" t="s">
        <v>7</v>
      </c>
      <c r="E7">
        <v>499.1</v>
      </c>
      <c r="F7" s="4">
        <v>166070</v>
      </c>
      <c r="G7" s="4">
        <f>F7-G8</f>
        <v>166070</v>
      </c>
      <c r="H7" s="4">
        <v>166070</v>
      </c>
      <c r="I7" s="4">
        <v>166070</v>
      </c>
      <c r="J7" s="4">
        <v>166070</v>
      </c>
      <c r="K7" s="4">
        <v>166070</v>
      </c>
      <c r="L7" s="4">
        <v>166070</v>
      </c>
      <c r="M7" s="4">
        <v>166070</v>
      </c>
      <c r="N7" s="4">
        <v>166070</v>
      </c>
      <c r="O7" s="4">
        <v>166070</v>
      </c>
      <c r="P7" s="4">
        <v>166070</v>
      </c>
      <c r="Q7" s="4">
        <v>166070</v>
      </c>
      <c r="R7" s="4">
        <v>166070</v>
      </c>
      <c r="S7" s="4">
        <v>166070</v>
      </c>
      <c r="T7" s="4">
        <v>166070</v>
      </c>
      <c r="U7" s="4">
        <v>166070</v>
      </c>
      <c r="V7" s="4">
        <v>166070</v>
      </c>
      <c r="W7" s="4">
        <v>166070</v>
      </c>
      <c r="X7" s="4">
        <v>166070</v>
      </c>
      <c r="Y7" s="4">
        <v>166070</v>
      </c>
      <c r="Z7" s="4">
        <v>166070</v>
      </c>
      <c r="AA7" s="4">
        <v>166070</v>
      </c>
      <c r="AB7" s="4">
        <v>166070</v>
      </c>
      <c r="AC7" s="4">
        <v>166070</v>
      </c>
      <c r="AD7" s="4">
        <v>166070</v>
      </c>
      <c r="AE7" s="4">
        <v>166070</v>
      </c>
      <c r="AF7" s="4">
        <v>166070</v>
      </c>
      <c r="AG7" s="4">
        <v>166070</v>
      </c>
      <c r="AH7" s="4">
        <v>166070</v>
      </c>
      <c r="AI7" s="4">
        <v>166070</v>
      </c>
      <c r="AJ7" s="4">
        <v>166070</v>
      </c>
      <c r="AK7" s="4">
        <v>166070</v>
      </c>
      <c r="AL7" s="4">
        <v>166070</v>
      </c>
      <c r="AM7" s="4">
        <v>166070</v>
      </c>
      <c r="AN7" s="4">
        <v>166070</v>
      </c>
      <c r="AO7" s="4">
        <v>166070</v>
      </c>
      <c r="AP7" s="4">
        <v>166070</v>
      </c>
      <c r="AQ7" s="4">
        <v>166070</v>
      </c>
      <c r="AR7" s="4">
        <v>166070</v>
      </c>
      <c r="AS7" s="4">
        <v>166070</v>
      </c>
      <c r="AT7" s="4">
        <v>166070</v>
      </c>
      <c r="AU7" s="4">
        <v>166070</v>
      </c>
      <c r="AV7" s="5">
        <f>AU7/AU34</f>
        <v>0.12385701966378473</v>
      </c>
    </row>
    <row r="8" spans="1:50">
      <c r="D8" s="6" t="s">
        <v>49</v>
      </c>
      <c r="E8">
        <v>15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50">
      <c r="D9" t="s">
        <v>9</v>
      </c>
      <c r="E9">
        <v>397.3</v>
      </c>
      <c r="F9" s="4">
        <v>76848</v>
      </c>
      <c r="G9" s="4">
        <v>76848</v>
      </c>
      <c r="H9" s="4">
        <v>76848</v>
      </c>
      <c r="I9" s="4">
        <v>76848</v>
      </c>
      <c r="J9" s="4">
        <v>76848</v>
      </c>
      <c r="K9" s="4">
        <v>76848</v>
      </c>
      <c r="L9" s="4">
        <v>76848</v>
      </c>
      <c r="M9" s="4">
        <v>76848</v>
      </c>
      <c r="N9" s="4">
        <v>76848</v>
      </c>
      <c r="O9" s="4">
        <v>76848</v>
      </c>
      <c r="P9" s="4">
        <v>76848</v>
      </c>
      <c r="Q9" s="4">
        <v>76848</v>
      </c>
      <c r="R9" s="4">
        <v>76848</v>
      </c>
      <c r="S9" s="4">
        <v>76848</v>
      </c>
      <c r="T9" s="4">
        <v>76848</v>
      </c>
      <c r="U9" s="4">
        <v>76848</v>
      </c>
      <c r="V9" s="4">
        <v>76848</v>
      </c>
      <c r="W9" s="4">
        <v>76848</v>
      </c>
      <c r="X9" s="4">
        <v>76848</v>
      </c>
      <c r="Y9" s="4">
        <v>76848</v>
      </c>
      <c r="Z9" s="4">
        <v>76848</v>
      </c>
      <c r="AA9" s="4">
        <v>76848</v>
      </c>
      <c r="AB9" s="4">
        <v>76848</v>
      </c>
      <c r="AC9" s="4">
        <v>76848</v>
      </c>
      <c r="AD9" s="4">
        <v>76848</v>
      </c>
      <c r="AE9" s="4">
        <v>76848</v>
      </c>
      <c r="AF9" s="4">
        <v>76848</v>
      </c>
      <c r="AG9" s="4">
        <v>76848</v>
      </c>
      <c r="AH9" s="4">
        <v>76848</v>
      </c>
      <c r="AI9" s="4">
        <v>76848</v>
      </c>
      <c r="AJ9" s="4">
        <v>76848</v>
      </c>
      <c r="AK9" s="4">
        <v>76848</v>
      </c>
      <c r="AL9" s="4">
        <v>76848</v>
      </c>
      <c r="AM9" s="4">
        <v>76848</v>
      </c>
      <c r="AN9" s="4">
        <v>76848</v>
      </c>
      <c r="AO9" s="4">
        <v>76848</v>
      </c>
      <c r="AP9" s="4">
        <v>76848</v>
      </c>
      <c r="AQ9" s="4">
        <v>76848</v>
      </c>
      <c r="AR9" s="4">
        <v>76848</v>
      </c>
      <c r="AS9" s="4">
        <v>76848</v>
      </c>
      <c r="AT9" s="4">
        <v>76848</v>
      </c>
      <c r="AU9" s="4">
        <v>76848</v>
      </c>
      <c r="AV9" s="5">
        <f>AU9/AU34</f>
        <v>5.7314170212094472E-2</v>
      </c>
    </row>
    <row r="10" spans="1:50">
      <c r="D10" s="6" t="s">
        <v>50</v>
      </c>
      <c r="E10">
        <v>15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</row>
    <row r="11" spans="1:50">
      <c r="D11" t="s">
        <v>11</v>
      </c>
      <c r="E11">
        <v>359.6</v>
      </c>
      <c r="F11" s="4">
        <v>92750</v>
      </c>
      <c r="G11" s="4">
        <v>92750</v>
      </c>
      <c r="H11" s="4">
        <v>92750</v>
      </c>
      <c r="I11" s="4">
        <v>92750</v>
      </c>
      <c r="J11" s="4">
        <v>92750</v>
      </c>
      <c r="K11" s="4">
        <v>92750</v>
      </c>
      <c r="L11" s="4">
        <v>92750</v>
      </c>
      <c r="M11" s="4">
        <v>92750</v>
      </c>
      <c r="N11" s="4">
        <v>92750</v>
      </c>
      <c r="O11" s="4">
        <v>92750</v>
      </c>
      <c r="P11" s="4">
        <v>92750</v>
      </c>
      <c r="Q11" s="4">
        <v>92750</v>
      </c>
      <c r="R11" s="4">
        <v>92750</v>
      </c>
      <c r="S11" s="4">
        <v>92750</v>
      </c>
      <c r="T11" s="4">
        <v>92750</v>
      </c>
      <c r="U11" s="4">
        <v>92750</v>
      </c>
      <c r="V11" s="4">
        <v>92750</v>
      </c>
      <c r="W11" s="4">
        <v>92750</v>
      </c>
      <c r="X11" s="4">
        <v>92750</v>
      </c>
      <c r="Y11" s="4">
        <v>92750</v>
      </c>
      <c r="Z11" s="4">
        <v>92750</v>
      </c>
      <c r="AA11" s="4">
        <v>92750</v>
      </c>
      <c r="AB11" s="4">
        <v>92750</v>
      </c>
      <c r="AC11" s="4">
        <v>92750</v>
      </c>
      <c r="AD11" s="4">
        <v>92750</v>
      </c>
      <c r="AE11" s="4">
        <v>92750</v>
      </c>
      <c r="AF11" s="4">
        <v>92750</v>
      </c>
      <c r="AG11" s="4">
        <v>92750</v>
      </c>
      <c r="AH11" s="4">
        <v>92750</v>
      </c>
      <c r="AI11" s="4">
        <v>92750</v>
      </c>
      <c r="AJ11" s="4">
        <v>92750</v>
      </c>
      <c r="AK11" s="4">
        <v>92750</v>
      </c>
      <c r="AL11" s="4">
        <v>92750</v>
      </c>
      <c r="AM11" s="4">
        <v>92750</v>
      </c>
      <c r="AN11" s="4">
        <v>92750</v>
      </c>
      <c r="AO11" s="4">
        <v>92750</v>
      </c>
      <c r="AP11" s="4">
        <v>92750</v>
      </c>
      <c r="AQ11" s="4">
        <v>92750</v>
      </c>
      <c r="AR11" s="4">
        <v>92750</v>
      </c>
      <c r="AS11" s="4">
        <v>92750</v>
      </c>
      <c r="AT11" s="4">
        <v>92750</v>
      </c>
      <c r="AU11" s="4">
        <v>92750</v>
      </c>
      <c r="AV11" s="5">
        <f>AU11/AU34</f>
        <v>6.9174074630071858E-2</v>
      </c>
    </row>
    <row r="12" spans="1:50">
      <c r="D12" s="6" t="s">
        <v>51</v>
      </c>
      <c r="E12">
        <v>15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1:50">
      <c r="C13" t="s">
        <v>13</v>
      </c>
      <c r="D13" t="s">
        <v>14</v>
      </c>
      <c r="E13">
        <v>210.5</v>
      </c>
      <c r="F13" s="7">
        <v>53283</v>
      </c>
      <c r="G13" s="7">
        <v>53283</v>
      </c>
      <c r="H13" s="7">
        <v>53283</v>
      </c>
      <c r="I13" s="7">
        <v>53283</v>
      </c>
      <c r="J13" s="7">
        <v>53283</v>
      </c>
      <c r="K13" s="7">
        <v>53283</v>
      </c>
      <c r="L13" s="7">
        <v>53283</v>
      </c>
      <c r="M13" s="7">
        <v>53283</v>
      </c>
      <c r="N13" s="7">
        <v>53283</v>
      </c>
      <c r="O13" s="7">
        <v>53283</v>
      </c>
      <c r="P13" s="7">
        <v>53283</v>
      </c>
      <c r="Q13" s="7">
        <v>53283</v>
      </c>
      <c r="R13" s="7">
        <v>53283</v>
      </c>
      <c r="S13" s="7">
        <v>53283</v>
      </c>
      <c r="T13" s="7">
        <v>53283</v>
      </c>
      <c r="U13" s="7">
        <v>53283</v>
      </c>
      <c r="V13" s="7">
        <v>53283</v>
      </c>
      <c r="W13" s="7">
        <v>53283</v>
      </c>
      <c r="X13" s="7">
        <v>53283</v>
      </c>
      <c r="Y13" s="7">
        <v>53283</v>
      </c>
      <c r="Z13" s="7">
        <v>53283</v>
      </c>
      <c r="AA13" s="7">
        <v>53283</v>
      </c>
      <c r="AB13" s="7">
        <v>53283</v>
      </c>
      <c r="AC13" s="7">
        <v>53283</v>
      </c>
      <c r="AD13" s="7">
        <v>53283</v>
      </c>
      <c r="AE13" s="7">
        <v>53283</v>
      </c>
      <c r="AF13" s="7">
        <v>53283</v>
      </c>
      <c r="AG13" s="7">
        <v>53283</v>
      </c>
      <c r="AH13" s="7">
        <v>53283</v>
      </c>
      <c r="AI13" s="7">
        <v>53283</v>
      </c>
      <c r="AJ13" s="7">
        <v>53283</v>
      </c>
      <c r="AK13" s="7">
        <v>53283</v>
      </c>
      <c r="AL13" s="7">
        <v>53283</v>
      </c>
      <c r="AM13" s="7">
        <v>53283</v>
      </c>
      <c r="AN13" s="7">
        <v>53283</v>
      </c>
      <c r="AO13" s="7">
        <v>53283</v>
      </c>
      <c r="AP13" s="7">
        <v>53283</v>
      </c>
      <c r="AQ13" s="7">
        <v>53283</v>
      </c>
      <c r="AR13" s="7">
        <v>53283</v>
      </c>
      <c r="AS13" s="7">
        <v>53283</v>
      </c>
      <c r="AT13" s="7">
        <v>53283</v>
      </c>
      <c r="AU13" s="7">
        <v>53283</v>
      </c>
    </row>
    <row r="14" spans="1:50">
      <c r="D14" t="s">
        <v>15</v>
      </c>
      <c r="E14">
        <v>179.3</v>
      </c>
      <c r="F14" s="7">
        <v>20037</v>
      </c>
      <c r="G14" s="8">
        <v>22504.535</v>
      </c>
      <c r="H14" s="8">
        <v>24990.5765125</v>
      </c>
      <c r="I14" s="8">
        <v>27495.263336343749</v>
      </c>
      <c r="J14" s="8">
        <v>30018.735311366327</v>
      </c>
      <c r="K14" s="8">
        <v>32561.133326201576</v>
      </c>
      <c r="L14" s="8">
        <v>35122.599326148091</v>
      </c>
      <c r="M14" s="8">
        <v>37703.276321094199</v>
      </c>
      <c r="N14" s="8">
        <v>40303.308393502404</v>
      </c>
      <c r="O14" s="8">
        <v>42922.840706453673</v>
      </c>
      <c r="P14" s="8">
        <v>45562.019511752078</v>
      </c>
      <c r="Q14" s="8">
        <v>45562.019511752078</v>
      </c>
      <c r="R14" s="8">
        <v>45562.019511752078</v>
      </c>
      <c r="S14" s="8">
        <v>45562.019511752078</v>
      </c>
      <c r="T14" s="8">
        <v>45562.019511752078</v>
      </c>
      <c r="U14" s="8">
        <v>45562.019511752078</v>
      </c>
      <c r="V14" s="8">
        <v>45562.019511752078</v>
      </c>
      <c r="W14" s="8">
        <v>45562.019511752078</v>
      </c>
      <c r="X14" s="8">
        <v>45562.019511752078</v>
      </c>
      <c r="Y14" s="8">
        <v>45562.019511752078</v>
      </c>
      <c r="Z14" s="8">
        <v>45562.019511752078</v>
      </c>
      <c r="AA14" s="8">
        <v>45562.019511752078</v>
      </c>
      <c r="AB14" s="8">
        <v>45562.019511752078</v>
      </c>
      <c r="AC14" s="8">
        <v>45562.019511752078</v>
      </c>
      <c r="AD14" s="8">
        <v>45562.019511752078</v>
      </c>
      <c r="AE14" s="8">
        <v>45562.019511752078</v>
      </c>
      <c r="AF14" s="8">
        <v>45562.019511752078</v>
      </c>
      <c r="AG14" s="8">
        <v>45562.019511752078</v>
      </c>
      <c r="AH14" s="8">
        <v>45562.019511752078</v>
      </c>
      <c r="AI14" s="8">
        <v>45562.019511752078</v>
      </c>
      <c r="AJ14" s="8">
        <v>45562.019511752078</v>
      </c>
      <c r="AK14" s="8">
        <v>45562.019511752078</v>
      </c>
      <c r="AL14" s="8">
        <v>45562.019511752078</v>
      </c>
      <c r="AM14" s="8">
        <v>45562.019511752078</v>
      </c>
      <c r="AN14" s="8">
        <v>45562.019511752078</v>
      </c>
      <c r="AO14" s="8">
        <v>45562.019511752078</v>
      </c>
      <c r="AP14" s="8">
        <v>45562.019511752078</v>
      </c>
      <c r="AQ14" s="8">
        <v>45562.019511752078</v>
      </c>
      <c r="AR14" s="8">
        <v>45562.019511752078</v>
      </c>
      <c r="AS14" s="8">
        <v>45562.019511752078</v>
      </c>
      <c r="AT14" s="8">
        <v>45562.019511752078</v>
      </c>
      <c r="AU14" s="8">
        <v>45562.019511752078</v>
      </c>
    </row>
    <row r="15" spans="1:50">
      <c r="D15" t="s">
        <v>16</v>
      </c>
      <c r="E15">
        <v>15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8">
        <v>2658.9726463381403</v>
      </c>
      <c r="R15" s="8">
        <v>5337.8875875238173</v>
      </c>
      <c r="S15" s="8">
        <v>8036.8943907683861</v>
      </c>
      <c r="T15" s="8">
        <v>10756.143745037289</v>
      </c>
      <c r="U15" s="8">
        <v>13495.787469463208</v>
      </c>
      <c r="V15" s="8">
        <v>16255.978521822322</v>
      </c>
      <c r="W15" s="8">
        <v>19036.871007074129</v>
      </c>
      <c r="X15" s="8">
        <v>21838.620185965327</v>
      </c>
      <c r="Y15" s="8">
        <v>24661.382483698206</v>
      </c>
      <c r="Z15" s="8">
        <v>27505.315498664084</v>
      </c>
      <c r="AA15" s="8">
        <v>30370.578011242204</v>
      </c>
      <c r="AB15" s="8">
        <v>33257.329992664658</v>
      </c>
      <c r="AC15" s="8">
        <v>36165.732613947781</v>
      </c>
      <c r="AD15" s="8">
        <v>39095.948254890529</v>
      </c>
      <c r="AE15" s="8">
        <v>42048.140513140344</v>
      </c>
      <c r="AF15" s="8">
        <v>45022.474213327034</v>
      </c>
      <c r="AG15" s="8">
        <v>48019.115416265129</v>
      </c>
      <c r="AH15" s="8">
        <v>51038.231428225256</v>
      </c>
      <c r="AI15" s="8">
        <v>54079.990810275085</v>
      </c>
      <c r="AJ15" s="8">
        <v>57144.563387690287</v>
      </c>
      <c r="AK15" s="8">
        <v>60232.120259436102</v>
      </c>
      <c r="AL15" s="8">
        <v>63342.833807720017</v>
      </c>
      <c r="AM15" s="8">
        <v>66476.877707616062</v>
      </c>
      <c r="AN15" s="8">
        <v>69634.426936761331</v>
      </c>
      <c r="AO15" s="8">
        <v>72815.657785125179</v>
      </c>
      <c r="AP15" s="8">
        <v>76020.747864851757</v>
      </c>
      <c r="AQ15" s="8">
        <v>79249.876120176283</v>
      </c>
      <c r="AR15" s="8">
        <v>82503.222837415742</v>
      </c>
      <c r="AS15" s="8">
        <v>85780.969655034496</v>
      </c>
      <c r="AT15" s="8">
        <v>89083.299573785393</v>
      </c>
      <c r="AU15" s="8">
        <v>92410.396966926928</v>
      </c>
    </row>
    <row r="16" spans="1:50">
      <c r="D16" t="s">
        <v>7</v>
      </c>
      <c r="E16">
        <v>432.4</v>
      </c>
      <c r="F16" s="4">
        <v>202490</v>
      </c>
      <c r="G16" s="4">
        <v>202490</v>
      </c>
      <c r="H16" s="4">
        <v>202490</v>
      </c>
      <c r="I16" s="4">
        <v>202490</v>
      </c>
      <c r="J16" s="4">
        <v>202490</v>
      </c>
      <c r="K16" s="4">
        <v>202490</v>
      </c>
      <c r="L16" s="4">
        <v>202490</v>
      </c>
      <c r="M16" s="4">
        <v>202490</v>
      </c>
      <c r="N16" s="4">
        <v>202490</v>
      </c>
      <c r="O16" s="4">
        <v>202490</v>
      </c>
      <c r="P16" s="4">
        <v>202490</v>
      </c>
      <c r="Q16" s="4">
        <v>202490</v>
      </c>
      <c r="R16" s="4">
        <v>202490</v>
      </c>
      <c r="S16" s="4">
        <v>202490</v>
      </c>
      <c r="T16" s="4">
        <v>202490</v>
      </c>
      <c r="U16" s="4">
        <v>202490</v>
      </c>
      <c r="V16" s="4">
        <v>202490</v>
      </c>
      <c r="W16" s="4">
        <v>202490</v>
      </c>
      <c r="X16" s="4">
        <v>202490</v>
      </c>
      <c r="Y16" s="4">
        <v>202490</v>
      </c>
      <c r="Z16" s="4">
        <v>202490</v>
      </c>
      <c r="AA16" s="4">
        <v>202490</v>
      </c>
      <c r="AB16" s="4">
        <v>202490</v>
      </c>
      <c r="AC16" s="4">
        <v>202490</v>
      </c>
      <c r="AD16" s="4">
        <v>202490</v>
      </c>
      <c r="AE16" s="4">
        <v>202490</v>
      </c>
      <c r="AF16" s="4">
        <v>202490</v>
      </c>
      <c r="AG16" s="4">
        <v>202490</v>
      </c>
      <c r="AH16" s="4">
        <v>202490</v>
      </c>
      <c r="AI16" s="4">
        <v>202490</v>
      </c>
      <c r="AJ16" s="4">
        <v>202490</v>
      </c>
      <c r="AK16" s="4">
        <v>202490</v>
      </c>
      <c r="AL16" s="4">
        <v>202490</v>
      </c>
      <c r="AM16" s="4">
        <v>202490</v>
      </c>
      <c r="AN16" s="4">
        <v>202490</v>
      </c>
      <c r="AO16" s="4">
        <v>202490</v>
      </c>
      <c r="AP16" s="4">
        <v>202490</v>
      </c>
      <c r="AQ16" s="4">
        <v>202490</v>
      </c>
      <c r="AR16" s="4">
        <v>202490</v>
      </c>
      <c r="AS16" s="4">
        <v>202490</v>
      </c>
      <c r="AT16" s="4">
        <v>202490</v>
      </c>
      <c r="AU16" s="4">
        <v>202490</v>
      </c>
      <c r="AV16" s="5">
        <f>AU16/AU34</f>
        <v>0.15101949727054717</v>
      </c>
    </row>
    <row r="17" spans="3:48">
      <c r="D17" s="6" t="s">
        <v>49</v>
      </c>
      <c r="E17">
        <v>15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3:48">
      <c r="D18" t="s">
        <v>9</v>
      </c>
      <c r="E18">
        <v>335.3</v>
      </c>
      <c r="F18" s="4">
        <v>60891</v>
      </c>
      <c r="G18" s="4">
        <v>60891</v>
      </c>
      <c r="H18" s="4">
        <v>60891</v>
      </c>
      <c r="I18" s="4">
        <v>60891</v>
      </c>
      <c r="J18" s="4">
        <v>60891</v>
      </c>
      <c r="K18" s="4">
        <v>60891</v>
      </c>
      <c r="L18" s="4">
        <v>60891</v>
      </c>
      <c r="M18" s="4">
        <v>60891</v>
      </c>
      <c r="N18" s="4">
        <v>60891</v>
      </c>
      <c r="O18" s="4">
        <v>60891</v>
      </c>
      <c r="P18" s="4">
        <v>60891</v>
      </c>
      <c r="Q18" s="4">
        <v>60891</v>
      </c>
      <c r="R18" s="4">
        <v>60891</v>
      </c>
      <c r="S18" s="4">
        <v>60891</v>
      </c>
      <c r="T18" s="4">
        <v>60891</v>
      </c>
      <c r="U18" s="4">
        <v>60891</v>
      </c>
      <c r="V18" s="4">
        <v>60891</v>
      </c>
      <c r="W18" s="4">
        <v>60891</v>
      </c>
      <c r="X18" s="4">
        <v>60891</v>
      </c>
      <c r="Y18" s="4">
        <v>60891</v>
      </c>
      <c r="Z18" s="4">
        <v>60891</v>
      </c>
      <c r="AA18" s="4">
        <v>60891</v>
      </c>
      <c r="AB18" s="4">
        <v>60891</v>
      </c>
      <c r="AC18" s="4">
        <v>60891</v>
      </c>
      <c r="AD18" s="4">
        <v>60891</v>
      </c>
      <c r="AE18" s="4">
        <v>60891</v>
      </c>
      <c r="AF18" s="4">
        <v>60891</v>
      </c>
      <c r="AG18" s="4">
        <v>60891</v>
      </c>
      <c r="AH18" s="4">
        <v>60891</v>
      </c>
      <c r="AI18" s="4">
        <v>60891</v>
      </c>
      <c r="AJ18" s="4">
        <v>60891</v>
      </c>
      <c r="AK18" s="4">
        <v>60891</v>
      </c>
      <c r="AL18" s="4">
        <v>60891</v>
      </c>
      <c r="AM18" s="4">
        <v>60891</v>
      </c>
      <c r="AN18" s="4">
        <v>60891</v>
      </c>
      <c r="AO18" s="4">
        <v>60891</v>
      </c>
      <c r="AP18" s="4">
        <v>60891</v>
      </c>
      <c r="AQ18" s="4">
        <v>60891</v>
      </c>
      <c r="AR18" s="4">
        <v>60891</v>
      </c>
      <c r="AS18" s="4">
        <v>60891</v>
      </c>
      <c r="AT18" s="4">
        <v>60891</v>
      </c>
      <c r="AU18" s="4">
        <v>60891</v>
      </c>
      <c r="AV18" s="5">
        <f>AU18/AU34</f>
        <v>4.5413246127220544E-2</v>
      </c>
    </row>
    <row r="19" spans="3:48">
      <c r="D19" s="6" t="s">
        <v>50</v>
      </c>
      <c r="E19">
        <v>15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3:48">
      <c r="C20" t="s">
        <v>17</v>
      </c>
      <c r="D20" t="s">
        <v>11</v>
      </c>
      <c r="E20">
        <v>296.5</v>
      </c>
      <c r="F20" s="4">
        <v>35652</v>
      </c>
      <c r="G20" s="4">
        <v>35652</v>
      </c>
      <c r="H20" s="4">
        <v>35652</v>
      </c>
      <c r="I20" s="4">
        <v>35652</v>
      </c>
      <c r="J20" s="4">
        <v>35652</v>
      </c>
      <c r="K20" s="4">
        <v>35652</v>
      </c>
      <c r="L20" s="4">
        <v>35652</v>
      </c>
      <c r="M20" s="4">
        <v>35652</v>
      </c>
      <c r="N20" s="4">
        <v>35652</v>
      </c>
      <c r="O20" s="4">
        <v>35652</v>
      </c>
      <c r="P20" s="4">
        <v>35652</v>
      </c>
      <c r="Q20" s="4">
        <v>35652</v>
      </c>
      <c r="R20" s="4">
        <v>35652</v>
      </c>
      <c r="S20" s="4">
        <v>35652</v>
      </c>
      <c r="T20" s="4">
        <v>35652</v>
      </c>
      <c r="U20" s="4">
        <v>35652</v>
      </c>
      <c r="V20" s="4">
        <v>35652</v>
      </c>
      <c r="W20" s="4">
        <v>35652</v>
      </c>
      <c r="X20" s="4">
        <v>35652</v>
      </c>
      <c r="Y20" s="4">
        <v>35652</v>
      </c>
      <c r="Z20" s="4">
        <v>35652</v>
      </c>
      <c r="AA20" s="4">
        <v>35652</v>
      </c>
      <c r="AB20" s="4">
        <v>35652</v>
      </c>
      <c r="AC20" s="4">
        <v>35652</v>
      </c>
      <c r="AD20" s="4">
        <v>35652</v>
      </c>
      <c r="AE20" s="4">
        <v>35652</v>
      </c>
      <c r="AF20" s="4">
        <v>35652</v>
      </c>
      <c r="AG20" s="4">
        <v>35652</v>
      </c>
      <c r="AH20" s="4">
        <v>35652</v>
      </c>
      <c r="AI20" s="4">
        <v>35652</v>
      </c>
      <c r="AJ20" s="4">
        <v>35652</v>
      </c>
      <c r="AK20" s="4">
        <v>35652</v>
      </c>
      <c r="AL20" s="4">
        <v>35652</v>
      </c>
      <c r="AM20" s="4">
        <v>35652</v>
      </c>
      <c r="AN20" s="4">
        <v>35652</v>
      </c>
      <c r="AO20" s="4">
        <v>35652</v>
      </c>
      <c r="AP20" s="4">
        <v>35652</v>
      </c>
      <c r="AQ20" s="4">
        <v>35652</v>
      </c>
      <c r="AR20" s="4">
        <v>35652</v>
      </c>
      <c r="AS20" s="4">
        <v>35652</v>
      </c>
      <c r="AT20" s="4">
        <v>35652</v>
      </c>
      <c r="AU20" s="4">
        <v>35652</v>
      </c>
      <c r="AV20" s="5">
        <f>AU20/AU34</f>
        <v>2.6589693894461693E-2</v>
      </c>
    </row>
    <row r="21" spans="3:48">
      <c r="D21" s="6" t="s">
        <v>51</v>
      </c>
      <c r="E21">
        <v>15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3:48">
      <c r="D22" t="s">
        <v>14</v>
      </c>
      <c r="E22">
        <v>172.8</v>
      </c>
      <c r="F22" s="7">
        <v>5682</v>
      </c>
      <c r="G22" s="7">
        <v>5682</v>
      </c>
      <c r="H22" s="7">
        <v>5682</v>
      </c>
      <c r="I22" s="7">
        <v>5682</v>
      </c>
      <c r="J22" s="7">
        <v>5682</v>
      </c>
      <c r="K22" s="7">
        <v>5682</v>
      </c>
      <c r="L22" s="7">
        <v>5682</v>
      </c>
      <c r="M22" s="7">
        <v>5682</v>
      </c>
      <c r="N22" s="7">
        <v>5682</v>
      </c>
      <c r="O22" s="7">
        <v>5682</v>
      </c>
      <c r="P22" s="7">
        <v>5682</v>
      </c>
      <c r="Q22" s="7">
        <v>5682</v>
      </c>
      <c r="R22" s="7">
        <v>5682</v>
      </c>
      <c r="S22" s="7">
        <v>5682</v>
      </c>
      <c r="T22" s="7">
        <v>5682</v>
      </c>
      <c r="U22" s="7">
        <v>5682</v>
      </c>
      <c r="V22" s="7">
        <v>5682</v>
      </c>
      <c r="W22" s="7">
        <v>5682</v>
      </c>
      <c r="X22" s="7">
        <v>5682</v>
      </c>
      <c r="Y22" s="7">
        <v>5682</v>
      </c>
      <c r="Z22" s="7">
        <v>5682</v>
      </c>
      <c r="AA22" s="7">
        <v>5682</v>
      </c>
      <c r="AB22" s="7">
        <v>5682</v>
      </c>
      <c r="AC22" s="7">
        <v>5682</v>
      </c>
      <c r="AD22" s="7">
        <v>5682</v>
      </c>
      <c r="AE22" s="7">
        <v>5682</v>
      </c>
      <c r="AF22" s="7">
        <v>5682</v>
      </c>
      <c r="AG22" s="7">
        <v>5682</v>
      </c>
      <c r="AH22" s="7">
        <v>5682</v>
      </c>
      <c r="AI22" s="7">
        <v>5682</v>
      </c>
      <c r="AJ22" s="7">
        <v>5682</v>
      </c>
      <c r="AK22" s="7">
        <v>5682</v>
      </c>
      <c r="AL22" s="7">
        <v>5682</v>
      </c>
      <c r="AM22" s="7">
        <v>5682</v>
      </c>
      <c r="AN22" s="7">
        <v>5682</v>
      </c>
      <c r="AO22" s="7">
        <v>5682</v>
      </c>
      <c r="AP22" s="7">
        <v>5682</v>
      </c>
      <c r="AQ22" s="7">
        <v>5682</v>
      </c>
      <c r="AR22" s="7">
        <v>5682</v>
      </c>
      <c r="AS22" s="7">
        <v>5682</v>
      </c>
      <c r="AT22" s="7">
        <v>5682</v>
      </c>
      <c r="AU22" s="7">
        <v>5682</v>
      </c>
    </row>
    <row r="23" spans="3:48">
      <c r="D23" t="s">
        <v>15</v>
      </c>
      <c r="E23">
        <v>149.69999999999999</v>
      </c>
      <c r="F23" s="7">
        <v>2845</v>
      </c>
      <c r="G23" s="8">
        <v>5312.5349999999999</v>
      </c>
      <c r="H23" s="8">
        <v>7798.5765124999998</v>
      </c>
      <c r="I23" s="8">
        <v>10303.263336343749</v>
      </c>
      <c r="J23" s="8">
        <v>12826.735311366327</v>
      </c>
      <c r="K23" s="8">
        <v>15369.133326201574</v>
      </c>
      <c r="L23" s="8">
        <v>17930.599326148087</v>
      </c>
      <c r="M23" s="8">
        <v>20511.276321094199</v>
      </c>
      <c r="N23" s="8">
        <v>23111.308393502408</v>
      </c>
      <c r="O23" s="8">
        <v>25730.840706453677</v>
      </c>
      <c r="P23" s="8">
        <v>28370.019511752078</v>
      </c>
      <c r="Q23" s="8">
        <v>28370.019511752078</v>
      </c>
      <c r="R23" s="8">
        <v>28370.019511752078</v>
      </c>
      <c r="S23" s="8">
        <v>28370.019511752078</v>
      </c>
      <c r="T23" s="8">
        <v>28370.019511752078</v>
      </c>
      <c r="U23" s="8">
        <v>28370.019511752078</v>
      </c>
      <c r="V23" s="8">
        <v>28370.019511752078</v>
      </c>
      <c r="W23" s="8">
        <v>28370.019511752078</v>
      </c>
      <c r="X23" s="8">
        <v>28370.019511752078</v>
      </c>
      <c r="Y23" s="8">
        <v>28370.019511752078</v>
      </c>
      <c r="Z23" s="8">
        <v>28370.019511752078</v>
      </c>
      <c r="AA23" s="8">
        <v>28370.019511752078</v>
      </c>
      <c r="AB23" s="8">
        <v>28370.019511752078</v>
      </c>
      <c r="AC23" s="8">
        <v>28370.019511752078</v>
      </c>
      <c r="AD23" s="8">
        <v>28370.019511752078</v>
      </c>
      <c r="AE23" s="8">
        <v>28370.019511752078</v>
      </c>
      <c r="AF23" s="8">
        <v>28370.019511752078</v>
      </c>
      <c r="AG23" s="8">
        <v>28370.019511752078</v>
      </c>
      <c r="AH23" s="8">
        <v>28370.019511752078</v>
      </c>
      <c r="AI23" s="8">
        <v>28370.019511752078</v>
      </c>
      <c r="AJ23" s="8">
        <v>28370.019511752078</v>
      </c>
      <c r="AK23" s="8">
        <v>28370.019511752078</v>
      </c>
      <c r="AL23" s="8">
        <v>28370.019511752078</v>
      </c>
      <c r="AM23" s="8">
        <v>28370.019511752078</v>
      </c>
      <c r="AN23" s="8">
        <v>28370.019511752078</v>
      </c>
      <c r="AO23" s="8">
        <v>28370.019511752078</v>
      </c>
      <c r="AP23" s="8">
        <v>28370.019511752078</v>
      </c>
      <c r="AQ23" s="8">
        <v>28370.019511752078</v>
      </c>
      <c r="AR23" s="8">
        <v>28370.019511752078</v>
      </c>
      <c r="AS23" s="8">
        <v>28370.019511752078</v>
      </c>
      <c r="AT23" s="8">
        <v>28370.019511752078</v>
      </c>
      <c r="AU23" s="8">
        <v>28370.019511752078</v>
      </c>
    </row>
    <row r="24" spans="3:48">
      <c r="D24" t="s">
        <v>16</v>
      </c>
      <c r="E24">
        <v>15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8">
        <v>2658.9726463381403</v>
      </c>
      <c r="R24" s="8">
        <v>5337.8875875238173</v>
      </c>
      <c r="S24" s="8">
        <v>8036.8943907683861</v>
      </c>
      <c r="T24" s="8">
        <v>10756.143745037289</v>
      </c>
      <c r="U24" s="8">
        <v>13495.787469463208</v>
      </c>
      <c r="V24" s="8">
        <v>16255.978521822322</v>
      </c>
      <c r="W24" s="8">
        <v>19036.871007074129</v>
      </c>
      <c r="X24" s="8">
        <v>21838.620185965327</v>
      </c>
      <c r="Y24" s="8">
        <v>24661.382483698206</v>
      </c>
      <c r="Z24" s="8">
        <v>27505.315498664084</v>
      </c>
      <c r="AA24" s="8">
        <v>30370.578011242204</v>
      </c>
      <c r="AB24" s="8">
        <v>33257.329992664658</v>
      </c>
      <c r="AC24" s="8">
        <v>36165.732613947781</v>
      </c>
      <c r="AD24" s="8">
        <v>39095.948254890529</v>
      </c>
      <c r="AE24" s="8">
        <v>42048.140513140344</v>
      </c>
      <c r="AF24" s="8">
        <v>45022.474213327034</v>
      </c>
      <c r="AG24" s="8">
        <v>48019.115416265129</v>
      </c>
      <c r="AH24" s="8">
        <v>51038.231428225256</v>
      </c>
      <c r="AI24" s="8">
        <v>54079.990810275085</v>
      </c>
      <c r="AJ24" s="8">
        <v>57144.563387690287</v>
      </c>
      <c r="AK24" s="8">
        <v>60232.120259436102</v>
      </c>
      <c r="AL24" s="8">
        <v>63342.833807720017</v>
      </c>
      <c r="AM24" s="8">
        <v>66476.877707616062</v>
      </c>
      <c r="AN24" s="8">
        <v>69634.426936761331</v>
      </c>
      <c r="AO24" s="8">
        <v>72815.657785125179</v>
      </c>
      <c r="AP24" s="8">
        <v>76020.747864851757</v>
      </c>
      <c r="AQ24" s="8">
        <v>79249.876120176283</v>
      </c>
      <c r="AR24" s="8">
        <v>82503.222837415742</v>
      </c>
      <c r="AS24" s="8">
        <v>85780.969655034496</v>
      </c>
      <c r="AT24" s="8">
        <v>89083.299573785393</v>
      </c>
      <c r="AU24" s="8">
        <v>92410.396966926928</v>
      </c>
    </row>
    <row r="25" spans="3:48">
      <c r="D25" t="s">
        <v>7</v>
      </c>
      <c r="E25">
        <v>311.3</v>
      </c>
      <c r="F25" s="4">
        <v>208470</v>
      </c>
      <c r="G25" s="4">
        <v>208470</v>
      </c>
      <c r="H25" s="4">
        <v>208470</v>
      </c>
      <c r="I25" s="4">
        <v>208470</v>
      </c>
      <c r="J25" s="4">
        <v>208470</v>
      </c>
      <c r="K25" s="4">
        <v>208470</v>
      </c>
      <c r="L25" s="4">
        <v>208470</v>
      </c>
      <c r="M25" s="4">
        <v>208470</v>
      </c>
      <c r="N25" s="4">
        <v>208470</v>
      </c>
      <c r="O25" s="4">
        <v>208470</v>
      </c>
      <c r="P25" s="4">
        <v>208470</v>
      </c>
      <c r="Q25" s="4">
        <v>208470</v>
      </c>
      <c r="R25" s="4">
        <v>208470</v>
      </c>
      <c r="S25" s="4">
        <v>208470</v>
      </c>
      <c r="T25" s="4">
        <v>208470</v>
      </c>
      <c r="U25" s="4">
        <v>208470</v>
      </c>
      <c r="V25" s="4">
        <v>208470</v>
      </c>
      <c r="W25" s="4">
        <v>208470</v>
      </c>
      <c r="X25" s="4">
        <v>208470</v>
      </c>
      <c r="Y25" s="4">
        <v>208470</v>
      </c>
      <c r="Z25" s="4">
        <v>208470</v>
      </c>
      <c r="AA25" s="4">
        <v>208470</v>
      </c>
      <c r="AB25" s="4">
        <v>208470</v>
      </c>
      <c r="AC25" s="4">
        <v>208470</v>
      </c>
      <c r="AD25" s="4">
        <v>208470</v>
      </c>
      <c r="AE25" s="4">
        <v>208470</v>
      </c>
      <c r="AF25" s="4">
        <v>208470</v>
      </c>
      <c r="AG25" s="4">
        <v>208470</v>
      </c>
      <c r="AH25" s="4">
        <v>208470</v>
      </c>
      <c r="AI25" s="4">
        <v>208470</v>
      </c>
      <c r="AJ25" s="4">
        <v>208470</v>
      </c>
      <c r="AK25" s="4">
        <v>208470</v>
      </c>
      <c r="AL25" s="4">
        <v>208470</v>
      </c>
      <c r="AM25" s="4">
        <v>208470</v>
      </c>
      <c r="AN25" s="4">
        <v>208470</v>
      </c>
      <c r="AO25" s="4">
        <v>208470</v>
      </c>
      <c r="AP25" s="4">
        <v>208470</v>
      </c>
      <c r="AQ25" s="4">
        <v>208470</v>
      </c>
      <c r="AR25" s="4">
        <v>208470</v>
      </c>
      <c r="AS25" s="4">
        <v>208470</v>
      </c>
      <c r="AT25" s="4">
        <v>208470</v>
      </c>
      <c r="AU25" s="4">
        <v>208470</v>
      </c>
      <c r="AV25" s="5">
        <f>AU25/AU34</f>
        <v>0.15547945378038902</v>
      </c>
    </row>
    <row r="26" spans="3:48">
      <c r="D26" s="6" t="s">
        <v>49</v>
      </c>
      <c r="E26">
        <v>15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3:48">
      <c r="D27" t="s">
        <v>9</v>
      </c>
      <c r="E27">
        <v>252</v>
      </c>
      <c r="F27" s="4">
        <v>39415</v>
      </c>
      <c r="G27" s="4">
        <v>39415</v>
      </c>
      <c r="H27" s="4">
        <v>39415</v>
      </c>
      <c r="I27" s="4">
        <v>39415</v>
      </c>
      <c r="J27" s="4">
        <v>39415</v>
      </c>
      <c r="K27" s="4">
        <v>39415</v>
      </c>
      <c r="L27" s="4">
        <v>39415</v>
      </c>
      <c r="M27" s="4">
        <v>39415</v>
      </c>
      <c r="N27" s="4">
        <v>39415</v>
      </c>
      <c r="O27" s="4">
        <v>39415</v>
      </c>
      <c r="P27" s="4">
        <v>39415</v>
      </c>
      <c r="Q27" s="4">
        <v>39415</v>
      </c>
      <c r="R27" s="4">
        <v>39415</v>
      </c>
      <c r="S27" s="4">
        <v>39415</v>
      </c>
      <c r="T27" s="4">
        <v>39415</v>
      </c>
      <c r="U27" s="4">
        <v>39415</v>
      </c>
      <c r="V27" s="4">
        <v>39415</v>
      </c>
      <c r="W27" s="4">
        <v>39415</v>
      </c>
      <c r="X27" s="4">
        <v>39415</v>
      </c>
      <c r="Y27" s="4">
        <v>39415</v>
      </c>
      <c r="Z27" s="4">
        <v>39415</v>
      </c>
      <c r="AA27" s="4">
        <v>39415</v>
      </c>
      <c r="AB27" s="4">
        <v>39415</v>
      </c>
      <c r="AC27" s="4">
        <v>39415</v>
      </c>
      <c r="AD27" s="4">
        <v>39415</v>
      </c>
      <c r="AE27" s="4">
        <v>39415</v>
      </c>
      <c r="AF27" s="4">
        <v>39415</v>
      </c>
      <c r="AG27" s="4">
        <v>39415</v>
      </c>
      <c r="AH27" s="4">
        <v>39415</v>
      </c>
      <c r="AI27" s="4">
        <v>39415</v>
      </c>
      <c r="AJ27" s="4">
        <v>39415</v>
      </c>
      <c r="AK27" s="4">
        <v>39415</v>
      </c>
      <c r="AL27" s="4">
        <v>39415</v>
      </c>
      <c r="AM27" s="4">
        <v>39415</v>
      </c>
      <c r="AN27" s="4">
        <v>39415</v>
      </c>
      <c r="AO27" s="4">
        <v>39415</v>
      </c>
      <c r="AP27" s="4">
        <v>39415</v>
      </c>
      <c r="AQ27" s="4">
        <v>39415</v>
      </c>
      <c r="AR27" s="4">
        <v>39415</v>
      </c>
      <c r="AS27" s="4">
        <v>39415</v>
      </c>
      <c r="AT27" s="4">
        <v>39415</v>
      </c>
      <c r="AU27" s="4">
        <v>39415</v>
      </c>
      <c r="AV27" s="5">
        <f>AU27/AU34</f>
        <v>2.9396184922310321E-2</v>
      </c>
    </row>
    <row r="28" spans="3:48">
      <c r="D28" s="6" t="s">
        <v>50</v>
      </c>
      <c r="E28">
        <v>15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3:48">
      <c r="C29" t="s">
        <v>18</v>
      </c>
      <c r="D29" t="s">
        <v>11</v>
      </c>
      <c r="E29">
        <v>234</v>
      </c>
      <c r="F29" s="4">
        <v>18593</v>
      </c>
      <c r="G29" s="4">
        <v>18593</v>
      </c>
      <c r="H29" s="4">
        <v>18593</v>
      </c>
      <c r="I29" s="4">
        <v>18593</v>
      </c>
      <c r="J29" s="4">
        <v>18593</v>
      </c>
      <c r="K29" s="4">
        <v>18593</v>
      </c>
      <c r="L29" s="4">
        <v>18593</v>
      </c>
      <c r="M29" s="4">
        <v>18593</v>
      </c>
      <c r="N29" s="4">
        <v>18593</v>
      </c>
      <c r="O29" s="4">
        <v>18593</v>
      </c>
      <c r="P29" s="4">
        <v>18593</v>
      </c>
      <c r="Q29" s="4">
        <v>18593</v>
      </c>
      <c r="R29" s="4">
        <v>18593</v>
      </c>
      <c r="S29" s="4">
        <v>18593</v>
      </c>
      <c r="T29" s="4">
        <v>18593</v>
      </c>
      <c r="U29" s="4">
        <v>18593</v>
      </c>
      <c r="V29" s="4">
        <v>18593</v>
      </c>
      <c r="W29" s="4">
        <v>18593</v>
      </c>
      <c r="X29" s="4">
        <v>18593</v>
      </c>
      <c r="Y29" s="4">
        <v>18593</v>
      </c>
      <c r="Z29" s="4">
        <v>18593</v>
      </c>
      <c r="AA29" s="4">
        <v>18593</v>
      </c>
      <c r="AB29" s="4">
        <v>18593</v>
      </c>
      <c r="AC29" s="4">
        <v>18593</v>
      </c>
      <c r="AD29" s="4">
        <v>18593</v>
      </c>
      <c r="AE29" s="4">
        <v>18593</v>
      </c>
      <c r="AF29" s="4">
        <v>18593</v>
      </c>
      <c r="AG29" s="4">
        <v>18593</v>
      </c>
      <c r="AH29" s="4">
        <v>18593</v>
      </c>
      <c r="AI29" s="4">
        <v>18593</v>
      </c>
      <c r="AJ29" s="4">
        <v>18593</v>
      </c>
      <c r="AK29" s="4">
        <v>18593</v>
      </c>
      <c r="AL29" s="4">
        <v>18593</v>
      </c>
      <c r="AM29" s="4">
        <v>18593</v>
      </c>
      <c r="AN29" s="4">
        <v>18593</v>
      </c>
      <c r="AO29" s="4">
        <v>18593</v>
      </c>
      <c r="AP29" s="4">
        <v>18593</v>
      </c>
      <c r="AQ29" s="4">
        <v>18593</v>
      </c>
      <c r="AR29" s="4">
        <v>18593</v>
      </c>
      <c r="AS29" s="4">
        <v>18593</v>
      </c>
      <c r="AT29" s="4">
        <v>18593</v>
      </c>
      <c r="AU29" s="4">
        <v>18593</v>
      </c>
      <c r="AV29" s="5">
        <f>AU29/AU34</f>
        <v>1.3866884847406211E-2</v>
      </c>
    </row>
    <row r="30" spans="3:48">
      <c r="D30" s="6" t="s">
        <v>51</v>
      </c>
      <c r="E30">
        <v>15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3:48">
      <c r="D31" t="s">
        <v>14</v>
      </c>
      <c r="E31">
        <v>138.69999999999999</v>
      </c>
      <c r="F31" s="7">
        <v>2702</v>
      </c>
      <c r="G31" s="7">
        <v>2702</v>
      </c>
      <c r="H31" s="7">
        <v>2702</v>
      </c>
      <c r="I31" s="7">
        <v>2702</v>
      </c>
      <c r="J31" s="7">
        <v>2702</v>
      </c>
      <c r="K31" s="7">
        <v>2702</v>
      </c>
      <c r="L31" s="7">
        <v>2702</v>
      </c>
      <c r="M31" s="7">
        <v>2702</v>
      </c>
      <c r="N31" s="7">
        <v>2702</v>
      </c>
      <c r="O31" s="7">
        <v>2702</v>
      </c>
      <c r="P31" s="7">
        <v>2702</v>
      </c>
      <c r="Q31" s="7">
        <v>2702</v>
      </c>
      <c r="R31" s="7">
        <v>2702</v>
      </c>
      <c r="S31" s="7">
        <v>2702</v>
      </c>
      <c r="T31" s="7">
        <v>2702</v>
      </c>
      <c r="U31" s="7">
        <v>2702</v>
      </c>
      <c r="V31" s="7">
        <v>2702</v>
      </c>
      <c r="W31" s="7">
        <v>2702</v>
      </c>
      <c r="X31" s="7">
        <v>2702</v>
      </c>
      <c r="Y31" s="7">
        <v>2702</v>
      </c>
      <c r="Z31" s="7">
        <v>2702</v>
      </c>
      <c r="AA31" s="7">
        <v>2702</v>
      </c>
      <c r="AB31" s="7">
        <v>2702</v>
      </c>
      <c r="AC31" s="7">
        <v>2702</v>
      </c>
      <c r="AD31" s="7">
        <v>2702</v>
      </c>
      <c r="AE31" s="7">
        <v>2702</v>
      </c>
      <c r="AF31" s="7">
        <v>2702</v>
      </c>
      <c r="AG31" s="7">
        <v>2702</v>
      </c>
      <c r="AH31" s="7">
        <v>2702</v>
      </c>
      <c r="AI31" s="7">
        <v>2702</v>
      </c>
      <c r="AJ31" s="7">
        <v>2702</v>
      </c>
      <c r="AK31" s="7">
        <v>2702</v>
      </c>
      <c r="AL31" s="7">
        <v>2702</v>
      </c>
      <c r="AM31" s="7">
        <v>2702</v>
      </c>
      <c r="AN31" s="7">
        <v>2702</v>
      </c>
      <c r="AO31" s="7">
        <v>2702</v>
      </c>
      <c r="AP31" s="7">
        <v>2702</v>
      </c>
      <c r="AQ31" s="7">
        <v>2702</v>
      </c>
      <c r="AR31" s="7">
        <v>2702</v>
      </c>
      <c r="AS31" s="7">
        <v>2702</v>
      </c>
      <c r="AT31" s="7">
        <v>2702</v>
      </c>
      <c r="AU31" s="7">
        <v>2702</v>
      </c>
    </row>
    <row r="32" spans="3:48">
      <c r="D32" t="s">
        <v>15</v>
      </c>
      <c r="E32">
        <v>113.8</v>
      </c>
      <c r="F32" s="7">
        <v>1286</v>
      </c>
      <c r="G32" s="8">
        <v>3753.5349999999999</v>
      </c>
      <c r="H32" s="8">
        <v>6239.5765124999998</v>
      </c>
      <c r="I32" s="8">
        <v>8744.263336343749</v>
      </c>
      <c r="J32" s="8">
        <v>11267.735311366327</v>
      </c>
      <c r="K32" s="8">
        <v>13810.133326201574</v>
      </c>
      <c r="L32" s="8">
        <v>16371.599326148087</v>
      </c>
      <c r="M32" s="8">
        <v>18952.276321094199</v>
      </c>
      <c r="N32" s="8">
        <v>21552.308393502408</v>
      </c>
      <c r="O32" s="8">
        <v>24171.840706453677</v>
      </c>
      <c r="P32" s="8">
        <v>26811.019511752078</v>
      </c>
      <c r="Q32" s="8">
        <v>26811.019511752078</v>
      </c>
      <c r="R32" s="8">
        <v>26811.019511752078</v>
      </c>
      <c r="S32" s="8">
        <v>26811.019511752078</v>
      </c>
      <c r="T32" s="8">
        <v>26811.019511752078</v>
      </c>
      <c r="U32" s="8">
        <v>26811.019511752078</v>
      </c>
      <c r="V32" s="8">
        <v>26811.019511752078</v>
      </c>
      <c r="W32" s="8">
        <v>26811.019511752078</v>
      </c>
      <c r="X32" s="8">
        <v>26811.019511752078</v>
      </c>
      <c r="Y32" s="8">
        <v>26811.019511752078</v>
      </c>
      <c r="Z32" s="8">
        <v>26811.019511752078</v>
      </c>
      <c r="AA32" s="8">
        <v>26811.019511752078</v>
      </c>
      <c r="AB32" s="8">
        <v>26811.019511752078</v>
      </c>
      <c r="AC32" s="8">
        <v>26811.019511752078</v>
      </c>
      <c r="AD32" s="8">
        <v>26811.019511752078</v>
      </c>
      <c r="AE32" s="8">
        <v>26811.019511752078</v>
      </c>
      <c r="AF32" s="8">
        <v>26811.019511752078</v>
      </c>
      <c r="AG32" s="8">
        <v>26811.019511752078</v>
      </c>
      <c r="AH32" s="8">
        <v>26811.019511752078</v>
      </c>
      <c r="AI32" s="8">
        <v>26811.019511752078</v>
      </c>
      <c r="AJ32" s="8">
        <v>26811.019511752078</v>
      </c>
      <c r="AK32" s="8">
        <v>26811.019511752078</v>
      </c>
      <c r="AL32" s="8">
        <v>26811.019511752078</v>
      </c>
      <c r="AM32" s="8">
        <v>26811.019511752078</v>
      </c>
      <c r="AN32" s="8">
        <v>26811.019511752078</v>
      </c>
      <c r="AO32" s="8">
        <v>26811.019511752078</v>
      </c>
      <c r="AP32" s="8">
        <v>26811.019511752078</v>
      </c>
      <c r="AQ32" s="8">
        <v>26811.019511752078</v>
      </c>
      <c r="AR32" s="8">
        <v>26811.019511752078</v>
      </c>
      <c r="AS32" s="8">
        <v>26811.019511752078</v>
      </c>
      <c r="AT32" s="8">
        <v>26811.019511752078</v>
      </c>
      <c r="AU32" s="8">
        <v>26811.019511752078</v>
      </c>
    </row>
    <row r="33" spans="1:50">
      <c r="D33" t="s">
        <v>16</v>
      </c>
      <c r="E33">
        <v>15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8">
        <v>2658.9726463381403</v>
      </c>
      <c r="R33" s="8">
        <v>5337.8875875238173</v>
      </c>
      <c r="S33" s="8">
        <v>8036.8943907683861</v>
      </c>
      <c r="T33" s="8">
        <v>10756.143745037289</v>
      </c>
      <c r="U33" s="8">
        <v>13495.787469463208</v>
      </c>
      <c r="V33" s="8">
        <v>16255.978521822322</v>
      </c>
      <c r="W33" s="8">
        <v>19036.871007074129</v>
      </c>
      <c r="X33" s="8">
        <v>21838.620185965327</v>
      </c>
      <c r="Y33" s="8">
        <v>24661.382483698206</v>
      </c>
      <c r="Z33" s="8">
        <v>27505.315498664084</v>
      </c>
      <c r="AA33" s="8">
        <v>30370.578011242204</v>
      </c>
      <c r="AB33" s="8">
        <v>33257.329992664658</v>
      </c>
      <c r="AC33" s="8">
        <v>36165.732613947781</v>
      </c>
      <c r="AD33" s="8">
        <v>39095.948254890529</v>
      </c>
      <c r="AE33" s="8">
        <v>42048.140513140344</v>
      </c>
      <c r="AF33" s="8">
        <v>45022.474213327034</v>
      </c>
      <c r="AG33" s="8">
        <v>48019.115416265129</v>
      </c>
      <c r="AH33" s="8">
        <v>51038.231428225256</v>
      </c>
      <c r="AI33" s="8">
        <v>54079.990810275085</v>
      </c>
      <c r="AJ33" s="8">
        <v>57144.563387690287</v>
      </c>
      <c r="AK33" s="8">
        <v>60232.120259436102</v>
      </c>
      <c r="AL33" s="8">
        <v>63342.833807720017</v>
      </c>
      <c r="AM33" s="8">
        <v>66476.877707616062</v>
      </c>
      <c r="AN33" s="8">
        <v>69634.426936761331</v>
      </c>
      <c r="AO33" s="8">
        <v>72815.657785125179</v>
      </c>
      <c r="AP33" s="8">
        <v>76020.747864851757</v>
      </c>
      <c r="AQ33" s="8">
        <v>79249.876120176283</v>
      </c>
      <c r="AR33" s="8">
        <v>82503.222837415742</v>
      </c>
      <c r="AS33" s="8">
        <v>85780.969655034496</v>
      </c>
      <c r="AT33" s="8">
        <v>89083.299573785393</v>
      </c>
      <c r="AU33" s="8">
        <v>92410.396966926928</v>
      </c>
    </row>
    <row r="34" spans="1:50">
      <c r="C34" s="1" t="s">
        <v>19</v>
      </c>
      <c r="D34" s="1"/>
      <c r="E34" s="1"/>
      <c r="F34" s="9">
        <f>SUM(F7:F33)</f>
        <v>987014</v>
      </c>
      <c r="G34" s="9">
        <f t="shared" ref="G34:AU34" si="0">SUM(G7:G33)</f>
        <v>994416.60499999998</v>
      </c>
      <c r="H34" s="9">
        <f t="shared" si="0"/>
        <v>1001874.7295374998</v>
      </c>
      <c r="I34" s="9">
        <f t="shared" si="0"/>
        <v>1009388.7900090311</v>
      </c>
      <c r="J34" s="9">
        <f t="shared" si="0"/>
        <v>1016959.2059340992</v>
      </c>
      <c r="K34" s="9">
        <f t="shared" si="0"/>
        <v>1024586.3999786047</v>
      </c>
      <c r="L34" s="9">
        <f t="shared" si="0"/>
        <v>1032270.7979784443</v>
      </c>
      <c r="M34" s="9">
        <f t="shared" si="0"/>
        <v>1040012.8289632828</v>
      </c>
      <c r="N34" s="9">
        <f t="shared" si="0"/>
        <v>1047812.9251805071</v>
      </c>
      <c r="O34" s="9">
        <f t="shared" si="0"/>
        <v>1055671.522119361</v>
      </c>
      <c r="P34" s="9">
        <f t="shared" si="0"/>
        <v>1063589.0585352562</v>
      </c>
      <c r="Q34" s="9">
        <f t="shared" si="0"/>
        <v>1071565.9764742707</v>
      </c>
      <c r="R34" s="9">
        <f t="shared" si="0"/>
        <v>1079602.7212978275</v>
      </c>
      <c r="S34" s="9">
        <f t="shared" si="0"/>
        <v>1087699.7417075613</v>
      </c>
      <c r="T34" s="9">
        <f t="shared" si="0"/>
        <v>1095857.489770368</v>
      </c>
      <c r="U34" s="9">
        <f t="shared" si="0"/>
        <v>1104076.4209436458</v>
      </c>
      <c r="V34" s="9">
        <f t="shared" si="0"/>
        <v>1112356.9941007229</v>
      </c>
      <c r="W34" s="9">
        <f t="shared" si="0"/>
        <v>1120699.6715564786</v>
      </c>
      <c r="X34" s="9">
        <f t="shared" si="0"/>
        <v>1129104.9190931523</v>
      </c>
      <c r="Y34" s="9">
        <f t="shared" si="0"/>
        <v>1137573.2059863508</v>
      </c>
      <c r="Z34" s="9">
        <f t="shared" si="0"/>
        <v>1146105.0050312483</v>
      </c>
      <c r="AA34" s="9">
        <f t="shared" si="0"/>
        <v>1154700.7925689828</v>
      </c>
      <c r="AB34" s="9">
        <f t="shared" si="0"/>
        <v>1163361.0485132502</v>
      </c>
      <c r="AC34" s="9">
        <f t="shared" si="0"/>
        <v>1172086.2563770993</v>
      </c>
      <c r="AD34" s="9">
        <f t="shared" si="0"/>
        <v>1180876.9032999277</v>
      </c>
      <c r="AE34" s="9">
        <f t="shared" si="0"/>
        <v>1189733.4800746772</v>
      </c>
      <c r="AF34" s="9">
        <f t="shared" si="0"/>
        <v>1198656.4811752373</v>
      </c>
      <c r="AG34" s="9">
        <f t="shared" si="0"/>
        <v>1207646.4047840515</v>
      </c>
      <c r="AH34" s="9">
        <f t="shared" si="0"/>
        <v>1216703.7528199321</v>
      </c>
      <c r="AI34" s="9">
        <f t="shared" si="0"/>
        <v>1225829.0309660814</v>
      </c>
      <c r="AJ34" s="9">
        <f t="shared" si="0"/>
        <v>1235022.7486983272</v>
      </c>
      <c r="AK34" s="9">
        <f t="shared" si="0"/>
        <v>1244285.4193135644</v>
      </c>
      <c r="AL34" s="9">
        <f t="shared" si="0"/>
        <v>1253617.5599584163</v>
      </c>
      <c r="AM34" s="9">
        <f t="shared" si="0"/>
        <v>1263019.6916581043</v>
      </c>
      <c r="AN34" s="9">
        <f t="shared" si="0"/>
        <v>1272492.3393455402</v>
      </c>
      <c r="AO34" s="9">
        <f t="shared" si="0"/>
        <v>1282036.0318906317</v>
      </c>
      <c r="AP34" s="9">
        <f t="shared" si="0"/>
        <v>1291651.3021298114</v>
      </c>
      <c r="AQ34" s="9">
        <f t="shared" si="0"/>
        <v>1301338.6868957849</v>
      </c>
      <c r="AR34" s="9">
        <f t="shared" si="0"/>
        <v>1311098.7270475035</v>
      </c>
      <c r="AS34" s="9">
        <f t="shared" si="0"/>
        <v>1320931.9675003598</v>
      </c>
      <c r="AT34" s="9">
        <f t="shared" si="0"/>
        <v>1330838.9572566124</v>
      </c>
      <c r="AU34" s="9">
        <f t="shared" si="0"/>
        <v>1340820.2494360371</v>
      </c>
    </row>
    <row r="35" spans="1:50">
      <c r="C35" t="s">
        <v>20</v>
      </c>
      <c r="E35" t="s">
        <v>21</v>
      </c>
      <c r="F35" s="8">
        <f>F34*7.5%</f>
        <v>74026.05</v>
      </c>
      <c r="G35" s="8">
        <f>G34*7.5%</f>
        <v>74581.245374999999</v>
      </c>
      <c r="H35" s="8">
        <f>H34*7.5%</f>
        <v>75140.604715312482</v>
      </c>
      <c r="I35" s="8">
        <f t="shared" ref="I35:AU35" si="1">I34*7.5%</f>
        <v>75704.15925067733</v>
      </c>
      <c r="J35" s="8">
        <f t="shared" si="1"/>
        <v>76271.940445057437</v>
      </c>
      <c r="K35" s="8">
        <f t="shared" si="1"/>
        <v>76843.979998395356</v>
      </c>
      <c r="L35" s="8">
        <f t="shared" si="1"/>
        <v>77420.309848383316</v>
      </c>
      <c r="M35" s="8">
        <f t="shared" si="1"/>
        <v>78000.962172246203</v>
      </c>
      <c r="N35" s="8">
        <f t="shared" si="1"/>
        <v>78585.969388538026</v>
      </c>
      <c r="O35" s="8">
        <f t="shared" si="1"/>
        <v>79175.36415895207</v>
      </c>
      <c r="P35" s="8">
        <f t="shared" si="1"/>
        <v>79769.179390144214</v>
      </c>
      <c r="Q35" s="8">
        <f t="shared" si="1"/>
        <v>80367.448235570293</v>
      </c>
      <c r="R35" s="8">
        <f t="shared" si="1"/>
        <v>80970.20409733706</v>
      </c>
      <c r="S35" s="8">
        <f t="shared" si="1"/>
        <v>81577.480628067089</v>
      </c>
      <c r="T35" s="8">
        <f t="shared" si="1"/>
        <v>82189.311732777598</v>
      </c>
      <c r="U35" s="8">
        <f t="shared" si="1"/>
        <v>82805.731570773423</v>
      </c>
      <c r="V35" s="8">
        <f t="shared" si="1"/>
        <v>83426.774557554221</v>
      </c>
      <c r="W35" s="8">
        <f t="shared" si="1"/>
        <v>84052.475366735889</v>
      </c>
      <c r="X35" s="8">
        <f t="shared" si="1"/>
        <v>84682.868931986421</v>
      </c>
      <c r="Y35" s="8">
        <f t="shared" si="1"/>
        <v>85317.990448976299</v>
      </c>
      <c r="Z35" s="8">
        <f t="shared" si="1"/>
        <v>85957.875377343618</v>
      </c>
      <c r="AA35" s="8">
        <f t="shared" si="1"/>
        <v>86602.559442673708</v>
      </c>
      <c r="AB35" s="8">
        <f t="shared" si="1"/>
        <v>87252.078638493767</v>
      </c>
      <c r="AC35" s="8">
        <f t="shared" si="1"/>
        <v>87906.46922828244</v>
      </c>
      <c r="AD35" s="8">
        <f t="shared" si="1"/>
        <v>88565.767747494581</v>
      </c>
      <c r="AE35" s="8">
        <f t="shared" si="1"/>
        <v>89230.011005600783</v>
      </c>
      <c r="AF35" s="8">
        <f t="shared" si="1"/>
        <v>89899.236088142803</v>
      </c>
      <c r="AG35" s="8">
        <f t="shared" si="1"/>
        <v>90573.480358803863</v>
      </c>
      <c r="AH35" s="8">
        <f t="shared" si="1"/>
        <v>91252.781461494902</v>
      </c>
      <c r="AI35" s="8">
        <f t="shared" si="1"/>
        <v>91937.177322456104</v>
      </c>
      <c r="AJ35" s="8">
        <f t="shared" si="1"/>
        <v>92626.706152374536</v>
      </c>
      <c r="AK35" s="8">
        <f t="shared" si="1"/>
        <v>93321.406448517329</v>
      </c>
      <c r="AL35" s="8">
        <f t="shared" si="1"/>
        <v>94021.316996881214</v>
      </c>
      <c r="AM35" s="8">
        <f t="shared" si="1"/>
        <v>94726.476874357817</v>
      </c>
      <c r="AN35" s="8">
        <f t="shared" si="1"/>
        <v>95436.925450915514</v>
      </c>
      <c r="AO35" s="8">
        <f t="shared" si="1"/>
        <v>96152.702391797371</v>
      </c>
      <c r="AP35" s="8">
        <f t="shared" si="1"/>
        <v>96873.847659735853</v>
      </c>
      <c r="AQ35" s="8">
        <f t="shared" si="1"/>
        <v>97600.401517183869</v>
      </c>
      <c r="AR35" s="8">
        <f t="shared" si="1"/>
        <v>98332.404528562751</v>
      </c>
      <c r="AS35" s="8">
        <f t="shared" si="1"/>
        <v>99069.897562526981</v>
      </c>
      <c r="AT35" s="8">
        <f t="shared" si="1"/>
        <v>99812.921794245922</v>
      </c>
      <c r="AU35" s="8">
        <f t="shared" si="1"/>
        <v>100561.51870770278</v>
      </c>
    </row>
    <row r="36" spans="1:50">
      <c r="C36" t="s">
        <v>22</v>
      </c>
      <c r="E36" t="s">
        <v>23</v>
      </c>
      <c r="F36" s="8">
        <f>F35/3</f>
        <v>24675.350000000002</v>
      </c>
      <c r="G36" s="8">
        <f t="shared" ref="G36:AU36" si="2">G35/3</f>
        <v>24860.415125</v>
      </c>
      <c r="H36" s="8">
        <f t="shared" si="2"/>
        <v>25046.868238437495</v>
      </c>
      <c r="I36" s="8">
        <f t="shared" si="2"/>
        <v>25234.719750225777</v>
      </c>
      <c r="J36" s="8">
        <f t="shared" si="2"/>
        <v>25423.980148352479</v>
      </c>
      <c r="K36" s="8">
        <f t="shared" si="2"/>
        <v>25614.659999465119</v>
      </c>
      <c r="L36" s="8">
        <f t="shared" si="2"/>
        <v>25806.769949461104</v>
      </c>
      <c r="M36" s="8">
        <f t="shared" si="2"/>
        <v>26000.320724082067</v>
      </c>
      <c r="N36" s="8">
        <f t="shared" si="2"/>
        <v>26195.323129512675</v>
      </c>
      <c r="O36" s="8">
        <f t="shared" si="2"/>
        <v>26391.788052984022</v>
      </c>
      <c r="P36" s="8">
        <f t="shared" si="2"/>
        <v>26589.726463381405</v>
      </c>
      <c r="Q36" s="8">
        <f t="shared" si="2"/>
        <v>26789.149411856764</v>
      </c>
      <c r="R36" s="8">
        <f t="shared" si="2"/>
        <v>26990.068032445688</v>
      </c>
      <c r="S36" s="8">
        <f t="shared" si="2"/>
        <v>27192.49354268903</v>
      </c>
      <c r="T36" s="8">
        <f t="shared" si="2"/>
        <v>27396.437244259199</v>
      </c>
      <c r="U36" s="8">
        <f t="shared" si="2"/>
        <v>27601.910523591141</v>
      </c>
      <c r="V36" s="8">
        <f t="shared" si="2"/>
        <v>27808.924852518074</v>
      </c>
      <c r="W36" s="8">
        <f t="shared" si="2"/>
        <v>28017.491788911964</v>
      </c>
      <c r="X36" s="8">
        <f t="shared" si="2"/>
        <v>28227.622977328807</v>
      </c>
      <c r="Y36" s="8">
        <f t="shared" si="2"/>
        <v>28439.330149658766</v>
      </c>
      <c r="Z36" s="8">
        <f t="shared" si="2"/>
        <v>28652.625125781207</v>
      </c>
      <c r="AA36" s="8">
        <f t="shared" si="2"/>
        <v>28867.519814224568</v>
      </c>
      <c r="AB36" s="8">
        <f t="shared" si="2"/>
        <v>29084.026212831257</v>
      </c>
      <c r="AC36" s="8">
        <f t="shared" si="2"/>
        <v>29302.15640942748</v>
      </c>
      <c r="AD36" s="8">
        <f t="shared" si="2"/>
        <v>29521.922582498195</v>
      </c>
      <c r="AE36" s="8">
        <f t="shared" si="2"/>
        <v>29743.337001866927</v>
      </c>
      <c r="AF36" s="8">
        <f t="shared" si="2"/>
        <v>29966.412029380936</v>
      </c>
      <c r="AG36" s="8">
        <f t="shared" si="2"/>
        <v>30191.160119601289</v>
      </c>
      <c r="AH36" s="8">
        <f t="shared" si="2"/>
        <v>30417.593820498299</v>
      </c>
      <c r="AI36" s="8">
        <f t="shared" si="2"/>
        <v>30645.725774152033</v>
      </c>
      <c r="AJ36" s="8">
        <f t="shared" si="2"/>
        <v>30875.56871745818</v>
      </c>
      <c r="AK36" s="8">
        <f t="shared" si="2"/>
        <v>31107.135482839109</v>
      </c>
      <c r="AL36" s="8">
        <f t="shared" si="2"/>
        <v>31340.438998960406</v>
      </c>
      <c r="AM36" s="8">
        <f t="shared" si="2"/>
        <v>31575.492291452607</v>
      </c>
      <c r="AN36" s="8">
        <f t="shared" si="2"/>
        <v>31812.308483638506</v>
      </c>
      <c r="AO36" s="8">
        <f t="shared" si="2"/>
        <v>32050.900797265789</v>
      </c>
      <c r="AP36" s="8">
        <f t="shared" si="2"/>
        <v>32291.282553245284</v>
      </c>
      <c r="AQ36" s="8">
        <f t="shared" si="2"/>
        <v>32533.467172394623</v>
      </c>
      <c r="AR36" s="8">
        <f t="shared" si="2"/>
        <v>32777.468176187584</v>
      </c>
      <c r="AS36" s="8">
        <f t="shared" si="2"/>
        <v>33023.299187508994</v>
      </c>
      <c r="AT36" s="8">
        <f t="shared" si="2"/>
        <v>33270.973931415305</v>
      </c>
      <c r="AU36" s="8">
        <f t="shared" si="2"/>
        <v>33520.506235900924</v>
      </c>
    </row>
    <row r="38" spans="1:50">
      <c r="A38" s="1" t="s">
        <v>24</v>
      </c>
      <c r="B38" s="1"/>
    </row>
    <row r="39" spans="1:50">
      <c r="C39" s="2" t="s">
        <v>3</v>
      </c>
      <c r="D39" s="2" t="s">
        <v>4</v>
      </c>
      <c r="E39" s="2" t="s">
        <v>5</v>
      </c>
    </row>
    <row r="40" spans="1:50">
      <c r="C40" s="2"/>
      <c r="D40" s="2"/>
      <c r="E40" s="2" t="s">
        <v>6</v>
      </c>
      <c r="G40" s="10">
        <f>G41+G42</f>
        <v>166070</v>
      </c>
      <c r="H40" s="10">
        <f t="shared" ref="H40:AU40" si="3">H41+H42</f>
        <v>166070</v>
      </c>
      <c r="I40" s="10">
        <f t="shared" si="3"/>
        <v>166070</v>
      </c>
      <c r="J40" s="10">
        <f t="shared" si="3"/>
        <v>166070</v>
      </c>
      <c r="K40" s="10">
        <f t="shared" si="3"/>
        <v>166070</v>
      </c>
      <c r="L40" s="10">
        <f t="shared" si="3"/>
        <v>166070</v>
      </c>
      <c r="M40" s="10">
        <f t="shared" si="3"/>
        <v>166070</v>
      </c>
      <c r="N40" s="10">
        <f t="shared" si="3"/>
        <v>166070</v>
      </c>
      <c r="O40" s="10">
        <f t="shared" si="3"/>
        <v>166070</v>
      </c>
      <c r="P40" s="10">
        <f t="shared" si="3"/>
        <v>166070</v>
      </c>
      <c r="Q40" s="10">
        <f t="shared" si="3"/>
        <v>166070</v>
      </c>
      <c r="R40" s="10">
        <f t="shared" si="3"/>
        <v>166070</v>
      </c>
      <c r="S40" s="10">
        <f t="shared" si="3"/>
        <v>166070</v>
      </c>
      <c r="T40" s="10">
        <f t="shared" si="3"/>
        <v>166070</v>
      </c>
      <c r="U40" s="10">
        <f t="shared" si="3"/>
        <v>166070</v>
      </c>
      <c r="V40" s="10">
        <f t="shared" si="3"/>
        <v>166070</v>
      </c>
      <c r="W40" s="10">
        <f t="shared" si="3"/>
        <v>166070</v>
      </c>
      <c r="X40" s="10">
        <f t="shared" si="3"/>
        <v>166070</v>
      </c>
      <c r="Y40" s="10">
        <f t="shared" si="3"/>
        <v>166070</v>
      </c>
      <c r="Z40" s="10">
        <f t="shared" si="3"/>
        <v>166070</v>
      </c>
      <c r="AA40" s="10">
        <f t="shared" si="3"/>
        <v>166070</v>
      </c>
      <c r="AB40" s="10">
        <f t="shared" si="3"/>
        <v>166070</v>
      </c>
      <c r="AC40" s="10">
        <f t="shared" si="3"/>
        <v>166070</v>
      </c>
      <c r="AD40" s="10">
        <f t="shared" si="3"/>
        <v>166070</v>
      </c>
      <c r="AE40" s="10">
        <f t="shared" si="3"/>
        <v>166070</v>
      </c>
      <c r="AF40" s="10">
        <f t="shared" si="3"/>
        <v>166070</v>
      </c>
      <c r="AG40" s="10">
        <f t="shared" si="3"/>
        <v>166070</v>
      </c>
      <c r="AH40" s="10">
        <f t="shared" si="3"/>
        <v>166070</v>
      </c>
      <c r="AI40" s="10">
        <f t="shared" si="3"/>
        <v>166070</v>
      </c>
      <c r="AJ40" s="10">
        <f t="shared" si="3"/>
        <v>166070</v>
      </c>
      <c r="AK40" s="10">
        <f t="shared" si="3"/>
        <v>166070</v>
      </c>
      <c r="AL40" s="10">
        <f t="shared" si="3"/>
        <v>166070</v>
      </c>
      <c r="AM40" s="10">
        <f t="shared" si="3"/>
        <v>166070</v>
      </c>
      <c r="AN40" s="10">
        <f t="shared" si="3"/>
        <v>166070</v>
      </c>
      <c r="AO40" s="10">
        <f t="shared" si="3"/>
        <v>166070</v>
      </c>
      <c r="AP40" s="10">
        <f t="shared" si="3"/>
        <v>166070</v>
      </c>
      <c r="AQ40" s="10">
        <f t="shared" si="3"/>
        <v>166070</v>
      </c>
      <c r="AR40" s="10">
        <f t="shared" si="3"/>
        <v>166070</v>
      </c>
      <c r="AS40" s="10">
        <f t="shared" si="3"/>
        <v>166070</v>
      </c>
      <c r="AT40" s="10">
        <f t="shared" si="3"/>
        <v>166070</v>
      </c>
      <c r="AU40" s="10">
        <f t="shared" si="3"/>
        <v>166070</v>
      </c>
      <c r="AW40" t="s">
        <v>25</v>
      </c>
    </row>
    <row r="41" spans="1:50">
      <c r="D41" t="s">
        <v>7</v>
      </c>
      <c r="E41">
        <v>499.1</v>
      </c>
      <c r="F41" s="18">
        <v>166070</v>
      </c>
      <c r="G41" s="15">
        <f>G7-G42</f>
        <v>120180.88721842509</v>
      </c>
      <c r="H41" s="15">
        <f t="shared" ref="H41:AU41" si="4">H7-H42</f>
        <v>86972.033796638832</v>
      </c>
      <c r="I41" s="15">
        <f t="shared" si="4"/>
        <v>62939.580808519939</v>
      </c>
      <c r="J41" s="15">
        <f t="shared" si="4"/>
        <v>45547.86934861014</v>
      </c>
      <c r="K41" s="15">
        <f t="shared" si="4"/>
        <v>32961.903710633342</v>
      </c>
      <c r="L41" s="15">
        <f t="shared" si="4"/>
        <v>23853.741388283321</v>
      </c>
      <c r="M41" s="15">
        <f t="shared" si="4"/>
        <v>17262.382149230776</v>
      </c>
      <c r="N41" s="15">
        <f t="shared" si="4"/>
        <v>12492.373108918284</v>
      </c>
      <c r="O41" s="15">
        <f t="shared" si="4"/>
        <v>9040.4316474582592</v>
      </c>
      <c r="P41" s="15">
        <f t="shared" si="4"/>
        <v>6542.3441695011861</v>
      </c>
      <c r="Q41" s="15">
        <f t="shared" si="4"/>
        <v>4734.53800673777</v>
      </c>
      <c r="R41" s="15">
        <f t="shared" si="4"/>
        <v>3426.2719227982161</v>
      </c>
      <c r="S41" s="15">
        <f t="shared" si="4"/>
        <v>2479.5110467481718</v>
      </c>
      <c r="T41" s="15">
        <f t="shared" si="4"/>
        <v>1794.3628437771986</v>
      </c>
      <c r="U41" s="15">
        <f t="shared" si="4"/>
        <v>1298.5374755038356</v>
      </c>
      <c r="V41" s="15">
        <f t="shared" si="4"/>
        <v>939.72051479751826</v>
      </c>
      <c r="W41" s="15">
        <f t="shared" si="4"/>
        <v>680.05326191196218</v>
      </c>
      <c r="X41" s="15">
        <f t="shared" si="4"/>
        <v>492.13828128116438</v>
      </c>
      <c r="Y41" s="15">
        <f t="shared" si="4"/>
        <v>356.14870403156965</v>
      </c>
      <c r="Z41" s="15">
        <f t="shared" si="4"/>
        <v>257.73629934489145</v>
      </c>
      <c r="AA41" s="15">
        <f t="shared" si="4"/>
        <v>186.51759573470918</v>
      </c>
      <c r="AB41" s="15">
        <f t="shared" si="4"/>
        <v>134.97832322059548</v>
      </c>
      <c r="AC41" s="15">
        <f t="shared" si="4"/>
        <v>97.680584331334103</v>
      </c>
      <c r="AD41" s="15">
        <f t="shared" si="4"/>
        <v>70.689102721458767</v>
      </c>
      <c r="AE41" s="15">
        <f t="shared" si="4"/>
        <v>51.156013017025543</v>
      </c>
      <c r="AF41" s="15">
        <f t="shared" si="4"/>
        <v>37.020383157359902</v>
      </c>
      <c r="AG41" s="15">
        <f t="shared" si="4"/>
        <v>26.790765900019323</v>
      </c>
      <c r="AH41" s="15">
        <f t="shared" si="4"/>
        <v>19.38783654558938</v>
      </c>
      <c r="AI41" s="15">
        <f t="shared" si="4"/>
        <v>14.030513622536091</v>
      </c>
      <c r="AJ41" s="15">
        <f t="shared" si="4"/>
        <v>10.153547150519444</v>
      </c>
      <c r="AK41" s="15">
        <f t="shared" si="4"/>
        <v>7.3478792374371551</v>
      </c>
      <c r="AL41" s="15">
        <f t="shared" si="4"/>
        <v>5.3174844699678943</v>
      </c>
      <c r="AM41" s="15">
        <f t="shared" si="4"/>
        <v>3.8481363363098353</v>
      </c>
      <c r="AN41" s="15">
        <f t="shared" si="4"/>
        <v>2.7848042333789635</v>
      </c>
      <c r="AO41" s="15">
        <f t="shared" si="4"/>
        <v>2.015296221448807</v>
      </c>
      <c r="AP41" s="15">
        <f t="shared" si="4"/>
        <v>1.458421677001752</v>
      </c>
      <c r="AQ41" s="15">
        <f t="shared" si="4"/>
        <v>1.0554248875705525</v>
      </c>
      <c r="AR41" s="15">
        <f>AR7-AR42</f>
        <v>0.76378574926638976</v>
      </c>
      <c r="AS41" s="15">
        <f t="shared" si="4"/>
        <v>0.55273347979527898</v>
      </c>
      <c r="AT41" s="15">
        <f t="shared" si="4"/>
        <v>0.39999999999417923</v>
      </c>
      <c r="AU41" s="15">
        <f t="shared" si="4"/>
        <v>0.28947043346124701</v>
      </c>
    </row>
    <row r="42" spans="1:50">
      <c r="A42" t="s">
        <v>26</v>
      </c>
      <c r="D42" s="6" t="s">
        <v>49</v>
      </c>
      <c r="E42">
        <v>15</v>
      </c>
      <c r="F42" s="16">
        <v>0</v>
      </c>
      <c r="G42" s="16">
        <f>F41*$D$71+F42</f>
        <v>45889.112781574906</v>
      </c>
      <c r="H42" s="16">
        <f t="shared" ref="H42:AU42" si="5">G41*$D$71+G42</f>
        <v>79097.966203361168</v>
      </c>
      <c r="I42" s="16">
        <f t="shared" si="5"/>
        <v>103130.41919148006</v>
      </c>
      <c r="J42" s="16">
        <f t="shared" si="5"/>
        <v>120522.13065138986</v>
      </c>
      <c r="K42" s="16">
        <f t="shared" si="5"/>
        <v>133108.09628936666</v>
      </c>
      <c r="L42" s="16">
        <f t="shared" si="5"/>
        <v>142216.25861171668</v>
      </c>
      <c r="M42" s="16">
        <f t="shared" si="5"/>
        <v>148807.61785076922</v>
      </c>
      <c r="N42" s="16">
        <f t="shared" si="5"/>
        <v>153577.62689108172</v>
      </c>
      <c r="O42" s="16">
        <f t="shared" si="5"/>
        <v>157029.56835254174</v>
      </c>
      <c r="P42" s="16">
        <f t="shared" si="5"/>
        <v>159527.65583049881</v>
      </c>
      <c r="Q42" s="16">
        <f t="shared" si="5"/>
        <v>161335.46199326223</v>
      </c>
      <c r="R42" s="16">
        <f t="shared" si="5"/>
        <v>162643.72807720178</v>
      </c>
      <c r="S42" s="16">
        <f t="shared" si="5"/>
        <v>163590.48895325183</v>
      </c>
      <c r="T42" s="16">
        <f t="shared" si="5"/>
        <v>164275.6371562228</v>
      </c>
      <c r="U42" s="16">
        <f t="shared" si="5"/>
        <v>164771.46252449616</v>
      </c>
      <c r="V42" s="16">
        <f t="shared" si="5"/>
        <v>165130.27948520248</v>
      </c>
      <c r="W42" s="16">
        <f t="shared" si="5"/>
        <v>165389.94673808804</v>
      </c>
      <c r="X42" s="16">
        <f t="shared" si="5"/>
        <v>165577.86171871884</v>
      </c>
      <c r="Y42" s="16">
        <f t="shared" si="5"/>
        <v>165713.85129596843</v>
      </c>
      <c r="Z42" s="16">
        <f t="shared" si="5"/>
        <v>165812.26370065511</v>
      </c>
      <c r="AA42" s="16">
        <f t="shared" si="5"/>
        <v>165883.48240426529</v>
      </c>
      <c r="AB42" s="16">
        <f t="shared" si="5"/>
        <v>165935.0216767794</v>
      </c>
      <c r="AC42" s="16">
        <f t="shared" si="5"/>
        <v>165972.31941566867</v>
      </c>
      <c r="AD42" s="16">
        <f t="shared" si="5"/>
        <v>165999.31089727854</v>
      </c>
      <c r="AE42" s="16">
        <f t="shared" si="5"/>
        <v>166018.84398698297</v>
      </c>
      <c r="AF42" s="16">
        <f t="shared" si="5"/>
        <v>166032.97961684264</v>
      </c>
      <c r="AG42" s="16">
        <f t="shared" si="5"/>
        <v>166043.20923409998</v>
      </c>
      <c r="AH42" s="16">
        <f t="shared" si="5"/>
        <v>166050.61216345441</v>
      </c>
      <c r="AI42" s="16">
        <f t="shared" si="5"/>
        <v>166055.96948637746</v>
      </c>
      <c r="AJ42" s="16">
        <f t="shared" si="5"/>
        <v>166059.84645284948</v>
      </c>
      <c r="AK42" s="16">
        <f t="shared" si="5"/>
        <v>166062.65212076256</v>
      </c>
      <c r="AL42" s="16">
        <f t="shared" si="5"/>
        <v>166064.68251553003</v>
      </c>
      <c r="AM42" s="16">
        <f t="shared" si="5"/>
        <v>166066.15186366369</v>
      </c>
      <c r="AN42" s="16">
        <f t="shared" si="5"/>
        <v>166067.21519576662</v>
      </c>
      <c r="AO42" s="16">
        <f t="shared" si="5"/>
        <v>166067.98470377855</v>
      </c>
      <c r="AP42" s="16">
        <f t="shared" si="5"/>
        <v>166068.541578323</v>
      </c>
      <c r="AQ42" s="16">
        <f t="shared" si="5"/>
        <v>166068.94457511243</v>
      </c>
      <c r="AR42" s="16">
        <f t="shared" si="5"/>
        <v>166069.23621425073</v>
      </c>
      <c r="AS42" s="16">
        <f t="shared" si="5"/>
        <v>166069.4472665202</v>
      </c>
      <c r="AT42" s="16">
        <f t="shared" si="5"/>
        <v>166069.6</v>
      </c>
      <c r="AU42" s="16">
        <f t="shared" si="5"/>
        <v>166069.71052956654</v>
      </c>
      <c r="AW42" s="10">
        <f>AU42+AU44+AU46+AU51+AU53+AU55+AU60+AU62+AU64</f>
        <v>901176.34237215912</v>
      </c>
    </row>
    <row r="43" spans="1:50">
      <c r="A43" t="s">
        <v>27</v>
      </c>
      <c r="D43" t="s">
        <v>9</v>
      </c>
      <c r="E43">
        <v>397.3</v>
      </c>
      <c r="F43" s="20">
        <v>76848</v>
      </c>
      <c r="G43" s="10">
        <f t="shared" ref="G43:AU43" si="6">G9-G44</f>
        <v>56694.803558072745</v>
      </c>
      <c r="H43" s="10">
        <f t="shared" si="6"/>
        <v>41826.732647413824</v>
      </c>
      <c r="I43" s="10">
        <f t="shared" si="6"/>
        <v>30857.776271616109</v>
      </c>
      <c r="J43" s="10">
        <f t="shared" si="6"/>
        <v>22765.401363187506</v>
      </c>
      <c r="K43" s="10">
        <f t="shared" si="6"/>
        <v>16795.231602730026</v>
      </c>
      <c r="L43" s="10">
        <f t="shared" si="6"/>
        <v>12390.723980183138</v>
      </c>
      <c r="M43" s="10">
        <f t="shared" si="6"/>
        <v>9141.2875025867252</v>
      </c>
      <c r="N43" s="10">
        <f t="shared" si="6"/>
        <v>6744.0076414092764</v>
      </c>
      <c r="O43" s="10">
        <f t="shared" si="6"/>
        <v>4975.4084481553291</v>
      </c>
      <c r="P43" s="10">
        <f t="shared" si="6"/>
        <v>3670.6199847665703</v>
      </c>
      <c r="Q43" s="10">
        <f t="shared" si="6"/>
        <v>2708.0090434712183</v>
      </c>
      <c r="R43" s="10">
        <f t="shared" si="6"/>
        <v>1997.8404220420198</v>
      </c>
      <c r="S43" s="10">
        <f t="shared" si="6"/>
        <v>1473.9117513539677</v>
      </c>
      <c r="T43" s="10">
        <f t="shared" si="6"/>
        <v>1087.3820685632381</v>
      </c>
      <c r="U43" s="10">
        <f t="shared" si="6"/>
        <v>802.21883158654964</v>
      </c>
      <c r="V43" s="10">
        <f t="shared" si="6"/>
        <v>591.83894268407312</v>
      </c>
      <c r="W43" s="10">
        <f t="shared" si="6"/>
        <v>436.63065523489786</v>
      </c>
      <c r="X43" s="10">
        <f t="shared" si="6"/>
        <v>322.12535428346018</v>
      </c>
      <c r="Y43" s="10">
        <f t="shared" si="6"/>
        <v>237.64878308057087</v>
      </c>
      <c r="Z43" s="10">
        <f t="shared" si="6"/>
        <v>175.32598210191645</v>
      </c>
      <c r="AA43" s="10">
        <f t="shared" si="6"/>
        <v>129.34718032862293</v>
      </c>
      <c r="AB43" s="10">
        <f t="shared" si="6"/>
        <v>95.426204709583544</v>
      </c>
      <c r="AC43" s="10">
        <f t="shared" si="6"/>
        <v>70.400920392232365</v>
      </c>
      <c r="AD43" s="10">
        <f t="shared" si="6"/>
        <v>51.938454506889684</v>
      </c>
      <c r="AE43" s="10">
        <f t="shared" si="6"/>
        <v>38.317724278807873</v>
      </c>
      <c r="AF43" s="10">
        <f t="shared" si="6"/>
        <v>28.268996600818355</v>
      </c>
      <c r="AG43" s="10">
        <f t="shared" si="6"/>
        <v>20.855522708036005</v>
      </c>
      <c r="AH43" s="10">
        <f t="shared" si="6"/>
        <v>15.386213864156161</v>
      </c>
      <c r="AI43" s="10">
        <f t="shared" si="6"/>
        <v>11.351217631308828</v>
      </c>
      <c r="AJ43" s="10">
        <f t="shared" si="6"/>
        <v>8.3743891025369521</v>
      </c>
      <c r="AK43" s="10">
        <f t="shared" si="6"/>
        <v>6.1782264351350022</v>
      </c>
      <c r="AL43" s="10">
        <f t="shared" si="6"/>
        <v>4.5580019529152196</v>
      </c>
      <c r="AM43" s="10">
        <f t="shared" si="6"/>
        <v>3.3626773024443537</v>
      </c>
      <c r="AN43" s="10">
        <f t="shared" si="6"/>
        <v>2.4808235619857442</v>
      </c>
      <c r="AO43" s="10">
        <f t="shared" si="6"/>
        <v>1.8302337667701067</v>
      </c>
      <c r="AP43" s="10">
        <f t="shared" si="6"/>
        <v>1.3502595236350317</v>
      </c>
      <c r="AQ43" s="10">
        <f t="shared" si="6"/>
        <v>0.99615732934034895</v>
      </c>
      <c r="AR43" s="10">
        <f t="shared" si="6"/>
        <v>0.73491755283612292</v>
      </c>
      <c r="AS43" s="10">
        <f t="shared" si="6"/>
        <v>0.54218725652026478</v>
      </c>
      <c r="AT43" s="10">
        <f t="shared" si="6"/>
        <v>0.39999999999417923</v>
      </c>
      <c r="AU43" s="10">
        <f t="shared" si="6"/>
        <v>0.29510099707113113</v>
      </c>
      <c r="AW43" t="s">
        <v>28</v>
      </c>
      <c r="AX43" s="10">
        <f>AU42+AU51+AU60</f>
        <v>577029.13466093014</v>
      </c>
    </row>
    <row r="44" spans="1:50">
      <c r="A44" t="s">
        <v>29</v>
      </c>
      <c r="D44" s="6" t="s">
        <v>50</v>
      </c>
      <c r="E44">
        <v>15</v>
      </c>
      <c r="F44" s="12">
        <v>0</v>
      </c>
      <c r="G44" s="12">
        <f>F43*$D$74+F44</f>
        <v>20153.196441927255</v>
      </c>
      <c r="H44" s="12">
        <f t="shared" ref="H44:AU44" si="7">G43*$D$74+G44</f>
        <v>35021.267352586176</v>
      </c>
      <c r="I44" s="12">
        <f t="shared" si="7"/>
        <v>45990.223728383891</v>
      </c>
      <c r="J44" s="12">
        <f t="shared" si="7"/>
        <v>54082.598636812494</v>
      </c>
      <c r="K44" s="12">
        <f t="shared" si="7"/>
        <v>60052.768397269974</v>
      </c>
      <c r="L44" s="12">
        <f t="shared" si="7"/>
        <v>64457.276019816862</v>
      </c>
      <c r="M44" s="12">
        <f t="shared" si="7"/>
        <v>67706.712497413275</v>
      </c>
      <c r="N44" s="12">
        <f t="shared" si="7"/>
        <v>70103.992358590724</v>
      </c>
      <c r="O44" s="12">
        <f t="shared" si="7"/>
        <v>71872.591551844671</v>
      </c>
      <c r="P44" s="12">
        <f t="shared" si="7"/>
        <v>73177.38001523343</v>
      </c>
      <c r="Q44" s="12">
        <f t="shared" si="7"/>
        <v>74139.990956528782</v>
      </c>
      <c r="R44" s="12">
        <f t="shared" si="7"/>
        <v>74850.15957795798</v>
      </c>
      <c r="S44" s="12">
        <f t="shared" si="7"/>
        <v>75374.088248646032</v>
      </c>
      <c r="T44" s="12">
        <f t="shared" si="7"/>
        <v>75760.617931436762</v>
      </c>
      <c r="U44" s="12">
        <f t="shared" si="7"/>
        <v>76045.78116841345</v>
      </c>
      <c r="V44" s="12">
        <f t="shared" si="7"/>
        <v>76256.161057315927</v>
      </c>
      <c r="W44" s="12">
        <f t="shared" si="7"/>
        <v>76411.369344765102</v>
      </c>
      <c r="X44" s="12">
        <f t="shared" si="7"/>
        <v>76525.87464571654</v>
      </c>
      <c r="Y44" s="12">
        <f t="shared" si="7"/>
        <v>76610.351216919429</v>
      </c>
      <c r="Z44" s="12">
        <f t="shared" si="7"/>
        <v>76672.674017898084</v>
      </c>
      <c r="AA44" s="12">
        <f t="shared" si="7"/>
        <v>76718.652819671377</v>
      </c>
      <c r="AB44" s="12">
        <f t="shared" si="7"/>
        <v>76752.573795290416</v>
      </c>
      <c r="AC44" s="12">
        <f t="shared" si="7"/>
        <v>76777.599079607768</v>
      </c>
      <c r="AD44" s="12">
        <f t="shared" si="7"/>
        <v>76796.06154549311</v>
      </c>
      <c r="AE44" s="12">
        <f t="shared" si="7"/>
        <v>76809.682275721192</v>
      </c>
      <c r="AF44" s="12">
        <f t="shared" si="7"/>
        <v>76819.731003399182</v>
      </c>
      <c r="AG44" s="12">
        <f t="shared" si="7"/>
        <v>76827.144477291964</v>
      </c>
      <c r="AH44" s="12">
        <f t="shared" si="7"/>
        <v>76832.613786135844</v>
      </c>
      <c r="AI44" s="12">
        <f t="shared" si="7"/>
        <v>76836.648782368691</v>
      </c>
      <c r="AJ44" s="12">
        <f t="shared" si="7"/>
        <v>76839.625610897463</v>
      </c>
      <c r="AK44" s="12">
        <f t="shared" si="7"/>
        <v>76841.821773564865</v>
      </c>
      <c r="AL44" s="12">
        <f t="shared" si="7"/>
        <v>76843.441998047085</v>
      </c>
      <c r="AM44" s="12">
        <f t="shared" si="7"/>
        <v>76844.637322697556</v>
      </c>
      <c r="AN44" s="12">
        <f t="shared" si="7"/>
        <v>76845.519176438014</v>
      </c>
      <c r="AO44" s="12">
        <f t="shared" si="7"/>
        <v>76846.16976623323</v>
      </c>
      <c r="AP44" s="12">
        <f t="shared" si="7"/>
        <v>76846.649740476365</v>
      </c>
      <c r="AQ44" s="12">
        <f t="shared" si="7"/>
        <v>76847.00384267066</v>
      </c>
      <c r="AR44" s="12">
        <f t="shared" si="7"/>
        <v>76847.265082447164</v>
      </c>
      <c r="AS44" s="12">
        <f t="shared" si="7"/>
        <v>76847.45781274348</v>
      </c>
      <c r="AT44" s="12">
        <f t="shared" si="7"/>
        <v>76847.600000000006</v>
      </c>
      <c r="AU44" s="12">
        <f t="shared" si="7"/>
        <v>76847.704899002929</v>
      </c>
      <c r="AW44" t="s">
        <v>30</v>
      </c>
      <c r="AX44" s="10">
        <f>AU44+AU53+AU62</f>
        <v>177153.10800773953</v>
      </c>
    </row>
    <row r="45" spans="1:50">
      <c r="A45" t="s">
        <v>31</v>
      </c>
      <c r="D45" t="s">
        <v>11</v>
      </c>
      <c r="E45">
        <v>359.6</v>
      </c>
      <c r="F45" s="20">
        <v>92750</v>
      </c>
      <c r="G45" s="10">
        <f t="shared" ref="G45:AU45" si="8">G11-G46</f>
        <v>68105.560287132306</v>
      </c>
      <c r="H45" s="10">
        <f t="shared" si="8"/>
        <v>50009.351396487473</v>
      </c>
      <c r="I45" s="10">
        <f t="shared" si="8"/>
        <v>36721.454409206061</v>
      </c>
      <c r="J45" s="10">
        <f t="shared" si="8"/>
        <v>26964.261208596916</v>
      </c>
      <c r="K45" s="10">
        <f t="shared" si="8"/>
        <v>19799.634688302758</v>
      </c>
      <c r="L45" s="10">
        <f t="shared" si="8"/>
        <v>14538.708505955787</v>
      </c>
      <c r="M45" s="10">
        <f t="shared" si="8"/>
        <v>10675.653785977527</v>
      </c>
      <c r="N45" s="10">
        <f t="shared" si="8"/>
        <v>7839.0445555304032</v>
      </c>
      <c r="O45" s="10">
        <f t="shared" si="8"/>
        <v>5756.1457851233718</v>
      </c>
      <c r="P45" s="10">
        <f t="shared" si="8"/>
        <v>4226.6903912694543</v>
      </c>
      <c r="Q45" s="10">
        <f t="shared" si="8"/>
        <v>3103.6239057428029</v>
      </c>
      <c r="R45" s="10">
        <f t="shared" si="8"/>
        <v>2278.9654449719819</v>
      </c>
      <c r="S45" s="10">
        <f t="shared" si="8"/>
        <v>1673.4255364402197</v>
      </c>
      <c r="T45" s="10">
        <f t="shared" si="8"/>
        <v>1228.7825742108544</v>
      </c>
      <c r="U45" s="10">
        <f t="shared" si="8"/>
        <v>902.28491307488002</v>
      </c>
      <c r="V45" s="10">
        <f t="shared" si="8"/>
        <v>662.54037243763742</v>
      </c>
      <c r="W45" s="10">
        <f t="shared" si="8"/>
        <v>486.49793291332026</v>
      </c>
      <c r="X45" s="10">
        <f t="shared" si="8"/>
        <v>357.23142101988196</v>
      </c>
      <c r="Y45" s="10">
        <f t="shared" si="8"/>
        <v>262.31208712374792</v>
      </c>
      <c r="Z45" s="10">
        <f t="shared" si="8"/>
        <v>192.61360284258262</v>
      </c>
      <c r="AA45" s="10">
        <f t="shared" si="8"/>
        <v>141.43458049074979</v>
      </c>
      <c r="AB45" s="10">
        <f t="shared" si="8"/>
        <v>103.85424634283117</v>
      </c>
      <c r="AC45" s="10">
        <f t="shared" si="8"/>
        <v>76.259316823459812</v>
      </c>
      <c r="AD45" s="10">
        <f t="shared" si="8"/>
        <v>55.996587594345328</v>
      </c>
      <c r="AE45" s="10">
        <f t="shared" si="8"/>
        <v>41.11783258523792</v>
      </c>
      <c r="AF45" s="10">
        <f t="shared" si="8"/>
        <v>30.192485455641872</v>
      </c>
      <c r="AG45" s="10">
        <f t="shared" si="8"/>
        <v>22.170093136577634</v>
      </c>
      <c r="AH45" s="10">
        <f t="shared" si="8"/>
        <v>16.279316600368475</v>
      </c>
      <c r="AI45" s="10">
        <f t="shared" si="8"/>
        <v>11.953767958591925</v>
      </c>
      <c r="AJ45" s="10">
        <f t="shared" si="8"/>
        <v>8.777553254578379</v>
      </c>
      <c r="AK45" s="10">
        <f t="shared" si="8"/>
        <v>6.445284984933096</v>
      </c>
      <c r="AL45" s="10">
        <f t="shared" si="8"/>
        <v>4.7327196238184115</v>
      </c>
      <c r="AM45" s="10">
        <f t="shared" si="8"/>
        <v>3.4751969990466023</v>
      </c>
      <c r="AN45" s="10">
        <f t="shared" si="8"/>
        <v>2.5518085038056597</v>
      </c>
      <c r="AO45" s="10">
        <f t="shared" si="8"/>
        <v>1.8737719449854922</v>
      </c>
      <c r="AP45" s="10">
        <f t="shared" si="8"/>
        <v>1.3758952901698649</v>
      </c>
      <c r="AQ45" s="10">
        <f t="shared" si="8"/>
        <v>1.0103085674782051</v>
      </c>
      <c r="AR45" s="10">
        <f t="shared" si="8"/>
        <v>0.74186125122650992</v>
      </c>
      <c r="AS45" s="10">
        <f t="shared" si="8"/>
        <v>0.54474260022107046</v>
      </c>
      <c r="AT45" s="10">
        <f t="shared" si="8"/>
        <v>0.40000000000873115</v>
      </c>
      <c r="AU45" s="10">
        <f t="shared" si="8"/>
        <v>0.29371670205728151</v>
      </c>
      <c r="AW45" t="s">
        <v>32</v>
      </c>
      <c r="AX45" s="10">
        <f>AU46+AU55+AU64</f>
        <v>146994.09970348942</v>
      </c>
    </row>
    <row r="46" spans="1:50">
      <c r="A46" t="s">
        <v>33</v>
      </c>
      <c r="D46" s="6" t="s">
        <v>51</v>
      </c>
      <c r="E46">
        <v>15</v>
      </c>
      <c r="F46" s="12">
        <v>0</v>
      </c>
      <c r="G46" s="12">
        <f>F45*$D$77+F46</f>
        <v>24644.43971286769</v>
      </c>
      <c r="H46" s="12">
        <f t="shared" ref="H46:AU46" si="9">G45*$D$77+G46</f>
        <v>42740.648603512527</v>
      </c>
      <c r="I46" s="12">
        <f t="shared" si="9"/>
        <v>56028.545590793939</v>
      </c>
      <c r="J46" s="12">
        <f t="shared" si="9"/>
        <v>65785.738791403084</v>
      </c>
      <c r="K46" s="12">
        <f t="shared" si="9"/>
        <v>72950.365311697242</v>
      </c>
      <c r="L46" s="12">
        <f t="shared" si="9"/>
        <v>78211.291494044213</v>
      </c>
      <c r="M46" s="12">
        <f t="shared" si="9"/>
        <v>82074.346214022473</v>
      </c>
      <c r="N46" s="12">
        <f t="shared" si="9"/>
        <v>84910.955444469597</v>
      </c>
      <c r="O46" s="12">
        <f t="shared" si="9"/>
        <v>86993.854214876628</v>
      </c>
      <c r="P46" s="12">
        <f t="shared" si="9"/>
        <v>88523.309608730546</v>
      </c>
      <c r="Q46" s="12">
        <f t="shared" si="9"/>
        <v>89646.376094257197</v>
      </c>
      <c r="R46" s="12">
        <f t="shared" si="9"/>
        <v>90471.034555028018</v>
      </c>
      <c r="S46" s="12">
        <f t="shared" si="9"/>
        <v>91076.57446355978</v>
      </c>
      <c r="T46" s="12">
        <f t="shared" si="9"/>
        <v>91521.217425789146</v>
      </c>
      <c r="U46" s="12">
        <f t="shared" si="9"/>
        <v>91847.71508692512</v>
      </c>
      <c r="V46" s="12">
        <f t="shared" si="9"/>
        <v>92087.459627562363</v>
      </c>
      <c r="W46" s="12">
        <f t="shared" si="9"/>
        <v>92263.50206708668</v>
      </c>
      <c r="X46" s="12">
        <f t="shared" si="9"/>
        <v>92392.768578980118</v>
      </c>
      <c r="Y46" s="12">
        <f t="shared" si="9"/>
        <v>92487.687912876252</v>
      </c>
      <c r="Z46" s="12">
        <f t="shared" si="9"/>
        <v>92557.386397157417</v>
      </c>
      <c r="AA46" s="12">
        <f t="shared" si="9"/>
        <v>92608.56541950925</v>
      </c>
      <c r="AB46" s="12">
        <f t="shared" si="9"/>
        <v>92646.145753657169</v>
      </c>
      <c r="AC46" s="12">
        <f t="shared" si="9"/>
        <v>92673.74068317654</v>
      </c>
      <c r="AD46" s="12">
        <f t="shared" si="9"/>
        <v>92694.003412405655</v>
      </c>
      <c r="AE46" s="12">
        <f t="shared" si="9"/>
        <v>92708.882167414762</v>
      </c>
      <c r="AF46" s="12">
        <f t="shared" si="9"/>
        <v>92719.807514544358</v>
      </c>
      <c r="AG46" s="12">
        <f t="shared" si="9"/>
        <v>92727.829906863422</v>
      </c>
      <c r="AH46" s="12">
        <f t="shared" si="9"/>
        <v>92733.720683399632</v>
      </c>
      <c r="AI46" s="12">
        <f t="shared" si="9"/>
        <v>92738.046232041408</v>
      </c>
      <c r="AJ46" s="12">
        <f t="shared" si="9"/>
        <v>92741.222446745422</v>
      </c>
      <c r="AK46" s="12">
        <f t="shared" si="9"/>
        <v>92743.554715015067</v>
      </c>
      <c r="AL46" s="12">
        <f t="shared" si="9"/>
        <v>92745.267280376182</v>
      </c>
      <c r="AM46" s="12">
        <f t="shared" si="9"/>
        <v>92746.524803000953</v>
      </c>
      <c r="AN46" s="12">
        <f t="shared" si="9"/>
        <v>92747.448191496194</v>
      </c>
      <c r="AO46" s="12">
        <f t="shared" si="9"/>
        <v>92748.126228055015</v>
      </c>
      <c r="AP46" s="12">
        <f t="shared" si="9"/>
        <v>92748.62410470983</v>
      </c>
      <c r="AQ46" s="12">
        <f t="shared" si="9"/>
        <v>92748.989691432522</v>
      </c>
      <c r="AR46" s="12">
        <f t="shared" si="9"/>
        <v>92749.258138748773</v>
      </c>
      <c r="AS46" s="12">
        <f t="shared" si="9"/>
        <v>92749.455257399779</v>
      </c>
      <c r="AT46" s="12">
        <f t="shared" si="9"/>
        <v>92749.599999999991</v>
      </c>
      <c r="AU46" s="12">
        <f t="shared" si="9"/>
        <v>92749.706283297943</v>
      </c>
    </row>
    <row r="47" spans="1:50">
      <c r="A47" t="s">
        <v>34</v>
      </c>
      <c r="C47" t="s">
        <v>13</v>
      </c>
      <c r="D47" t="s">
        <v>14</v>
      </c>
      <c r="E47">
        <v>210.5</v>
      </c>
      <c r="F47" s="10">
        <v>53283</v>
      </c>
      <c r="G47" s="10">
        <v>53283</v>
      </c>
      <c r="H47" s="10">
        <v>53283</v>
      </c>
      <c r="I47" s="10">
        <v>53283</v>
      </c>
      <c r="J47" s="10">
        <v>53283</v>
      </c>
      <c r="K47" s="10">
        <v>53283</v>
      </c>
      <c r="L47" s="10">
        <v>53283</v>
      </c>
      <c r="M47" s="10">
        <v>53283</v>
      </c>
      <c r="N47" s="10">
        <v>53283</v>
      </c>
      <c r="O47" s="10">
        <v>53283</v>
      </c>
      <c r="P47" s="10">
        <v>53283</v>
      </c>
      <c r="Q47" s="10">
        <v>53283</v>
      </c>
      <c r="R47" s="10">
        <v>53283</v>
      </c>
      <c r="S47" s="10">
        <v>53283</v>
      </c>
      <c r="T47" s="10">
        <v>53283</v>
      </c>
      <c r="U47" s="10">
        <v>53283</v>
      </c>
      <c r="V47" s="10">
        <v>53283</v>
      </c>
      <c r="W47" s="10">
        <v>53283</v>
      </c>
      <c r="X47" s="10">
        <v>53283</v>
      </c>
      <c r="Y47" s="10">
        <v>53283</v>
      </c>
      <c r="Z47" s="10">
        <v>53283</v>
      </c>
      <c r="AA47" s="10">
        <v>53283</v>
      </c>
      <c r="AB47" s="10">
        <v>53283</v>
      </c>
      <c r="AC47" s="10">
        <v>53283</v>
      </c>
      <c r="AD47" s="10">
        <v>53283</v>
      </c>
      <c r="AE47" s="10">
        <v>53283</v>
      </c>
      <c r="AF47" s="10">
        <v>53283</v>
      </c>
      <c r="AG47" s="10">
        <v>53283</v>
      </c>
      <c r="AH47" s="10">
        <v>53283</v>
      </c>
      <c r="AI47" s="10">
        <v>53283</v>
      </c>
      <c r="AJ47" s="10">
        <v>53283</v>
      </c>
      <c r="AK47" s="10">
        <v>53283</v>
      </c>
      <c r="AL47" s="10">
        <v>53283</v>
      </c>
      <c r="AM47" s="10">
        <v>53283</v>
      </c>
      <c r="AN47" s="10">
        <v>53283</v>
      </c>
      <c r="AO47" s="10">
        <v>53283</v>
      </c>
      <c r="AP47" s="10">
        <v>53283</v>
      </c>
      <c r="AQ47" s="10">
        <v>53283</v>
      </c>
      <c r="AR47" s="10">
        <v>53283</v>
      </c>
      <c r="AS47" s="10">
        <v>53283</v>
      </c>
      <c r="AT47" s="10">
        <v>53283</v>
      </c>
      <c r="AU47" s="10">
        <v>53283</v>
      </c>
    </row>
    <row r="48" spans="1:50">
      <c r="A48" t="s">
        <v>35</v>
      </c>
      <c r="D48" t="s">
        <v>15</v>
      </c>
      <c r="E48">
        <v>179.3</v>
      </c>
      <c r="F48" s="10">
        <v>20037</v>
      </c>
      <c r="G48" s="10">
        <v>22504.535</v>
      </c>
      <c r="H48" s="10">
        <v>24990.5765125</v>
      </c>
      <c r="I48" s="10">
        <v>27495.263336343749</v>
      </c>
      <c r="J48" s="10">
        <v>30018.735311366327</v>
      </c>
      <c r="K48" s="10">
        <v>32561.133326201576</v>
      </c>
      <c r="L48" s="10">
        <v>35122.599326148091</v>
      </c>
      <c r="M48" s="10">
        <v>37703.276321094199</v>
      </c>
      <c r="N48" s="10">
        <v>40303.308393502404</v>
      </c>
      <c r="O48" s="10">
        <v>42922.840706453673</v>
      </c>
      <c r="P48" s="10">
        <v>45562.019511752078</v>
      </c>
      <c r="Q48" s="10">
        <v>45562.019511752078</v>
      </c>
      <c r="R48" s="10">
        <v>45562.019511752078</v>
      </c>
      <c r="S48" s="10">
        <v>45562.019511752078</v>
      </c>
      <c r="T48" s="10">
        <v>45562.019511752078</v>
      </c>
      <c r="U48" s="10">
        <v>45562.019511752078</v>
      </c>
      <c r="V48" s="10">
        <v>45562.019511752078</v>
      </c>
      <c r="W48" s="10">
        <v>45562.019511752078</v>
      </c>
      <c r="X48" s="10">
        <v>45562.019511752078</v>
      </c>
      <c r="Y48" s="10">
        <v>45562.019511752078</v>
      </c>
      <c r="Z48" s="10">
        <v>45562.019511752078</v>
      </c>
      <c r="AA48" s="10">
        <v>45562.019511752078</v>
      </c>
      <c r="AB48" s="10">
        <v>45562.019511752078</v>
      </c>
      <c r="AC48" s="10">
        <v>45562.019511752078</v>
      </c>
      <c r="AD48" s="10">
        <v>45562.019511752078</v>
      </c>
      <c r="AE48" s="10">
        <v>45562.019511752078</v>
      </c>
      <c r="AF48" s="10">
        <v>45562.019511752078</v>
      </c>
      <c r="AG48" s="10">
        <v>45562.019511752078</v>
      </c>
      <c r="AH48" s="10">
        <v>45562.019511752078</v>
      </c>
      <c r="AI48" s="10">
        <v>45562.019511752078</v>
      </c>
      <c r="AJ48" s="10">
        <v>45562.019511752078</v>
      </c>
      <c r="AK48" s="10">
        <v>45562.019511752078</v>
      </c>
      <c r="AL48" s="10">
        <v>45562.019511752078</v>
      </c>
      <c r="AM48" s="10">
        <v>45562.019511752078</v>
      </c>
      <c r="AN48" s="10">
        <v>45562.019511752078</v>
      </c>
      <c r="AO48" s="10">
        <v>45562.019511752078</v>
      </c>
      <c r="AP48" s="10">
        <v>45562.019511752078</v>
      </c>
      <c r="AQ48" s="10">
        <v>45562.019511752078</v>
      </c>
      <c r="AR48" s="10">
        <v>45562.019511752078</v>
      </c>
      <c r="AS48" s="10">
        <v>45562.019511752078</v>
      </c>
      <c r="AT48" s="10">
        <v>45562.019511752078</v>
      </c>
      <c r="AU48" s="10">
        <v>45562.019511752078</v>
      </c>
    </row>
    <row r="49" spans="1:47">
      <c r="A49" t="s">
        <v>36</v>
      </c>
      <c r="D49" t="s">
        <v>16</v>
      </c>
      <c r="E49">
        <v>15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>
        <v>2658.9726463381403</v>
      </c>
      <c r="R49" s="10">
        <v>5337.8875875238173</v>
      </c>
      <c r="S49" s="10">
        <v>8036.8943907683861</v>
      </c>
      <c r="T49" s="10">
        <v>10756.143745037289</v>
      </c>
      <c r="U49" s="10">
        <v>13495.787469463208</v>
      </c>
      <c r="V49" s="10">
        <v>16255.978521822322</v>
      </c>
      <c r="W49" s="10">
        <v>19036.871007074129</v>
      </c>
      <c r="X49" s="10">
        <v>21838.620185965327</v>
      </c>
      <c r="Y49" s="10">
        <v>24661.382483698206</v>
      </c>
      <c r="Z49" s="10">
        <v>27505.315498664084</v>
      </c>
      <c r="AA49" s="10">
        <v>30370.578011242204</v>
      </c>
      <c r="AB49" s="10">
        <v>33257.329992664658</v>
      </c>
      <c r="AC49" s="10">
        <v>36165.732613947781</v>
      </c>
      <c r="AD49" s="10">
        <v>39095.948254890529</v>
      </c>
      <c r="AE49" s="10">
        <v>42048.140513140344</v>
      </c>
      <c r="AF49" s="10">
        <v>45022.474213327034</v>
      </c>
      <c r="AG49" s="10">
        <v>48019.115416265129</v>
      </c>
      <c r="AH49" s="10">
        <v>51038.231428225256</v>
      </c>
      <c r="AI49" s="10">
        <v>54079.990810275085</v>
      </c>
      <c r="AJ49" s="10">
        <v>57144.563387690287</v>
      </c>
      <c r="AK49" s="10">
        <v>60232.120259436102</v>
      </c>
      <c r="AL49" s="10">
        <v>63342.833807720017</v>
      </c>
      <c r="AM49" s="10">
        <v>66476.877707616062</v>
      </c>
      <c r="AN49" s="10">
        <v>69634.426936761331</v>
      </c>
      <c r="AO49" s="10">
        <v>72815.657785125179</v>
      </c>
      <c r="AP49" s="10">
        <v>76020.747864851757</v>
      </c>
      <c r="AQ49" s="10">
        <v>79249.876120176283</v>
      </c>
      <c r="AR49" s="10">
        <v>82503.222837415742</v>
      </c>
      <c r="AS49" s="10">
        <v>85780.969655034496</v>
      </c>
      <c r="AT49" s="10">
        <v>89083.299573785393</v>
      </c>
      <c r="AU49" s="10">
        <v>92410.396966926928</v>
      </c>
    </row>
    <row r="50" spans="1:47">
      <c r="A50">
        <v>2050</v>
      </c>
      <c r="D50" t="s">
        <v>7</v>
      </c>
      <c r="E50">
        <v>432.4</v>
      </c>
      <c r="F50" s="10">
        <f>F16-F51</f>
        <v>202490</v>
      </c>
      <c r="G50" s="10">
        <f t="shared" ref="G50:AT50" si="10">G16-G51</f>
        <v>145812.5787377276</v>
      </c>
      <c r="H50" s="10">
        <f t="shared" si="10"/>
        <v>104999.29931426741</v>
      </c>
      <c r="I50" s="10">
        <f t="shared" si="10"/>
        <v>75609.751586092374</v>
      </c>
      <c r="J50" s="10">
        <f t="shared" si="10"/>
        <v>54446.40652124607</v>
      </c>
      <c r="K50" s="10">
        <f t="shared" si="10"/>
        <v>39206.730889750208</v>
      </c>
      <c r="L50" s="10">
        <f t="shared" si="10"/>
        <v>28232.675860094809</v>
      </c>
      <c r="M50" s="10">
        <f t="shared" si="10"/>
        <v>20330.284319358063</v>
      </c>
      <c r="N50" s="10">
        <f t="shared" si="10"/>
        <v>14639.790523367992</v>
      </c>
      <c r="O50" s="10">
        <f t="shared" si="10"/>
        <v>10542.079156464199</v>
      </c>
      <c r="P50" s="10">
        <f t="shared" si="10"/>
        <v>7591.3267176714435</v>
      </c>
      <c r="Q50" s="10">
        <f t="shared" si="10"/>
        <v>5466.4967393169063</v>
      </c>
      <c r="R50" s="10">
        <f t="shared" si="10"/>
        <v>3936.4116066036804</v>
      </c>
      <c r="S50" s="10">
        <f t="shared" si="10"/>
        <v>2834.6008560027985</v>
      </c>
      <c r="T50" s="10">
        <f t="shared" si="10"/>
        <v>2041.1894933376461</v>
      </c>
      <c r="U50" s="10">
        <f t="shared" si="10"/>
        <v>1469.8558136990468</v>
      </c>
      <c r="V50" s="10">
        <f t="shared" si="10"/>
        <v>1058.4397578552016</v>
      </c>
      <c r="W50" s="10">
        <f t="shared" si="10"/>
        <v>762.18001151367207</v>
      </c>
      <c r="X50" s="10">
        <f t="shared" si="10"/>
        <v>548.84405620602774</v>
      </c>
      <c r="Y50" s="10">
        <f t="shared" si="10"/>
        <v>395.22133023990318</v>
      </c>
      <c r="Z50" s="10">
        <f t="shared" si="10"/>
        <v>284.59796204473241</v>
      </c>
      <c r="AA50" s="10">
        <f t="shared" si="10"/>
        <v>204.93833151881699</v>
      </c>
      <c r="AB50" s="10">
        <f t="shared" si="10"/>
        <v>147.57561657842598</v>
      </c>
      <c r="AC50" s="10">
        <f t="shared" si="10"/>
        <v>106.26885876888991</v>
      </c>
      <c r="AD50" s="10">
        <f t="shared" si="10"/>
        <v>76.523958400939591</v>
      </c>
      <c r="AE50" s="10">
        <f t="shared" si="10"/>
        <v>55.104724725475535</v>
      </c>
      <c r="AF50" s="10">
        <f t="shared" si="10"/>
        <v>39.680784299736843</v>
      </c>
      <c r="AG50" s="10">
        <f t="shared" si="10"/>
        <v>28.574040619685547</v>
      </c>
      <c r="AH50" s="10">
        <f t="shared" si="10"/>
        <v>20.576100289967144</v>
      </c>
      <c r="AI50" s="10">
        <f t="shared" si="10"/>
        <v>14.816802032932173</v>
      </c>
      <c r="AJ50" s="10">
        <f t="shared" si="10"/>
        <v>10.66954473342048</v>
      </c>
      <c r="AK50" s="10">
        <f t="shared" si="10"/>
        <v>7.6831143836025149</v>
      </c>
      <c r="AL50" s="10">
        <f t="shared" si="10"/>
        <v>5.5325928243983071</v>
      </c>
      <c r="AM50" s="10">
        <f t="shared" si="10"/>
        <v>3.9840072439692449</v>
      </c>
      <c r="AN50" s="10">
        <f t="shared" si="10"/>
        <v>2.8688743639213499</v>
      </c>
      <c r="AO50" s="10">
        <f t="shared" si="10"/>
        <v>2.0658697667822707</v>
      </c>
      <c r="AP50" s="10">
        <f t="shared" si="10"/>
        <v>1.4876280212774873</v>
      </c>
      <c r="AQ50" s="10">
        <f t="shared" si="10"/>
        <v>1.0712374832655769</v>
      </c>
      <c r="AR50" s="10">
        <f t="shared" si="10"/>
        <v>0.77139562385855243</v>
      </c>
      <c r="AS50" s="10">
        <f t="shared" si="10"/>
        <v>0.5554801972466521</v>
      </c>
      <c r="AT50" s="10">
        <f t="shared" si="10"/>
        <v>0.39999999999417923</v>
      </c>
      <c r="AU50" s="10">
        <f>AU16-AU51</f>
        <v>0.28803907104884274</v>
      </c>
    </row>
    <row r="51" spans="1:47">
      <c r="D51" s="6" t="s">
        <v>49</v>
      </c>
      <c r="E51">
        <v>15</v>
      </c>
      <c r="F51" s="10">
        <v>0</v>
      </c>
      <c r="G51" s="10">
        <f>F50*$D$80+F51</f>
        <v>56677.421262272408</v>
      </c>
      <c r="H51" s="10">
        <f t="shared" ref="H51:AU51" si="11">G50*$D$80+G51</f>
        <v>97490.700685732591</v>
      </c>
      <c r="I51" s="10">
        <f t="shared" si="11"/>
        <v>126880.24841390763</v>
      </c>
      <c r="J51" s="10">
        <f t="shared" si="11"/>
        <v>148043.59347875393</v>
      </c>
      <c r="K51" s="10">
        <f t="shared" si="11"/>
        <v>163283.26911024979</v>
      </c>
      <c r="L51" s="10">
        <f t="shared" si="11"/>
        <v>174257.32413990519</v>
      </c>
      <c r="M51" s="10">
        <f t="shared" si="11"/>
        <v>182159.71568064194</v>
      </c>
      <c r="N51" s="10">
        <f t="shared" si="11"/>
        <v>187850.20947663201</v>
      </c>
      <c r="O51" s="10">
        <f t="shared" si="11"/>
        <v>191947.9208435358</v>
      </c>
      <c r="P51" s="10">
        <f t="shared" si="11"/>
        <v>194898.67328232856</v>
      </c>
      <c r="Q51" s="10">
        <f t="shared" si="11"/>
        <v>197023.50326068309</v>
      </c>
      <c r="R51" s="10">
        <f t="shared" si="11"/>
        <v>198553.58839339632</v>
      </c>
      <c r="S51" s="10">
        <f t="shared" si="11"/>
        <v>199655.3991439972</v>
      </c>
      <c r="T51" s="10">
        <f t="shared" si="11"/>
        <v>200448.81050666235</v>
      </c>
      <c r="U51" s="10">
        <f t="shared" si="11"/>
        <v>201020.14418630095</v>
      </c>
      <c r="V51" s="10">
        <f t="shared" si="11"/>
        <v>201431.5602421448</v>
      </c>
      <c r="W51" s="10">
        <f t="shared" si="11"/>
        <v>201727.81998848633</v>
      </c>
      <c r="X51" s="10">
        <f t="shared" si="11"/>
        <v>201941.15594379397</v>
      </c>
      <c r="Y51" s="10">
        <f t="shared" si="11"/>
        <v>202094.7786697601</v>
      </c>
      <c r="Z51" s="10">
        <f t="shared" si="11"/>
        <v>202205.40203795527</v>
      </c>
      <c r="AA51" s="10">
        <f t="shared" si="11"/>
        <v>202285.06166848118</v>
      </c>
      <c r="AB51" s="10">
        <f t="shared" si="11"/>
        <v>202342.42438342157</v>
      </c>
      <c r="AC51" s="10">
        <f t="shared" si="11"/>
        <v>202383.73114123111</v>
      </c>
      <c r="AD51" s="10">
        <f t="shared" si="11"/>
        <v>202413.47604159906</v>
      </c>
      <c r="AE51" s="10">
        <f t="shared" si="11"/>
        <v>202434.89527527452</v>
      </c>
      <c r="AF51" s="10">
        <f t="shared" si="11"/>
        <v>202450.31921570026</v>
      </c>
      <c r="AG51" s="10">
        <f t="shared" si="11"/>
        <v>202461.42595938031</v>
      </c>
      <c r="AH51" s="10">
        <f t="shared" si="11"/>
        <v>202469.42389971003</v>
      </c>
      <c r="AI51" s="10">
        <f t="shared" si="11"/>
        <v>202475.18319796707</v>
      </c>
      <c r="AJ51" s="10">
        <f t="shared" si="11"/>
        <v>202479.33045526658</v>
      </c>
      <c r="AK51" s="10">
        <f t="shared" si="11"/>
        <v>202482.3168856164</v>
      </c>
      <c r="AL51" s="10">
        <f t="shared" si="11"/>
        <v>202484.4674071756</v>
      </c>
      <c r="AM51" s="10">
        <f t="shared" si="11"/>
        <v>202486.01599275603</v>
      </c>
      <c r="AN51" s="10">
        <f t="shared" si="11"/>
        <v>202487.13112563608</v>
      </c>
      <c r="AO51" s="10">
        <f t="shared" si="11"/>
        <v>202487.93413023322</v>
      </c>
      <c r="AP51" s="10">
        <f t="shared" si="11"/>
        <v>202488.51237197872</v>
      </c>
      <c r="AQ51" s="10">
        <f t="shared" si="11"/>
        <v>202488.92876251673</v>
      </c>
      <c r="AR51" s="10">
        <f t="shared" si="11"/>
        <v>202489.22860437614</v>
      </c>
      <c r="AS51" s="10">
        <f t="shared" si="11"/>
        <v>202489.44451980275</v>
      </c>
      <c r="AT51" s="10">
        <f t="shared" si="11"/>
        <v>202489.60000000001</v>
      </c>
      <c r="AU51" s="10">
        <f t="shared" si="11"/>
        <v>202489.71196092895</v>
      </c>
    </row>
    <row r="52" spans="1:47">
      <c r="D52" t="s">
        <v>9</v>
      </c>
      <c r="E52">
        <v>335.3</v>
      </c>
      <c r="F52" s="10">
        <f>F18-F53</f>
        <v>60891</v>
      </c>
      <c r="G52" s="10">
        <f t="shared" ref="G52:AU52" si="12">G18-G53</f>
        <v>45184.635015329688</v>
      </c>
      <c r="H52" s="10">
        <f t="shared" si="12"/>
        <v>33529.606041427433</v>
      </c>
      <c r="I52" s="10">
        <f t="shared" si="12"/>
        <v>24880.90212329723</v>
      </c>
      <c r="J52" s="10">
        <f t="shared" si="12"/>
        <v>18463.064841985295</v>
      </c>
      <c r="K52" s="10">
        <f t="shared" si="12"/>
        <v>13700.659311712261</v>
      </c>
      <c r="L52" s="10">
        <f t="shared" si="12"/>
        <v>10166.679648373269</v>
      </c>
      <c r="M52" s="10">
        <f t="shared" si="12"/>
        <v>7544.2628504955792</v>
      </c>
      <c r="N52" s="10">
        <f t="shared" si="12"/>
        <v>5598.2782900486709</v>
      </c>
      <c r="O52" s="10">
        <f t="shared" si="12"/>
        <v>4154.245475523363</v>
      </c>
      <c r="P52" s="10">
        <f t="shared" si="12"/>
        <v>3082.6898158284093</v>
      </c>
      <c r="Q52" s="10">
        <f t="shared" si="12"/>
        <v>2287.5336945308954</v>
      </c>
      <c r="R52" s="10">
        <f t="shared" si="12"/>
        <v>1697.4819771829498</v>
      </c>
      <c r="S52" s="10">
        <f t="shared" si="12"/>
        <v>1259.6295607579377</v>
      </c>
      <c r="T52" s="10">
        <f t="shared" si="12"/>
        <v>934.71780652916641</v>
      </c>
      <c r="U52" s="10">
        <f t="shared" si="12"/>
        <v>693.6145395928761</v>
      </c>
      <c r="V52" s="10">
        <f t="shared" si="12"/>
        <v>514.7020054331515</v>
      </c>
      <c r="W52" s="10">
        <f t="shared" si="12"/>
        <v>381.93858299510612</v>
      </c>
      <c r="X52" s="10">
        <f t="shared" si="12"/>
        <v>283.420463958646</v>
      </c>
      <c r="Y52" s="10">
        <f t="shared" si="12"/>
        <v>210.3143357778099</v>
      </c>
      <c r="Z52" s="10">
        <f t="shared" si="12"/>
        <v>156.06537091872451</v>
      </c>
      <c r="AA52" s="10">
        <f t="shared" si="12"/>
        <v>115.80950918025337</v>
      </c>
      <c r="AB52" s="10">
        <f t="shared" si="12"/>
        <v>85.937337268464034</v>
      </c>
      <c r="AC52" s="10">
        <f t="shared" si="12"/>
        <v>63.770462279564526</v>
      </c>
      <c r="AD52" s="10">
        <f t="shared" si="12"/>
        <v>47.321362153044902</v>
      </c>
      <c r="AE52" s="10">
        <f t="shared" si="12"/>
        <v>35.115180852895719</v>
      </c>
      <c r="AF52" s="10">
        <f t="shared" si="12"/>
        <v>26.057490110775689</v>
      </c>
      <c r="AG52" s="10">
        <f t="shared" si="12"/>
        <v>19.33616101017833</v>
      </c>
      <c r="AH52" s="10">
        <f t="shared" si="12"/>
        <v>14.348547040492122</v>
      </c>
      <c r="AI52" s="10">
        <f t="shared" si="12"/>
        <v>10.647449722040619</v>
      </c>
      <c r="AJ52" s="10">
        <f t="shared" si="12"/>
        <v>7.9010219824704109</v>
      </c>
      <c r="AK52" s="10">
        <f t="shared" si="12"/>
        <v>5.8630141486573848</v>
      </c>
      <c r="AL52" s="10">
        <f t="shared" si="12"/>
        <v>4.350694756154553</v>
      </c>
      <c r="AM52" s="10">
        <f t="shared" si="12"/>
        <v>3.2284665159022552</v>
      </c>
      <c r="AN52" s="10">
        <f t="shared" si="12"/>
        <v>2.3957084163557738</v>
      </c>
      <c r="AO52" s="10">
        <f t="shared" si="12"/>
        <v>1.7777538617592654</v>
      </c>
      <c r="AP52" s="10">
        <f t="shared" si="12"/>
        <v>1.3191959302785108</v>
      </c>
      <c r="AQ52" s="10">
        <f t="shared" si="12"/>
        <v>0.9789194893091917</v>
      </c>
      <c r="AR52" s="10">
        <f t="shared" si="12"/>
        <v>0.72641473836847581</v>
      </c>
      <c r="AS52" s="10">
        <f t="shared" si="12"/>
        <v>0.53904164528648835</v>
      </c>
      <c r="AT52" s="10">
        <f t="shared" si="12"/>
        <v>0.40000000000873115</v>
      </c>
      <c r="AU52" s="10">
        <f t="shared" si="12"/>
        <v>0.29682307740586111</v>
      </c>
    </row>
    <row r="53" spans="1:47">
      <c r="D53" s="6" t="s">
        <v>50</v>
      </c>
      <c r="E53">
        <v>15</v>
      </c>
      <c r="F53" s="10">
        <v>0</v>
      </c>
      <c r="G53" s="10">
        <f>F52*$D$83+F53</f>
        <v>15706.364984670312</v>
      </c>
      <c r="H53" s="10">
        <f t="shared" ref="H53:AU53" si="13">G52*$D$83+G53</f>
        <v>27361.393958572567</v>
      </c>
      <c r="I53" s="10">
        <f t="shared" si="13"/>
        <v>36010.09787670277</v>
      </c>
      <c r="J53" s="10">
        <f t="shared" si="13"/>
        <v>42427.935158014705</v>
      </c>
      <c r="K53" s="10">
        <f t="shared" si="13"/>
        <v>47190.340688287739</v>
      </c>
      <c r="L53" s="10">
        <f t="shared" si="13"/>
        <v>50724.320351626731</v>
      </c>
      <c r="M53" s="10">
        <f t="shared" si="13"/>
        <v>53346.737149504421</v>
      </c>
      <c r="N53" s="10">
        <f t="shared" si="13"/>
        <v>55292.721709951329</v>
      </c>
      <c r="O53" s="10">
        <f t="shared" si="13"/>
        <v>56736.754524476637</v>
      </c>
      <c r="P53" s="10">
        <f t="shared" si="13"/>
        <v>57808.310184171591</v>
      </c>
      <c r="Q53" s="10">
        <f t="shared" si="13"/>
        <v>58603.466305469105</v>
      </c>
      <c r="R53" s="10">
        <f t="shared" si="13"/>
        <v>59193.51802281705</v>
      </c>
      <c r="S53" s="10">
        <f t="shared" si="13"/>
        <v>59631.370439242062</v>
      </c>
      <c r="T53" s="10">
        <f t="shared" si="13"/>
        <v>59956.282193470834</v>
      </c>
      <c r="U53" s="10">
        <f t="shared" si="13"/>
        <v>60197.385460407124</v>
      </c>
      <c r="V53" s="10">
        <f t="shared" si="13"/>
        <v>60376.297994566849</v>
      </c>
      <c r="W53" s="10">
        <f t="shared" si="13"/>
        <v>60509.061417004894</v>
      </c>
      <c r="X53" s="10">
        <f t="shared" si="13"/>
        <v>60607.579536041354</v>
      </c>
      <c r="Y53" s="10">
        <f t="shared" si="13"/>
        <v>60680.68566422219</v>
      </c>
      <c r="Z53" s="10">
        <f t="shared" si="13"/>
        <v>60734.934629081275</v>
      </c>
      <c r="AA53" s="10">
        <f t="shared" si="13"/>
        <v>60775.190490819747</v>
      </c>
      <c r="AB53" s="10">
        <f t="shared" si="13"/>
        <v>60805.062662731536</v>
      </c>
      <c r="AC53" s="10">
        <f t="shared" si="13"/>
        <v>60827.229537720435</v>
      </c>
      <c r="AD53" s="10">
        <f t="shared" si="13"/>
        <v>60843.678637846955</v>
      </c>
      <c r="AE53" s="10">
        <f t="shared" si="13"/>
        <v>60855.884819147104</v>
      </c>
      <c r="AF53" s="10">
        <f t="shared" si="13"/>
        <v>60864.942509889224</v>
      </c>
      <c r="AG53" s="10">
        <f t="shared" si="13"/>
        <v>60871.663838989822</v>
      </c>
      <c r="AH53" s="10">
        <f t="shared" si="13"/>
        <v>60876.651452959508</v>
      </c>
      <c r="AI53" s="10">
        <f t="shared" si="13"/>
        <v>60880.352550277959</v>
      </c>
      <c r="AJ53" s="10">
        <f t="shared" si="13"/>
        <v>60883.09897801753</v>
      </c>
      <c r="AK53" s="10">
        <f t="shared" si="13"/>
        <v>60885.136985851343</v>
      </c>
      <c r="AL53" s="10">
        <f t="shared" si="13"/>
        <v>60886.649305243845</v>
      </c>
      <c r="AM53" s="10">
        <f t="shared" si="13"/>
        <v>60887.771533484098</v>
      </c>
      <c r="AN53" s="10">
        <f t="shared" si="13"/>
        <v>60888.604291583644</v>
      </c>
      <c r="AO53" s="10">
        <f t="shared" si="13"/>
        <v>60889.222246138241</v>
      </c>
      <c r="AP53" s="10">
        <f t="shared" si="13"/>
        <v>60889.680804069721</v>
      </c>
      <c r="AQ53" s="10">
        <f t="shared" si="13"/>
        <v>60890.021080510691</v>
      </c>
      <c r="AR53" s="10">
        <f t="shared" si="13"/>
        <v>60890.273585261632</v>
      </c>
      <c r="AS53" s="10">
        <f t="shared" si="13"/>
        <v>60890.460958354714</v>
      </c>
      <c r="AT53" s="10">
        <f t="shared" si="13"/>
        <v>60890.599999999991</v>
      </c>
      <c r="AU53" s="10">
        <f t="shared" si="13"/>
        <v>60890.703176922594</v>
      </c>
    </row>
    <row r="54" spans="1:47">
      <c r="C54" t="s">
        <v>17</v>
      </c>
      <c r="D54" t="s">
        <v>11</v>
      </c>
      <c r="E54">
        <v>296.5</v>
      </c>
      <c r="F54" s="10">
        <f>F20-F55</f>
        <v>35652</v>
      </c>
      <c r="G54" s="10">
        <f t="shared" ref="G54:AU54" si="14">G20-G55</f>
        <v>26812.252472221182</v>
      </c>
      <c r="H54" s="10">
        <f t="shared" si="14"/>
        <v>20164.279216709609</v>
      </c>
      <c r="I54" s="10">
        <f t="shared" si="14"/>
        <v>15164.639999965792</v>
      </c>
      <c r="J54" s="10">
        <f t="shared" si="14"/>
        <v>11404.638066011081</v>
      </c>
      <c r="K54" s="10">
        <f t="shared" si="14"/>
        <v>8576.9111180352702</v>
      </c>
      <c r="L54" s="10">
        <f t="shared" si="14"/>
        <v>6450.3059107080262</v>
      </c>
      <c r="M54" s="10">
        <f t="shared" si="14"/>
        <v>4850.9825704298273</v>
      </c>
      <c r="N54" s="10">
        <f t="shared" si="14"/>
        <v>3648.2040114638439</v>
      </c>
      <c r="O54" s="10">
        <f t="shared" si="14"/>
        <v>2743.6488002226688</v>
      </c>
      <c r="P54" s="10">
        <f t="shared" si="14"/>
        <v>2063.3738451328682</v>
      </c>
      <c r="Q54" s="10">
        <f t="shared" si="14"/>
        <v>1551.7699001537185</v>
      </c>
      <c r="R54" s="10">
        <f t="shared" si="14"/>
        <v>1167.0157730762658</v>
      </c>
      <c r="S54" s="10">
        <f t="shared" si="14"/>
        <v>877.65964172515669</v>
      </c>
      <c r="T54" s="10">
        <f t="shared" si="14"/>
        <v>660.0480169026705</v>
      </c>
      <c r="U54" s="10">
        <f t="shared" si="14"/>
        <v>496.39218200895994</v>
      </c>
      <c r="V54" s="10">
        <f t="shared" si="14"/>
        <v>373.31404996244237</v>
      </c>
      <c r="W54" s="10">
        <f t="shared" si="14"/>
        <v>280.75256813139276</v>
      </c>
      <c r="X54" s="10">
        <f t="shared" si="14"/>
        <v>211.14127507470403</v>
      </c>
      <c r="Y54" s="10">
        <f t="shared" si="14"/>
        <v>158.78977826236223</v>
      </c>
      <c r="Z54" s="10">
        <f t="shared" si="14"/>
        <v>119.41859151740209</v>
      </c>
      <c r="AA54" s="10">
        <f t="shared" si="14"/>
        <v>89.80930734998401</v>
      </c>
      <c r="AB54" s="10">
        <f t="shared" si="14"/>
        <v>67.541507433612423</v>
      </c>
      <c r="AC54" s="10">
        <f t="shared" si="14"/>
        <v>50.794904904760187</v>
      </c>
      <c r="AD54" s="10">
        <f t="shared" si="14"/>
        <v>38.200544558756519</v>
      </c>
      <c r="AE54" s="10">
        <f t="shared" si="14"/>
        <v>28.728897264831176</v>
      </c>
      <c r="AF54" s="10">
        <f t="shared" si="14"/>
        <v>21.605700850253925</v>
      </c>
      <c r="AG54" s="10">
        <f t="shared" si="14"/>
        <v>16.248667845742602</v>
      </c>
      <c r="AH54" s="10">
        <f t="shared" si="14"/>
        <v>12.219886250903073</v>
      </c>
      <c r="AI54" s="10">
        <f t="shared" si="14"/>
        <v>9.1900223084521713</v>
      </c>
      <c r="AJ54" s="10">
        <f t="shared" si="14"/>
        <v>6.9113990339828888</v>
      </c>
      <c r="AK54" s="10">
        <f t="shared" si="14"/>
        <v>5.1977497990446864</v>
      </c>
      <c r="AL54" s="10">
        <f t="shared" si="14"/>
        <v>3.9089919190882938</v>
      </c>
      <c r="AM54" s="10">
        <f t="shared" si="14"/>
        <v>2.9397755594764021</v>
      </c>
      <c r="AN54" s="10">
        <f t="shared" si="14"/>
        <v>2.2108718869130826</v>
      </c>
      <c r="AO54" s="10">
        <f t="shared" si="14"/>
        <v>1.6626964887109352</v>
      </c>
      <c r="AP54" s="10">
        <f t="shared" si="14"/>
        <v>1.2504386300934129</v>
      </c>
      <c r="AQ54" s="10">
        <f t="shared" si="14"/>
        <v>0.94039818947203457</v>
      </c>
      <c r="AR54" s="10">
        <f t="shared" si="14"/>
        <v>0.7072308336282731</v>
      </c>
      <c r="AS54" s="10">
        <f t="shared" si="14"/>
        <v>0.53187623884878121</v>
      </c>
      <c r="AT54" s="10">
        <f t="shared" si="14"/>
        <v>0.40000000000145519</v>
      </c>
      <c r="AU54" s="10">
        <f t="shared" si="14"/>
        <v>0.30082186101208208</v>
      </c>
    </row>
    <row r="55" spans="1:47">
      <c r="D55" s="6" t="s">
        <v>51</v>
      </c>
      <c r="E55">
        <v>15</v>
      </c>
      <c r="F55" s="10">
        <v>0</v>
      </c>
      <c r="G55" s="10">
        <f>F54*$D$86+F55</f>
        <v>8839.7475277788162</v>
      </c>
      <c r="H55" s="10">
        <f t="shared" ref="H55:AU55" si="15">G54*$D$86+G55</f>
        <v>15487.720783290391</v>
      </c>
      <c r="I55" s="10">
        <f t="shared" si="15"/>
        <v>20487.360000034208</v>
      </c>
      <c r="J55" s="10">
        <f t="shared" si="15"/>
        <v>24247.361933988919</v>
      </c>
      <c r="K55" s="10">
        <f t="shared" si="15"/>
        <v>27075.08888196473</v>
      </c>
      <c r="L55" s="10">
        <f t="shared" si="15"/>
        <v>29201.694089291974</v>
      </c>
      <c r="M55" s="10">
        <f t="shared" si="15"/>
        <v>30801.017429570173</v>
      </c>
      <c r="N55" s="10">
        <f t="shared" si="15"/>
        <v>32003.795988536156</v>
      </c>
      <c r="O55" s="10">
        <f t="shared" si="15"/>
        <v>32908.351199777331</v>
      </c>
      <c r="P55" s="10">
        <f t="shared" si="15"/>
        <v>33588.626154867132</v>
      </c>
      <c r="Q55" s="10">
        <f t="shared" si="15"/>
        <v>34100.230099846282</v>
      </c>
      <c r="R55" s="10">
        <f t="shared" si="15"/>
        <v>34484.984226923734</v>
      </c>
      <c r="S55" s="10">
        <f t="shared" si="15"/>
        <v>34774.340358274843</v>
      </c>
      <c r="T55" s="10">
        <f t="shared" si="15"/>
        <v>34991.95198309733</v>
      </c>
      <c r="U55" s="10">
        <f t="shared" si="15"/>
        <v>35155.60781799104</v>
      </c>
      <c r="V55" s="10">
        <f t="shared" si="15"/>
        <v>35278.685950037558</v>
      </c>
      <c r="W55" s="10">
        <f t="shared" si="15"/>
        <v>35371.247431868607</v>
      </c>
      <c r="X55" s="10">
        <f t="shared" si="15"/>
        <v>35440.858724925296</v>
      </c>
      <c r="Y55" s="10">
        <f t="shared" si="15"/>
        <v>35493.210221737638</v>
      </c>
      <c r="Z55" s="10">
        <f t="shared" si="15"/>
        <v>35532.581408482598</v>
      </c>
      <c r="AA55" s="10">
        <f t="shared" si="15"/>
        <v>35562.190692650016</v>
      </c>
      <c r="AB55" s="10">
        <f t="shared" si="15"/>
        <v>35584.458492566388</v>
      </c>
      <c r="AC55" s="10">
        <f t="shared" si="15"/>
        <v>35601.20509509524</v>
      </c>
      <c r="AD55" s="10">
        <f t="shared" si="15"/>
        <v>35613.799455441243</v>
      </c>
      <c r="AE55" s="10">
        <f t="shared" si="15"/>
        <v>35623.271102735169</v>
      </c>
      <c r="AF55" s="10">
        <f t="shared" si="15"/>
        <v>35630.394299149746</v>
      </c>
      <c r="AG55" s="10">
        <f t="shared" si="15"/>
        <v>35635.751332154257</v>
      </c>
      <c r="AH55" s="10">
        <f t="shared" si="15"/>
        <v>35639.780113749097</v>
      </c>
      <c r="AI55" s="10">
        <f t="shared" si="15"/>
        <v>35642.809977691548</v>
      </c>
      <c r="AJ55" s="10">
        <f t="shared" si="15"/>
        <v>35645.088600966017</v>
      </c>
      <c r="AK55" s="10">
        <f t="shared" si="15"/>
        <v>35646.802250200955</v>
      </c>
      <c r="AL55" s="10">
        <f t="shared" si="15"/>
        <v>35648.091008080912</v>
      </c>
      <c r="AM55" s="10">
        <f t="shared" si="15"/>
        <v>35649.060224440524</v>
      </c>
      <c r="AN55" s="10">
        <f t="shared" si="15"/>
        <v>35649.789128113087</v>
      </c>
      <c r="AO55" s="10">
        <f t="shared" si="15"/>
        <v>35650.337303511289</v>
      </c>
      <c r="AP55" s="10">
        <f t="shared" si="15"/>
        <v>35650.749561369907</v>
      </c>
      <c r="AQ55" s="10">
        <f t="shared" si="15"/>
        <v>35651.059601810528</v>
      </c>
      <c r="AR55" s="10">
        <f t="shared" si="15"/>
        <v>35651.292769166372</v>
      </c>
      <c r="AS55" s="10">
        <f t="shared" si="15"/>
        <v>35651.468123761151</v>
      </c>
      <c r="AT55" s="10">
        <f t="shared" si="15"/>
        <v>35651.599999999999</v>
      </c>
      <c r="AU55" s="10">
        <f t="shared" si="15"/>
        <v>35651.699178138988</v>
      </c>
    </row>
    <row r="56" spans="1:47">
      <c r="D56" t="s">
        <v>14</v>
      </c>
      <c r="E56">
        <v>172.8</v>
      </c>
      <c r="F56" s="10">
        <v>5682</v>
      </c>
      <c r="G56" s="10">
        <v>5682</v>
      </c>
      <c r="H56" s="10">
        <v>5682</v>
      </c>
      <c r="I56" s="10">
        <v>5682</v>
      </c>
      <c r="J56" s="10">
        <v>5682</v>
      </c>
      <c r="K56" s="10">
        <v>5682</v>
      </c>
      <c r="L56" s="10">
        <v>5682</v>
      </c>
      <c r="M56" s="10">
        <v>5682</v>
      </c>
      <c r="N56" s="10">
        <v>5682</v>
      </c>
      <c r="O56" s="10">
        <v>5682</v>
      </c>
      <c r="P56" s="10">
        <v>5682</v>
      </c>
      <c r="Q56" s="10">
        <v>5682</v>
      </c>
      <c r="R56" s="10">
        <v>5682</v>
      </c>
      <c r="S56" s="10">
        <v>5682</v>
      </c>
      <c r="T56" s="10">
        <v>5682</v>
      </c>
      <c r="U56" s="10">
        <v>5682</v>
      </c>
      <c r="V56" s="10">
        <v>5682</v>
      </c>
      <c r="W56" s="10">
        <v>5682</v>
      </c>
      <c r="X56" s="10">
        <v>5682</v>
      </c>
      <c r="Y56" s="10">
        <v>5682</v>
      </c>
      <c r="Z56" s="10">
        <v>5682</v>
      </c>
      <c r="AA56" s="10">
        <v>5682</v>
      </c>
      <c r="AB56" s="10">
        <v>5682</v>
      </c>
      <c r="AC56" s="10">
        <v>5682</v>
      </c>
      <c r="AD56" s="10">
        <v>5682</v>
      </c>
      <c r="AE56" s="10">
        <v>5682</v>
      </c>
      <c r="AF56" s="10">
        <v>5682</v>
      </c>
      <c r="AG56" s="10">
        <v>5682</v>
      </c>
      <c r="AH56" s="10">
        <v>5682</v>
      </c>
      <c r="AI56" s="10">
        <v>5682</v>
      </c>
      <c r="AJ56" s="10">
        <v>5682</v>
      </c>
      <c r="AK56" s="10">
        <v>5682</v>
      </c>
      <c r="AL56" s="10">
        <v>5682</v>
      </c>
      <c r="AM56" s="10">
        <v>5682</v>
      </c>
      <c r="AN56" s="10">
        <v>5682</v>
      </c>
      <c r="AO56" s="10">
        <v>5682</v>
      </c>
      <c r="AP56" s="10">
        <v>5682</v>
      </c>
      <c r="AQ56" s="10">
        <v>5682</v>
      </c>
      <c r="AR56" s="10">
        <v>5682</v>
      </c>
      <c r="AS56" s="10">
        <v>5682</v>
      </c>
      <c r="AT56" s="10">
        <v>5682</v>
      </c>
      <c r="AU56" s="10">
        <v>5682</v>
      </c>
    </row>
    <row r="57" spans="1:47">
      <c r="D57" t="s">
        <v>15</v>
      </c>
      <c r="E57">
        <v>149.69999999999999</v>
      </c>
      <c r="F57" s="10">
        <v>2845</v>
      </c>
      <c r="G57" s="10">
        <v>5312.5349999999999</v>
      </c>
      <c r="H57" s="10">
        <v>7798.5765124999998</v>
      </c>
      <c r="I57" s="10">
        <v>10303.263336343749</v>
      </c>
      <c r="J57" s="10">
        <v>12826.735311366327</v>
      </c>
      <c r="K57" s="10">
        <v>15369.133326201574</v>
      </c>
      <c r="L57" s="10">
        <v>17930.599326148087</v>
      </c>
      <c r="M57" s="10">
        <v>20511.276321094199</v>
      </c>
      <c r="N57" s="10">
        <v>23111.308393502408</v>
      </c>
      <c r="O57" s="10">
        <v>25730.840706453677</v>
      </c>
      <c r="P57" s="10">
        <v>28370.019511752078</v>
      </c>
      <c r="Q57" s="10">
        <v>28370.019511752078</v>
      </c>
      <c r="R57" s="10">
        <v>28370.019511752078</v>
      </c>
      <c r="S57" s="10">
        <v>28370.019511752078</v>
      </c>
      <c r="T57" s="10">
        <v>28370.019511752078</v>
      </c>
      <c r="U57" s="10">
        <v>28370.019511752078</v>
      </c>
      <c r="V57" s="10">
        <v>28370.019511752078</v>
      </c>
      <c r="W57" s="10">
        <v>28370.019511752078</v>
      </c>
      <c r="X57" s="10">
        <v>28370.019511752078</v>
      </c>
      <c r="Y57" s="10">
        <v>28370.019511752078</v>
      </c>
      <c r="Z57" s="10">
        <v>28370.019511752078</v>
      </c>
      <c r="AA57" s="10">
        <v>28370.019511752078</v>
      </c>
      <c r="AB57" s="10">
        <v>28370.019511752078</v>
      </c>
      <c r="AC57" s="10">
        <v>28370.019511752078</v>
      </c>
      <c r="AD57" s="10">
        <v>28370.019511752078</v>
      </c>
      <c r="AE57" s="10">
        <v>28370.019511752078</v>
      </c>
      <c r="AF57" s="10">
        <v>28370.019511752078</v>
      </c>
      <c r="AG57" s="10">
        <v>28370.019511752078</v>
      </c>
      <c r="AH57" s="10">
        <v>28370.019511752078</v>
      </c>
      <c r="AI57" s="10">
        <v>28370.019511752078</v>
      </c>
      <c r="AJ57" s="10">
        <v>28370.019511752078</v>
      </c>
      <c r="AK57" s="10">
        <v>28370.019511752078</v>
      </c>
      <c r="AL57" s="10">
        <v>28370.019511752078</v>
      </c>
      <c r="AM57" s="10">
        <v>28370.019511752078</v>
      </c>
      <c r="AN57" s="10">
        <v>28370.019511752078</v>
      </c>
      <c r="AO57" s="10">
        <v>28370.019511752078</v>
      </c>
      <c r="AP57" s="10">
        <v>28370.019511752078</v>
      </c>
      <c r="AQ57" s="10">
        <v>28370.019511752078</v>
      </c>
      <c r="AR57" s="10">
        <v>28370.019511752078</v>
      </c>
      <c r="AS57" s="10">
        <v>28370.019511752078</v>
      </c>
      <c r="AT57" s="10">
        <v>28370.019511752078</v>
      </c>
      <c r="AU57" s="10">
        <v>28370.019511752078</v>
      </c>
    </row>
    <row r="58" spans="1:47">
      <c r="D58" t="s">
        <v>16</v>
      </c>
      <c r="E58">
        <v>15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>
        <v>2658.9726463381403</v>
      </c>
      <c r="R58" s="10">
        <v>5337.8875875238173</v>
      </c>
      <c r="S58" s="10">
        <v>8036.8943907683861</v>
      </c>
      <c r="T58" s="10">
        <v>10756.143745037289</v>
      </c>
      <c r="U58" s="10">
        <v>13495.787469463208</v>
      </c>
      <c r="V58" s="10">
        <v>16255.978521822322</v>
      </c>
      <c r="W58" s="10">
        <v>19036.871007074129</v>
      </c>
      <c r="X58" s="10">
        <v>21838.620185965327</v>
      </c>
      <c r="Y58" s="10">
        <v>24661.382483698206</v>
      </c>
      <c r="Z58" s="10">
        <v>27505.315498664084</v>
      </c>
      <c r="AA58" s="10">
        <v>30370.578011242204</v>
      </c>
      <c r="AB58" s="10">
        <v>33257.329992664658</v>
      </c>
      <c r="AC58" s="10">
        <v>36165.732613947781</v>
      </c>
      <c r="AD58" s="10">
        <v>39095.948254890529</v>
      </c>
      <c r="AE58" s="10">
        <v>42048.140513140344</v>
      </c>
      <c r="AF58" s="10">
        <v>45022.474213327034</v>
      </c>
      <c r="AG58" s="10">
        <v>48019.115416265129</v>
      </c>
      <c r="AH58" s="10">
        <v>51038.231428225256</v>
      </c>
      <c r="AI58" s="10">
        <v>54079.990810275085</v>
      </c>
      <c r="AJ58" s="10">
        <v>57144.563387690287</v>
      </c>
      <c r="AK58" s="10">
        <v>60232.120259436102</v>
      </c>
      <c r="AL58" s="10">
        <v>63342.833807720017</v>
      </c>
      <c r="AM58" s="10">
        <v>66476.877707616062</v>
      </c>
      <c r="AN58" s="10">
        <v>69634.426936761331</v>
      </c>
      <c r="AO58" s="10">
        <v>72815.657785125179</v>
      </c>
      <c r="AP58" s="10">
        <v>76020.747864851757</v>
      </c>
      <c r="AQ58" s="10">
        <v>79249.876120176283</v>
      </c>
      <c r="AR58" s="10">
        <v>82503.222837415742</v>
      </c>
      <c r="AS58" s="10">
        <v>85780.969655034496</v>
      </c>
      <c r="AT58" s="10">
        <v>89083.299573785393</v>
      </c>
      <c r="AU58" s="10">
        <v>92410.396966926928</v>
      </c>
    </row>
    <row r="59" spans="1:47">
      <c r="D59" t="s">
        <v>7</v>
      </c>
      <c r="E59">
        <v>311.3</v>
      </c>
      <c r="F59" s="10">
        <f>F25-F60</f>
        <v>208470</v>
      </c>
      <c r="G59" s="10">
        <f t="shared" ref="G59:AU59" si="16">G25-G60</f>
        <v>150009.57375203303</v>
      </c>
      <c r="H59" s="10">
        <f t="shared" si="16"/>
        <v>107942.97605059066</v>
      </c>
      <c r="I59" s="10">
        <f t="shared" si="16"/>
        <v>77672.949713987691</v>
      </c>
      <c r="J59" s="10">
        <f t="shared" si="16"/>
        <v>55891.428400529519</v>
      </c>
      <c r="K59" s="10">
        <f t="shared" si="16"/>
        <v>40218.013866530935</v>
      </c>
      <c r="L59" s="10">
        <f t="shared" si="16"/>
        <v>28939.833632041351</v>
      </c>
      <c r="M59" s="10">
        <f t="shared" si="16"/>
        <v>20824.349343297712</v>
      </c>
      <c r="N59" s="10">
        <f t="shared" si="16"/>
        <v>14984.658553516172</v>
      </c>
      <c r="O59" s="10">
        <f t="shared" si="16"/>
        <v>10782.569398151856</v>
      </c>
      <c r="P59" s="10">
        <f t="shared" si="16"/>
        <v>7758.8556596559356</v>
      </c>
      <c r="Q59" s="10">
        <f t="shared" si="16"/>
        <v>5583.0701314747275</v>
      </c>
      <c r="R59" s="10">
        <f t="shared" si="16"/>
        <v>4017.4316239757754</v>
      </c>
      <c r="S59" s="10">
        <f t="shared" si="16"/>
        <v>2890.8389959732594</v>
      </c>
      <c r="T59" s="10">
        <f t="shared" si="16"/>
        <v>2080.1723296958953</v>
      </c>
      <c r="U59" s="10">
        <f t="shared" si="16"/>
        <v>1496.8377440804616</v>
      </c>
      <c r="V59" s="10">
        <f t="shared" si="16"/>
        <v>1077.0853934161423</v>
      </c>
      <c r="W59" s="10">
        <f t="shared" si="16"/>
        <v>775.04255173835554</v>
      </c>
      <c r="X59" s="10">
        <f t="shared" si="16"/>
        <v>557.70040210083243</v>
      </c>
      <c r="Y59" s="10">
        <f t="shared" si="16"/>
        <v>401.30666091275634</v>
      </c>
      <c r="Z59" s="10">
        <f t="shared" si="16"/>
        <v>288.76980451564305</v>
      </c>
      <c r="AA59" s="10">
        <f t="shared" si="16"/>
        <v>207.79121834243415</v>
      </c>
      <c r="AB59" s="10">
        <f t="shared" si="16"/>
        <v>149.52114017825807</v>
      </c>
      <c r="AC59" s="10">
        <f t="shared" si="16"/>
        <v>107.59151199241751</v>
      </c>
      <c r="AD59" s="10">
        <f t="shared" si="16"/>
        <v>77.420045346196275</v>
      </c>
      <c r="AE59" s="10">
        <f t="shared" si="16"/>
        <v>55.70944501485792</v>
      </c>
      <c r="AF59" s="10">
        <f t="shared" si="16"/>
        <v>40.087063369515818</v>
      </c>
      <c r="AG59" s="10">
        <f t="shared" si="16"/>
        <v>28.845605070440797</v>
      </c>
      <c r="AH59" s="10">
        <f t="shared" si="16"/>
        <v>20.756544928473886</v>
      </c>
      <c r="AI59" s="10">
        <f t="shared" si="16"/>
        <v>14.935868265398312</v>
      </c>
      <c r="AJ59" s="10">
        <f t="shared" si="16"/>
        <v>10.747461179591483</v>
      </c>
      <c r="AK59" s="10">
        <f t="shared" si="16"/>
        <v>7.7335927014355548</v>
      </c>
      <c r="AL59" s="10">
        <f t="shared" si="16"/>
        <v>5.5648915657657199</v>
      </c>
      <c r="AM59" s="10">
        <f t="shared" si="16"/>
        <v>4.0043508023081813</v>
      </c>
      <c r="AN59" s="10">
        <f t="shared" si="16"/>
        <v>2.8814263779204339</v>
      </c>
      <c r="AO59" s="10">
        <f t="shared" si="16"/>
        <v>2.0733992552850395</v>
      </c>
      <c r="AP59" s="10">
        <f t="shared" si="16"/>
        <v>1.4919640164298471</v>
      </c>
      <c r="AQ59" s="10">
        <f t="shared" si="16"/>
        <v>1.0735783861309756</v>
      </c>
      <c r="AR59" s="10">
        <f t="shared" si="16"/>
        <v>0.77251900077681057</v>
      </c>
      <c r="AS59" s="10">
        <f t="shared" si="16"/>
        <v>0.55588452066876926</v>
      </c>
      <c r="AT59" s="10">
        <f t="shared" si="16"/>
        <v>0.39999999999417923</v>
      </c>
      <c r="AU59" s="10">
        <f t="shared" si="16"/>
        <v>0.28782956540817395</v>
      </c>
    </row>
    <row r="60" spans="1:47">
      <c r="D60" s="6" t="s">
        <v>49</v>
      </c>
      <c r="E60">
        <v>15</v>
      </c>
      <c r="F60" s="10">
        <v>0</v>
      </c>
      <c r="G60" s="10">
        <f>F59*$D$89+F60</f>
        <v>58460.426247966971</v>
      </c>
      <c r="H60" s="10">
        <f t="shared" ref="H60:AU60" si="17">G59*$D$89+G60</f>
        <v>100527.02394940934</v>
      </c>
      <c r="I60" s="10">
        <f t="shared" si="17"/>
        <v>130797.05028601231</v>
      </c>
      <c r="J60" s="10">
        <f t="shared" si="17"/>
        <v>152578.57159947048</v>
      </c>
      <c r="K60" s="10">
        <f t="shared" si="17"/>
        <v>168251.98613346906</v>
      </c>
      <c r="L60" s="10">
        <f t="shared" si="17"/>
        <v>179530.16636795865</v>
      </c>
      <c r="M60" s="10">
        <f t="shared" si="17"/>
        <v>187645.65065670229</v>
      </c>
      <c r="N60" s="10">
        <f t="shared" si="17"/>
        <v>193485.34144648383</v>
      </c>
      <c r="O60" s="10">
        <f t="shared" si="17"/>
        <v>197687.43060184814</v>
      </c>
      <c r="P60" s="10">
        <f t="shared" si="17"/>
        <v>200711.14434034406</v>
      </c>
      <c r="Q60" s="10">
        <f t="shared" si="17"/>
        <v>202886.92986852527</v>
      </c>
      <c r="R60" s="10">
        <f t="shared" si="17"/>
        <v>204452.56837602422</v>
      </c>
      <c r="S60" s="10">
        <f t="shared" si="17"/>
        <v>205579.16100402674</v>
      </c>
      <c r="T60" s="10">
        <f t="shared" si="17"/>
        <v>206389.8276703041</v>
      </c>
      <c r="U60" s="10">
        <f t="shared" si="17"/>
        <v>206973.16225591954</v>
      </c>
      <c r="V60" s="10">
        <f t="shared" si="17"/>
        <v>207392.91460658386</v>
      </c>
      <c r="W60" s="10">
        <f t="shared" si="17"/>
        <v>207694.95744826164</v>
      </c>
      <c r="X60" s="10">
        <f t="shared" si="17"/>
        <v>207912.29959789917</v>
      </c>
      <c r="Y60" s="10">
        <f t="shared" si="17"/>
        <v>208068.69333908724</v>
      </c>
      <c r="Z60" s="10">
        <f t="shared" si="17"/>
        <v>208181.23019548436</v>
      </c>
      <c r="AA60" s="10">
        <f t="shared" si="17"/>
        <v>208262.20878165757</v>
      </c>
      <c r="AB60" s="10">
        <f t="shared" si="17"/>
        <v>208320.47885982174</v>
      </c>
      <c r="AC60" s="10">
        <f t="shared" si="17"/>
        <v>208362.40848800758</v>
      </c>
      <c r="AD60" s="10">
        <f t="shared" si="17"/>
        <v>208392.5799546538</v>
      </c>
      <c r="AE60" s="10">
        <f t="shared" si="17"/>
        <v>208414.29055498514</v>
      </c>
      <c r="AF60" s="10">
        <f t="shared" si="17"/>
        <v>208429.91293663048</v>
      </c>
      <c r="AG60" s="10">
        <f t="shared" si="17"/>
        <v>208441.15439492956</v>
      </c>
      <c r="AH60" s="10">
        <f t="shared" si="17"/>
        <v>208449.24345507153</v>
      </c>
      <c r="AI60" s="10">
        <f t="shared" si="17"/>
        <v>208455.0641317346</v>
      </c>
      <c r="AJ60" s="10">
        <f t="shared" si="17"/>
        <v>208459.25253882041</v>
      </c>
      <c r="AK60" s="10">
        <f t="shared" si="17"/>
        <v>208462.26640729856</v>
      </c>
      <c r="AL60" s="10">
        <f t="shared" si="17"/>
        <v>208464.43510843423</v>
      </c>
      <c r="AM60" s="10">
        <f t="shared" si="17"/>
        <v>208465.99564919769</v>
      </c>
      <c r="AN60" s="10">
        <f t="shared" si="17"/>
        <v>208467.11857362208</v>
      </c>
      <c r="AO60" s="10">
        <f t="shared" si="17"/>
        <v>208467.92660074471</v>
      </c>
      <c r="AP60" s="10">
        <f t="shared" si="17"/>
        <v>208468.50803598357</v>
      </c>
      <c r="AQ60" s="10">
        <f t="shared" si="17"/>
        <v>208468.92642161387</v>
      </c>
      <c r="AR60" s="10">
        <f t="shared" si="17"/>
        <v>208469.22748099922</v>
      </c>
      <c r="AS60" s="10">
        <f t="shared" si="17"/>
        <v>208469.44411547933</v>
      </c>
      <c r="AT60" s="10">
        <f t="shared" si="17"/>
        <v>208469.6</v>
      </c>
      <c r="AU60" s="10">
        <f t="shared" si="17"/>
        <v>208469.71217043459</v>
      </c>
    </row>
    <row r="61" spans="1:47">
      <c r="D61" t="s">
        <v>9</v>
      </c>
      <c r="E61">
        <v>252</v>
      </c>
      <c r="F61" s="10">
        <f>F27-F62</f>
        <v>39415</v>
      </c>
      <c r="G61" s="10">
        <f t="shared" ref="G61:AU61" si="18">G27-G62</f>
        <v>29567.968877283445</v>
      </c>
      <c r="H61" s="10">
        <f t="shared" si="18"/>
        <v>22181.016961258465</v>
      </c>
      <c r="I61" s="10">
        <f t="shared" si="18"/>
        <v>16639.543807610975</v>
      </c>
      <c r="J61" s="10">
        <f t="shared" si="18"/>
        <v>12482.494315251446</v>
      </c>
      <c r="K61" s="10">
        <f t="shared" si="18"/>
        <v>9363.9985646130226</v>
      </c>
      <c r="L61" s="10">
        <f t="shared" si="18"/>
        <v>7024.5951573107886</v>
      </c>
      <c r="M61" s="10">
        <f t="shared" si="18"/>
        <v>5269.6438154733332</v>
      </c>
      <c r="N61" s="10">
        <f t="shared" si="18"/>
        <v>3953.1311513455439</v>
      </c>
      <c r="O61" s="10">
        <f t="shared" si="18"/>
        <v>2965.5222339415122</v>
      </c>
      <c r="P61" s="10">
        <f t="shared" si="18"/>
        <v>2224.6471931517081</v>
      </c>
      <c r="Q61" s="10">
        <f t="shared" si="18"/>
        <v>1668.8646193085297</v>
      </c>
      <c r="R61" s="10">
        <f t="shared" si="18"/>
        <v>1251.9329474594488</v>
      </c>
      <c r="S61" s="10">
        <f t="shared" si="18"/>
        <v>939.16312132251187</v>
      </c>
      <c r="T61" s="10">
        <f t="shared" si="18"/>
        <v>704.53243541688425</v>
      </c>
      <c r="U61" s="10">
        <f t="shared" si="18"/>
        <v>528.51942467190383</v>
      </c>
      <c r="V61" s="10">
        <f t="shared" si="18"/>
        <v>396.47966255838401</v>
      </c>
      <c r="W61" s="10">
        <f t="shared" si="18"/>
        <v>297.42733281751134</v>
      </c>
      <c r="X61" s="10">
        <f t="shared" si="18"/>
        <v>223.1212005582056</v>
      </c>
      <c r="Y61" s="10">
        <f t="shared" si="18"/>
        <v>167.37893477018952</v>
      </c>
      <c r="Z61" s="10">
        <f t="shared" si="18"/>
        <v>125.56273332481942</v>
      </c>
      <c r="AA61" s="10">
        <f t="shared" si="18"/>
        <v>94.193454042746453</v>
      </c>
      <c r="AB61" s="10">
        <f t="shared" si="18"/>
        <v>70.661147217550024</v>
      </c>
      <c r="AC61" s="10">
        <f t="shared" si="18"/>
        <v>53.007905664380814</v>
      </c>
      <c r="AD61" s="10">
        <f t="shared" si="18"/>
        <v>39.764965239992307</v>
      </c>
      <c r="AE61" s="10">
        <f t="shared" si="18"/>
        <v>29.830502464094025</v>
      </c>
      <c r="AF61" s="10">
        <f t="shared" si="18"/>
        <v>22.377961904152471</v>
      </c>
      <c r="AG61" s="10">
        <f t="shared" si="18"/>
        <v>16.787286086997483</v>
      </c>
      <c r="AH61" s="10">
        <f t="shared" si="18"/>
        <v>12.593326209673251</v>
      </c>
      <c r="AI61" s="10">
        <f t="shared" si="18"/>
        <v>9.447141378383094</v>
      </c>
      <c r="AJ61" s="10">
        <f t="shared" si="18"/>
        <v>7.0869664405763615</v>
      </c>
      <c r="AK61" s="10">
        <f t="shared" si="18"/>
        <v>5.3164329100400209</v>
      </c>
      <c r="AL61" s="10">
        <f t="shared" si="18"/>
        <v>3.9882309481763514</v>
      </c>
      <c r="AM61" s="10">
        <f t="shared" si="18"/>
        <v>2.9918530648501473</v>
      </c>
      <c r="AN61" s="10">
        <f t="shared" si="18"/>
        <v>2.2443998048183857</v>
      </c>
      <c r="AO61" s="10">
        <f t="shared" si="18"/>
        <v>1.6836824451893335</v>
      </c>
      <c r="AP61" s="10">
        <f t="shared" si="18"/>
        <v>1.2630488427894306</v>
      </c>
      <c r="AQ61" s="10">
        <f t="shared" si="18"/>
        <v>0.94750193769141333</v>
      </c>
      <c r="AR61" s="10">
        <f t="shared" si="18"/>
        <v>0.71078796916845022</v>
      </c>
      <c r="AS61" s="10">
        <f t="shared" si="18"/>
        <v>0.53321214133757167</v>
      </c>
      <c r="AT61" s="10">
        <f t="shared" si="18"/>
        <v>0.40000000000145519</v>
      </c>
      <c r="AU61" s="10">
        <f t="shared" si="18"/>
        <v>0.30006818599213148</v>
      </c>
    </row>
    <row r="62" spans="1:47">
      <c r="D62" s="6" t="s">
        <v>50</v>
      </c>
      <c r="E62">
        <v>15</v>
      </c>
      <c r="F62" s="10">
        <v>0</v>
      </c>
      <c r="G62" s="10">
        <f>F61*$D$92+F62</f>
        <v>9847.0311227165548</v>
      </c>
      <c r="H62" s="10">
        <f t="shared" ref="H62:AU62" si="19">G61*$D$92+G62</f>
        <v>17233.983038741535</v>
      </c>
      <c r="I62" s="10">
        <f t="shared" si="19"/>
        <v>22775.456192389025</v>
      </c>
      <c r="J62" s="10">
        <f t="shared" si="19"/>
        <v>26932.505684748554</v>
      </c>
      <c r="K62" s="10">
        <f t="shared" si="19"/>
        <v>30051.001435386977</v>
      </c>
      <c r="L62" s="10">
        <f t="shared" si="19"/>
        <v>32390.404842689211</v>
      </c>
      <c r="M62" s="10">
        <f t="shared" si="19"/>
        <v>34145.356184526667</v>
      </c>
      <c r="N62" s="10">
        <f t="shared" si="19"/>
        <v>35461.868848654456</v>
      </c>
      <c r="O62" s="10">
        <f t="shared" si="19"/>
        <v>36449.477766058488</v>
      </c>
      <c r="P62" s="10">
        <f t="shared" si="19"/>
        <v>37190.352806848292</v>
      </c>
      <c r="Q62" s="10">
        <f t="shared" si="19"/>
        <v>37746.13538069147</v>
      </c>
      <c r="R62" s="10">
        <f t="shared" si="19"/>
        <v>38163.067052540551</v>
      </c>
      <c r="S62" s="10">
        <f t="shared" si="19"/>
        <v>38475.836878677488</v>
      </c>
      <c r="T62" s="10">
        <f t="shared" si="19"/>
        <v>38710.467564583116</v>
      </c>
      <c r="U62" s="10">
        <f t="shared" si="19"/>
        <v>38886.480575328096</v>
      </c>
      <c r="V62" s="10">
        <f t="shared" si="19"/>
        <v>39018.520337441616</v>
      </c>
      <c r="W62" s="10">
        <f t="shared" si="19"/>
        <v>39117.572667182489</v>
      </c>
      <c r="X62" s="10">
        <f t="shared" si="19"/>
        <v>39191.878799441794</v>
      </c>
      <c r="Y62" s="10">
        <f t="shared" si="19"/>
        <v>39247.62106522981</v>
      </c>
      <c r="Z62" s="10">
        <f t="shared" si="19"/>
        <v>39289.437266675181</v>
      </c>
      <c r="AA62" s="10">
        <f t="shared" si="19"/>
        <v>39320.806545957254</v>
      </c>
      <c r="AB62" s="10">
        <f t="shared" si="19"/>
        <v>39344.33885278245</v>
      </c>
      <c r="AC62" s="10">
        <f t="shared" si="19"/>
        <v>39361.992094335619</v>
      </c>
      <c r="AD62" s="10">
        <f t="shared" si="19"/>
        <v>39375.235034760008</v>
      </c>
      <c r="AE62" s="10">
        <f t="shared" si="19"/>
        <v>39385.169497535906</v>
      </c>
      <c r="AF62" s="10">
        <f t="shared" si="19"/>
        <v>39392.622038095848</v>
      </c>
      <c r="AG62" s="10">
        <f t="shared" si="19"/>
        <v>39398.212713913003</v>
      </c>
      <c r="AH62" s="10">
        <f t="shared" si="19"/>
        <v>39402.406673790327</v>
      </c>
      <c r="AI62" s="10">
        <f t="shared" si="19"/>
        <v>39405.552858621617</v>
      </c>
      <c r="AJ62" s="10">
        <f t="shared" si="19"/>
        <v>39407.913033559424</v>
      </c>
      <c r="AK62" s="10">
        <f t="shared" si="19"/>
        <v>39409.68356708996</v>
      </c>
      <c r="AL62" s="10">
        <f t="shared" si="19"/>
        <v>39411.011769051824</v>
      </c>
      <c r="AM62" s="10">
        <f t="shared" si="19"/>
        <v>39412.00814693515</v>
      </c>
      <c r="AN62" s="10">
        <f t="shared" si="19"/>
        <v>39412.755600195182</v>
      </c>
      <c r="AO62" s="10">
        <f t="shared" si="19"/>
        <v>39413.316317554811</v>
      </c>
      <c r="AP62" s="10">
        <f t="shared" si="19"/>
        <v>39413.736951157211</v>
      </c>
      <c r="AQ62" s="10">
        <f t="shared" si="19"/>
        <v>39414.052498062309</v>
      </c>
      <c r="AR62" s="10">
        <f t="shared" si="19"/>
        <v>39414.289212030832</v>
      </c>
      <c r="AS62" s="10">
        <f t="shared" si="19"/>
        <v>39414.466787858662</v>
      </c>
      <c r="AT62" s="10">
        <f t="shared" si="19"/>
        <v>39414.6</v>
      </c>
      <c r="AU62" s="10">
        <f t="shared" si="19"/>
        <v>39414.699931814008</v>
      </c>
    </row>
    <row r="63" spans="1:47">
      <c r="C63" t="s">
        <v>18</v>
      </c>
      <c r="D63" t="s">
        <v>11</v>
      </c>
      <c r="E63">
        <v>234</v>
      </c>
      <c r="F63" s="10">
        <f>F29-F64</f>
        <v>18593</v>
      </c>
      <c r="G63" s="10">
        <f t="shared" ref="G63:AU63" si="20">G29-G64</f>
        <v>14212.393794717937</v>
      </c>
      <c r="H63" s="10">
        <f t="shared" si="20"/>
        <v>10863.880889374328</v>
      </c>
      <c r="I63" s="10">
        <f t="shared" si="20"/>
        <v>8304.2948065776618</v>
      </c>
      <c r="J63" s="10">
        <f t="shared" si="20"/>
        <v>6347.7603387572071</v>
      </c>
      <c r="K63" s="10">
        <f t="shared" si="20"/>
        <v>4852.1954310175624</v>
      </c>
      <c r="L63" s="10">
        <f t="shared" si="20"/>
        <v>3708.9932896548562</v>
      </c>
      <c r="M63" s="10">
        <f t="shared" si="20"/>
        <v>2835.1354388501659</v>
      </c>
      <c r="N63" s="10">
        <f t="shared" si="20"/>
        <v>2167.1629816758468</v>
      </c>
      <c r="O63" s="10">
        <f t="shared" si="20"/>
        <v>1656.5682629436997</v>
      </c>
      <c r="P63" s="10">
        <f t="shared" si="20"/>
        <v>1266.2722799326475</v>
      </c>
      <c r="Q63" s="10">
        <f t="shared" si="20"/>
        <v>967.93203322422778</v>
      </c>
      <c r="R63" s="10">
        <f t="shared" si="20"/>
        <v>739.88227949791326</v>
      </c>
      <c r="S63" s="10">
        <f t="shared" si="20"/>
        <v>565.56221792921497</v>
      </c>
      <c r="T63" s="10">
        <f t="shared" si="20"/>
        <v>432.312857345456</v>
      </c>
      <c r="U63" s="10">
        <f t="shared" si="20"/>
        <v>330.45772985065923</v>
      </c>
      <c r="V63" s="10">
        <f t="shared" si="20"/>
        <v>252.60019303749141</v>
      </c>
      <c r="W63" s="10">
        <f t="shared" si="20"/>
        <v>193.08629140378616</v>
      </c>
      <c r="X63" s="10">
        <f t="shared" si="20"/>
        <v>147.59417037553067</v>
      </c>
      <c r="Y63" s="10">
        <f t="shared" si="20"/>
        <v>112.82022649285864</v>
      </c>
      <c r="Z63" s="10">
        <f t="shared" si="20"/>
        <v>86.239202222652239</v>
      </c>
      <c r="AA63" s="10">
        <f t="shared" si="20"/>
        <v>65.920803664317646</v>
      </c>
      <c r="AB63" s="10">
        <f t="shared" si="20"/>
        <v>50.389524065056321</v>
      </c>
      <c r="AC63" s="10">
        <f t="shared" si="20"/>
        <v>38.517493634215498</v>
      </c>
      <c r="AD63" s="10">
        <f t="shared" si="20"/>
        <v>29.442574491207779</v>
      </c>
      <c r="AE63" s="10">
        <f t="shared" si="20"/>
        <v>22.505752863948146</v>
      </c>
      <c r="AF63" s="10">
        <f t="shared" si="20"/>
        <v>17.203282006616064</v>
      </c>
      <c r="AG63" s="10">
        <f t="shared" si="20"/>
        <v>13.150100491562625</v>
      </c>
      <c r="AH63" s="10">
        <f t="shared" si="20"/>
        <v>10.051869339331461</v>
      </c>
      <c r="AI63" s="10">
        <f t="shared" si="20"/>
        <v>7.6835973443558032</v>
      </c>
      <c r="AJ63" s="10">
        <f t="shared" si="20"/>
        <v>5.8733023835884524</v>
      </c>
      <c r="AK63" s="10">
        <f t="shared" si="20"/>
        <v>4.4895222046470735</v>
      </c>
      <c r="AL63" s="10">
        <f t="shared" si="20"/>
        <v>3.4317677363833354</v>
      </c>
      <c r="AM63" s="10">
        <f t="shared" si="20"/>
        <v>2.623225648443622</v>
      </c>
      <c r="AN63" s="10">
        <f t="shared" si="20"/>
        <v>2.0051802252492053</v>
      </c>
      <c r="AO63" s="10">
        <f t="shared" si="20"/>
        <v>1.5327494751036284</v>
      </c>
      <c r="AP63" s="10">
        <f t="shared" si="20"/>
        <v>1.171625833852886</v>
      </c>
      <c r="AQ63" s="10">
        <f t="shared" si="20"/>
        <v>0.89558477549508098</v>
      </c>
      <c r="AR63" s="10">
        <f t="shared" si="20"/>
        <v>0.68458040691984934</v>
      </c>
      <c r="AS63" s="10">
        <f t="shared" si="20"/>
        <v>0.52328975029740832</v>
      </c>
      <c r="AT63" s="10">
        <f t="shared" si="20"/>
        <v>0.39999999999781721</v>
      </c>
      <c r="AU63" s="10">
        <f t="shared" si="20"/>
        <v>0.30575794749893248</v>
      </c>
    </row>
    <row r="64" spans="1:47">
      <c r="D64" s="6" t="s">
        <v>51</v>
      </c>
      <c r="E64">
        <v>15</v>
      </c>
      <c r="F64" s="10">
        <v>0</v>
      </c>
      <c r="G64" s="10">
        <f>F63*$D$95+F64</f>
        <v>4380.6062052820644</v>
      </c>
      <c r="H64" s="10">
        <f t="shared" ref="H64:AU64" si="21">G63*$D$95+G64</f>
        <v>7729.119110625672</v>
      </c>
      <c r="I64" s="10">
        <f t="shared" si="21"/>
        <v>10288.705193422338</v>
      </c>
      <c r="J64" s="10">
        <f t="shared" si="21"/>
        <v>12245.239661242793</v>
      </c>
      <c r="K64" s="10">
        <f t="shared" si="21"/>
        <v>13740.804568982438</v>
      </c>
      <c r="L64" s="10">
        <f t="shared" si="21"/>
        <v>14884.006710345144</v>
      </c>
      <c r="M64" s="10">
        <f t="shared" si="21"/>
        <v>15757.864561149834</v>
      </c>
      <c r="N64" s="10">
        <f t="shared" si="21"/>
        <v>16425.837018324153</v>
      </c>
      <c r="O64" s="10">
        <f t="shared" si="21"/>
        <v>16936.4317370563</v>
      </c>
      <c r="P64" s="10">
        <f t="shared" si="21"/>
        <v>17326.727720067352</v>
      </c>
      <c r="Q64" s="10">
        <f t="shared" si="21"/>
        <v>17625.067966775772</v>
      </c>
      <c r="R64" s="10">
        <f t="shared" si="21"/>
        <v>17853.117720502087</v>
      </c>
      <c r="S64" s="10">
        <f t="shared" si="21"/>
        <v>18027.437782070785</v>
      </c>
      <c r="T64" s="10">
        <f t="shared" si="21"/>
        <v>18160.687142654544</v>
      </c>
      <c r="U64" s="10">
        <f t="shared" si="21"/>
        <v>18262.542270149341</v>
      </c>
      <c r="V64" s="10">
        <f t="shared" si="21"/>
        <v>18340.399806962509</v>
      </c>
      <c r="W64" s="10">
        <f t="shared" si="21"/>
        <v>18399.913708596214</v>
      </c>
      <c r="X64" s="10">
        <f t="shared" si="21"/>
        <v>18445.405829624469</v>
      </c>
      <c r="Y64" s="10">
        <f t="shared" si="21"/>
        <v>18480.179773507141</v>
      </c>
      <c r="Z64" s="10">
        <f t="shared" si="21"/>
        <v>18506.760797777348</v>
      </c>
      <c r="AA64" s="10">
        <f t="shared" si="21"/>
        <v>18527.079196335682</v>
      </c>
      <c r="AB64" s="10">
        <f t="shared" si="21"/>
        <v>18542.610475934944</v>
      </c>
      <c r="AC64" s="10">
        <f t="shared" si="21"/>
        <v>18554.482506365785</v>
      </c>
      <c r="AD64" s="10">
        <f t="shared" si="21"/>
        <v>18563.557425508792</v>
      </c>
      <c r="AE64" s="10">
        <f t="shared" si="21"/>
        <v>18570.494247136052</v>
      </c>
      <c r="AF64" s="10">
        <f t="shared" si="21"/>
        <v>18575.796717993384</v>
      </c>
      <c r="AG64" s="10">
        <f t="shared" si="21"/>
        <v>18579.849899508437</v>
      </c>
      <c r="AH64" s="10">
        <f t="shared" si="21"/>
        <v>18582.948130660669</v>
      </c>
      <c r="AI64" s="10">
        <f t="shared" si="21"/>
        <v>18585.316402655644</v>
      </c>
      <c r="AJ64" s="10">
        <f t="shared" si="21"/>
        <v>18587.126697616412</v>
      </c>
      <c r="AK64" s="10">
        <f t="shared" si="21"/>
        <v>18588.510477795353</v>
      </c>
      <c r="AL64" s="10">
        <f t="shared" si="21"/>
        <v>18589.568232263617</v>
      </c>
      <c r="AM64" s="10">
        <f t="shared" si="21"/>
        <v>18590.376774351556</v>
      </c>
      <c r="AN64" s="10">
        <f t="shared" si="21"/>
        <v>18590.994819774751</v>
      </c>
      <c r="AO64" s="10">
        <f t="shared" si="21"/>
        <v>18591.467250524896</v>
      </c>
      <c r="AP64" s="10">
        <f t="shared" si="21"/>
        <v>18591.828374166147</v>
      </c>
      <c r="AQ64" s="10">
        <f t="shared" si="21"/>
        <v>18592.104415224505</v>
      </c>
      <c r="AR64" s="10">
        <f t="shared" si="21"/>
        <v>18592.31541959308</v>
      </c>
      <c r="AS64" s="10">
        <f t="shared" si="21"/>
        <v>18592.476710249703</v>
      </c>
      <c r="AT64" s="10">
        <f t="shared" si="21"/>
        <v>18592.600000000002</v>
      </c>
      <c r="AU64" s="10">
        <f t="shared" si="21"/>
        <v>18592.694242052501</v>
      </c>
    </row>
    <row r="65" spans="1:48">
      <c r="D65" t="s">
        <v>14</v>
      </c>
      <c r="E65">
        <v>138.69999999999999</v>
      </c>
      <c r="F65" s="10">
        <v>2702</v>
      </c>
      <c r="G65" s="10">
        <v>2702</v>
      </c>
      <c r="H65" s="10">
        <v>2702</v>
      </c>
      <c r="I65" s="10">
        <v>2702</v>
      </c>
      <c r="J65" s="10">
        <v>2702</v>
      </c>
      <c r="K65" s="10">
        <v>2702</v>
      </c>
      <c r="L65" s="10">
        <v>2702</v>
      </c>
      <c r="M65" s="10">
        <v>2702</v>
      </c>
      <c r="N65" s="10">
        <v>2702</v>
      </c>
      <c r="O65" s="10">
        <v>2702</v>
      </c>
      <c r="P65" s="10">
        <v>2702</v>
      </c>
      <c r="Q65" s="10">
        <v>2702</v>
      </c>
      <c r="R65" s="10">
        <v>2702</v>
      </c>
      <c r="S65" s="10">
        <v>2702</v>
      </c>
      <c r="T65" s="10">
        <v>2702</v>
      </c>
      <c r="U65" s="10">
        <v>2702</v>
      </c>
      <c r="V65" s="10">
        <v>2702</v>
      </c>
      <c r="W65" s="10">
        <v>2702</v>
      </c>
      <c r="X65" s="10">
        <v>2702</v>
      </c>
      <c r="Y65" s="10">
        <v>2702</v>
      </c>
      <c r="Z65" s="10">
        <v>2702</v>
      </c>
      <c r="AA65" s="10">
        <v>2702</v>
      </c>
      <c r="AB65" s="10">
        <v>2702</v>
      </c>
      <c r="AC65" s="10">
        <v>2702</v>
      </c>
      <c r="AD65" s="10">
        <v>2702</v>
      </c>
      <c r="AE65" s="10">
        <v>2702</v>
      </c>
      <c r="AF65" s="10">
        <v>2702</v>
      </c>
      <c r="AG65" s="10">
        <v>2702</v>
      </c>
      <c r="AH65" s="10">
        <v>2702</v>
      </c>
      <c r="AI65" s="10">
        <v>2702</v>
      </c>
      <c r="AJ65" s="10">
        <v>2702</v>
      </c>
      <c r="AK65" s="10">
        <v>2702</v>
      </c>
      <c r="AL65" s="10">
        <v>2702</v>
      </c>
      <c r="AM65" s="10">
        <v>2702</v>
      </c>
      <c r="AN65" s="10">
        <v>2702</v>
      </c>
      <c r="AO65" s="10">
        <v>2702</v>
      </c>
      <c r="AP65" s="10">
        <v>2702</v>
      </c>
      <c r="AQ65" s="10">
        <v>2702</v>
      </c>
      <c r="AR65" s="10">
        <v>2702</v>
      </c>
      <c r="AS65" s="10">
        <v>2702</v>
      </c>
      <c r="AT65" s="10">
        <v>2702</v>
      </c>
      <c r="AU65" s="10">
        <v>2702</v>
      </c>
    </row>
    <row r="66" spans="1:48">
      <c r="D66" t="s">
        <v>15</v>
      </c>
      <c r="E66">
        <v>113.8</v>
      </c>
      <c r="F66" s="10">
        <v>1286</v>
      </c>
      <c r="G66" s="10">
        <v>3753.5349999999999</v>
      </c>
      <c r="H66" s="10">
        <v>6239.5765124999998</v>
      </c>
      <c r="I66" s="10">
        <v>8744.263336343749</v>
      </c>
      <c r="J66" s="10">
        <v>11267.735311366327</v>
      </c>
      <c r="K66" s="10">
        <v>13810.133326201574</v>
      </c>
      <c r="L66" s="10">
        <v>16371.599326148087</v>
      </c>
      <c r="M66" s="10">
        <v>18952.276321094199</v>
      </c>
      <c r="N66" s="10">
        <v>21552.308393502408</v>
      </c>
      <c r="O66" s="10">
        <v>24171.840706453677</v>
      </c>
      <c r="P66" s="10">
        <v>26811.019511752078</v>
      </c>
      <c r="Q66" s="10">
        <v>26811.019511752078</v>
      </c>
      <c r="R66" s="10">
        <v>26811.019511752078</v>
      </c>
      <c r="S66" s="10">
        <v>26811.019511752078</v>
      </c>
      <c r="T66" s="10">
        <v>26811.019511752078</v>
      </c>
      <c r="U66" s="10">
        <v>26811.019511752078</v>
      </c>
      <c r="V66" s="10">
        <v>26811.019511752078</v>
      </c>
      <c r="W66" s="10">
        <v>26811.019511752078</v>
      </c>
      <c r="X66" s="10">
        <v>26811.019511752078</v>
      </c>
      <c r="Y66" s="10">
        <v>26811.019511752078</v>
      </c>
      <c r="Z66" s="10">
        <v>26811.019511752078</v>
      </c>
      <c r="AA66" s="10">
        <v>26811.019511752078</v>
      </c>
      <c r="AB66" s="10">
        <v>26811.019511752078</v>
      </c>
      <c r="AC66" s="10">
        <v>26811.019511752078</v>
      </c>
      <c r="AD66" s="10">
        <v>26811.019511752078</v>
      </c>
      <c r="AE66" s="10">
        <v>26811.019511752078</v>
      </c>
      <c r="AF66" s="10">
        <v>26811.019511752078</v>
      </c>
      <c r="AG66" s="10">
        <v>26811.019511752078</v>
      </c>
      <c r="AH66" s="10">
        <v>26811.019511752078</v>
      </c>
      <c r="AI66" s="10">
        <v>26811.019511752078</v>
      </c>
      <c r="AJ66" s="10">
        <v>26811.019511752078</v>
      </c>
      <c r="AK66" s="10">
        <v>26811.019511752078</v>
      </c>
      <c r="AL66" s="10">
        <v>26811.019511752078</v>
      </c>
      <c r="AM66" s="10">
        <v>26811.019511752078</v>
      </c>
      <c r="AN66" s="10">
        <v>26811.019511752078</v>
      </c>
      <c r="AO66" s="10">
        <v>26811.019511752078</v>
      </c>
      <c r="AP66" s="10">
        <v>26811.019511752078</v>
      </c>
      <c r="AQ66" s="10">
        <v>26811.019511752078</v>
      </c>
      <c r="AR66" s="10">
        <v>26811.019511752078</v>
      </c>
      <c r="AS66" s="10">
        <v>26811.019511752078</v>
      </c>
      <c r="AT66" s="10">
        <v>26811.019511752078</v>
      </c>
      <c r="AU66" s="10">
        <v>26811.019511752078</v>
      </c>
    </row>
    <row r="67" spans="1:48">
      <c r="D67" t="s">
        <v>16</v>
      </c>
      <c r="E67">
        <v>15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>
        <v>2658.9726463381403</v>
      </c>
      <c r="R67" s="10">
        <v>5337.8875875238173</v>
      </c>
      <c r="S67" s="10">
        <v>8036.8943907683861</v>
      </c>
      <c r="T67" s="10">
        <v>10756.143745037289</v>
      </c>
      <c r="U67" s="10">
        <v>13495.787469463208</v>
      </c>
      <c r="V67" s="10">
        <v>16255.978521822322</v>
      </c>
      <c r="W67" s="10">
        <v>19036.871007074129</v>
      </c>
      <c r="X67" s="10">
        <v>21838.620185965327</v>
      </c>
      <c r="Y67" s="10">
        <v>24661.382483698206</v>
      </c>
      <c r="Z67" s="10">
        <v>27505.315498664084</v>
      </c>
      <c r="AA67" s="10">
        <v>30370.578011242204</v>
      </c>
      <c r="AB67" s="10">
        <v>33257.329992664658</v>
      </c>
      <c r="AC67" s="10">
        <v>36165.732613947781</v>
      </c>
      <c r="AD67" s="10">
        <v>39095.948254890529</v>
      </c>
      <c r="AE67" s="10">
        <v>42048.140513140344</v>
      </c>
      <c r="AF67" s="10">
        <v>45022.474213327034</v>
      </c>
      <c r="AG67" s="10">
        <v>48019.115416265129</v>
      </c>
      <c r="AH67" s="10">
        <v>51038.231428225256</v>
      </c>
      <c r="AI67" s="10">
        <v>54079.990810275085</v>
      </c>
      <c r="AJ67" s="10">
        <v>57144.563387690287</v>
      </c>
      <c r="AK67" s="10">
        <v>60232.120259436102</v>
      </c>
      <c r="AL67" s="10">
        <v>63342.833807720017</v>
      </c>
      <c r="AM67" s="10">
        <v>66476.877707616062</v>
      </c>
      <c r="AN67" s="10">
        <v>69634.426936761331</v>
      </c>
      <c r="AO67" s="10">
        <v>72815.657785125179</v>
      </c>
      <c r="AP67" s="10">
        <v>76020.747864851757</v>
      </c>
      <c r="AQ67" s="10">
        <v>79249.876120176283</v>
      </c>
      <c r="AR67" s="10">
        <v>82503.222837415742</v>
      </c>
      <c r="AS67" s="10">
        <v>85780.969655034496</v>
      </c>
      <c r="AT67" s="10">
        <v>89083.299573785393</v>
      </c>
      <c r="AU67" s="10">
        <v>92410.396966926928</v>
      </c>
    </row>
    <row r="68" spans="1:48">
      <c r="C68" s="1" t="s">
        <v>19</v>
      </c>
      <c r="D68" s="1"/>
      <c r="E68" s="1"/>
      <c r="F68" s="1">
        <f>SUM(F41:F67)</f>
        <v>987014</v>
      </c>
      <c r="G68" s="1">
        <f t="shared" ref="G68:AU68" si="22">SUM(G41:G67)</f>
        <v>994416.60499999998</v>
      </c>
      <c r="H68" s="1">
        <f t="shared" si="22"/>
        <v>1001874.7295374998</v>
      </c>
      <c r="I68" s="1">
        <f t="shared" si="22"/>
        <v>1009388.7900090311</v>
      </c>
      <c r="J68" s="1">
        <f t="shared" si="22"/>
        <v>1016959.2059340992</v>
      </c>
      <c r="K68" s="1">
        <f t="shared" si="22"/>
        <v>1024586.3999786047</v>
      </c>
      <c r="L68" s="1">
        <f t="shared" si="22"/>
        <v>1032270.7979784441</v>
      </c>
      <c r="M68" s="1">
        <f t="shared" si="22"/>
        <v>1040012.8289632828</v>
      </c>
      <c r="N68" s="1">
        <f t="shared" si="22"/>
        <v>1047812.9251805071</v>
      </c>
      <c r="O68" s="1">
        <f t="shared" si="22"/>
        <v>1055671.522119361</v>
      </c>
      <c r="P68" s="1">
        <f t="shared" si="22"/>
        <v>1063589.0585352562</v>
      </c>
      <c r="Q68" s="1">
        <f t="shared" si="22"/>
        <v>1071565.9764742707</v>
      </c>
      <c r="R68" s="1">
        <f t="shared" si="22"/>
        <v>1079602.7212978278</v>
      </c>
      <c r="S68" s="1">
        <f t="shared" si="22"/>
        <v>1087699.7417075613</v>
      </c>
      <c r="T68" s="1">
        <f t="shared" si="22"/>
        <v>1095857.489770368</v>
      </c>
      <c r="U68" s="1">
        <f t="shared" si="22"/>
        <v>1104076.4209436458</v>
      </c>
      <c r="V68" s="1">
        <f t="shared" si="22"/>
        <v>1112356.9941007232</v>
      </c>
      <c r="W68" s="1">
        <f t="shared" si="22"/>
        <v>1120699.6715564786</v>
      </c>
      <c r="X68" s="1">
        <f t="shared" si="22"/>
        <v>1129104.9190931523</v>
      </c>
      <c r="Y68" s="1">
        <f t="shared" si="22"/>
        <v>1137573.2059863508</v>
      </c>
      <c r="Z68" s="1">
        <f t="shared" si="22"/>
        <v>1146105.0050312483</v>
      </c>
      <c r="AA68" s="1">
        <f t="shared" si="22"/>
        <v>1154700.7925689828</v>
      </c>
      <c r="AB68" s="1">
        <f t="shared" si="22"/>
        <v>1163361.0485132502</v>
      </c>
      <c r="AC68" s="1">
        <f t="shared" si="22"/>
        <v>1172086.2563770995</v>
      </c>
      <c r="AD68" s="1">
        <f t="shared" si="22"/>
        <v>1180876.9032999277</v>
      </c>
      <c r="AE68" s="1">
        <f t="shared" si="22"/>
        <v>1189733.4800746772</v>
      </c>
      <c r="AF68" s="1">
        <f t="shared" si="22"/>
        <v>1198656.4811752373</v>
      </c>
      <c r="AG68" s="1">
        <f t="shared" si="22"/>
        <v>1207646.4047840517</v>
      </c>
      <c r="AH68" s="1">
        <f t="shared" si="22"/>
        <v>1216703.7528199321</v>
      </c>
      <c r="AI68" s="1">
        <f t="shared" si="22"/>
        <v>1225829.0309660814</v>
      </c>
      <c r="AJ68" s="1">
        <f t="shared" si="22"/>
        <v>1235022.7486983272</v>
      </c>
      <c r="AK68" s="1">
        <f t="shared" si="22"/>
        <v>1244285.4193135644</v>
      </c>
      <c r="AL68" s="1">
        <f t="shared" si="22"/>
        <v>1253617.5599584163</v>
      </c>
      <c r="AM68" s="1">
        <f t="shared" si="22"/>
        <v>1263019.6916581043</v>
      </c>
      <c r="AN68" s="1">
        <f t="shared" si="22"/>
        <v>1272492.3393455402</v>
      </c>
      <c r="AO68" s="1">
        <f t="shared" si="22"/>
        <v>1282036.0318906317</v>
      </c>
      <c r="AP68" s="1">
        <f t="shared" si="22"/>
        <v>1291651.3021298114</v>
      </c>
      <c r="AQ68" s="1">
        <f t="shared" si="22"/>
        <v>1301338.6868957849</v>
      </c>
      <c r="AR68" s="1">
        <f t="shared" si="22"/>
        <v>1311098.7270475035</v>
      </c>
      <c r="AS68" s="1">
        <f t="shared" si="22"/>
        <v>1320931.9675003598</v>
      </c>
      <c r="AT68" s="1">
        <f t="shared" si="22"/>
        <v>1330838.9572566124</v>
      </c>
      <c r="AU68" s="19">
        <f t="shared" si="22"/>
        <v>1340820.2494360371</v>
      </c>
    </row>
    <row r="69" spans="1:48">
      <c r="C69" t="s">
        <v>46</v>
      </c>
      <c r="E69" t="s">
        <v>47</v>
      </c>
      <c r="F69" s="21">
        <f>(($E$42*F42)+($E$43*F43)+($E$44*F44)+($E$45*F45)+($E$46*F46)+($E$47*F47)+($E$48*F48)+($E$49*F49)+($E$50*F50)+($E$51*F51)+($E$52*F52)+($E$53*F53)+($E$54*F54)+($E$55*F55)+($E$56*F56)+($E$57*F57)+($E$58*F58)+($E$59*F59)+($E$60*F60)+($E$61*F61)+($E$62*F62)+($E$63*F63)+($E$64*F64)+($E$65*F65)+($E$66*F66)+($E$67*F67))*109</f>
        <v>30339765840.399998</v>
      </c>
      <c r="G69" s="21">
        <f t="shared" ref="G69:AU69" si="23">(($E$42*G42)+($E$43*G43)+($E$44*G44)+($E$45*G45)+($E$46*G46)+($E$47*G47)+($E$48*G48)+($E$49*G49)+($E$50*G50)+($E$51*G51)+($E$52*G52)+($E$53*G53)+($E$54*G54)+($E$55*G55)+($E$56*G56)+($E$57*G57)+($E$58*G58)+($E$59*G59)+($E$60*G60)+($E$61*G61)+($E$62*G62)+($E$63*G63)+($E$64*G64)+($E$65*G65)+($E$66*G66)+($E$67*G67))*109</f>
        <v>23123170528.884201</v>
      </c>
      <c r="H69" s="21">
        <f t="shared" si="23"/>
        <v>17901045599.461727</v>
      </c>
      <c r="I69" s="21">
        <f t="shared" si="23"/>
        <v>14130676518.935329</v>
      </c>
      <c r="J69" s="21">
        <f t="shared" si="23"/>
        <v>11417340037.668251</v>
      </c>
      <c r="K69" s="21">
        <f t="shared" si="23"/>
        <v>9473886165.0155144</v>
      </c>
      <c r="L69" s="21">
        <f t="shared" si="23"/>
        <v>8091375165.8506575</v>
      </c>
      <c r="M69" s="21">
        <f t="shared" si="23"/>
        <v>7117741577.4955263</v>
      </c>
      <c r="N69" s="21">
        <f t="shared" si="23"/>
        <v>6442287731.573801</v>
      </c>
      <c r="O69" s="21">
        <f t="shared" si="23"/>
        <v>5984411686.8157701</v>
      </c>
      <c r="P69" s="21">
        <f t="shared" si="23"/>
        <v>5685411541.1549129</v>
      </c>
      <c r="Q69" s="21">
        <f t="shared" si="23"/>
        <v>5387231653.7381468</v>
      </c>
      <c r="R69" s="21">
        <f t="shared" si="23"/>
        <v>5173143294.8558617</v>
      </c>
      <c r="S69" s="21">
        <f t="shared" si="23"/>
        <v>5020432562.9320211</v>
      </c>
      <c r="T69" s="21">
        <f t="shared" si="23"/>
        <v>4912540303.3014269</v>
      </c>
      <c r="U69" s="21">
        <f t="shared" si="23"/>
        <v>4837391319.6059628</v>
      </c>
      <c r="V69" s="21">
        <f t="shared" si="23"/>
        <v>4786177949.2214012</v>
      </c>
      <c r="W69" s="21">
        <f t="shared" si="23"/>
        <v>4752474231.1816444</v>
      </c>
      <c r="X69" s="21">
        <f t="shared" si="23"/>
        <v>4731590665.4840899</v>
      </c>
      <c r="Y69" s="21">
        <f t="shared" si="23"/>
        <v>4720104104.8939161</v>
      </c>
      <c r="Z69" s="21">
        <f t="shared" si="23"/>
        <v>4715515159.7941198</v>
      </c>
      <c r="AA69" s="21">
        <f t="shared" si="23"/>
        <v>4715998466.5847063</v>
      </c>
      <c r="AB69" s="21">
        <f t="shared" si="23"/>
        <v>4720220601.7997828</v>
      </c>
      <c r="AC69" s="21">
        <f t="shared" si="23"/>
        <v>4727207284.2368431</v>
      </c>
      <c r="AD69" s="21">
        <f t="shared" si="23"/>
        <v>4736246498.2038431</v>
      </c>
      <c r="AE69" s="21">
        <f t="shared" si="23"/>
        <v>4746817802.6665754</v>
      </c>
      <c r="AF69" s="21">
        <f t="shared" si="23"/>
        <v>4758540734.3505468</v>
      </c>
      <c r="AG69" s="21">
        <f t="shared" si="23"/>
        <v>4771137137.1680002</v>
      </c>
      <c r="AH69" s="21">
        <f t="shared" si="23"/>
        <v>4784403651.5819902</v>
      </c>
      <c r="AI69" s="21">
        <f t="shared" si="23"/>
        <v>4798191618.1124163</v>
      </c>
      <c r="AJ69" s="21">
        <f t="shared" si="23"/>
        <v>4812392392.7165213</v>
      </c>
      <c r="AK69" s="21">
        <f t="shared" si="23"/>
        <v>4826926613.5875454</v>
      </c>
      <c r="AL69" s="21">
        <f t="shared" si="23"/>
        <v>4841736353.8334417</v>
      </c>
      <c r="AM69" s="21">
        <f t="shared" si="23"/>
        <v>4856779382.4197092</v>
      </c>
      <c r="AN69" s="21">
        <f t="shared" si="23"/>
        <v>4872024965.729619</v>
      </c>
      <c r="AO69" s="21">
        <f t="shared" si="23"/>
        <v>4887450795.2555408</v>
      </c>
      <c r="AP69" s="21">
        <f t="shared" si="23"/>
        <v>4903040738.6869364</v>
      </c>
      <c r="AQ69" s="21">
        <f t="shared" si="23"/>
        <v>4918783193.2202196</v>
      </c>
      <c r="AR69" s="21">
        <f t="shared" si="23"/>
        <v>4934669879.456686</v>
      </c>
      <c r="AS69" s="21">
        <f t="shared" si="23"/>
        <v>4950694957.7331762</v>
      </c>
      <c r="AT69" s="21">
        <f t="shared" si="23"/>
        <v>4966854380.4880342</v>
      </c>
      <c r="AU69" s="21">
        <f t="shared" si="23"/>
        <v>4983145417.4684515</v>
      </c>
    </row>
    <row r="70" spans="1:48">
      <c r="F70" s="21">
        <f>F69/1000000000</f>
        <v>30.339765840399998</v>
      </c>
      <c r="G70" s="21">
        <f t="shared" ref="G70:AU70" si="24">G69/1000000000</f>
        <v>23.123170528884202</v>
      </c>
      <c r="H70" s="21">
        <f t="shared" si="24"/>
        <v>17.901045599461728</v>
      </c>
      <c r="I70" s="21">
        <f t="shared" si="24"/>
        <v>14.13067651893533</v>
      </c>
      <c r="J70" s="21">
        <f t="shared" si="24"/>
        <v>11.417340037668252</v>
      </c>
      <c r="K70" s="21">
        <f t="shared" si="24"/>
        <v>9.4738861650155144</v>
      </c>
      <c r="L70" s="21">
        <f t="shared" si="24"/>
        <v>8.091375165850657</v>
      </c>
      <c r="M70" s="21">
        <f t="shared" si="24"/>
        <v>7.1177415774955266</v>
      </c>
      <c r="N70" s="21">
        <f t="shared" si="24"/>
        <v>6.442287731573801</v>
      </c>
      <c r="O70" s="21">
        <f t="shared" si="24"/>
        <v>5.9844116868157702</v>
      </c>
      <c r="P70" s="21">
        <f t="shared" si="24"/>
        <v>5.6854115411549131</v>
      </c>
      <c r="Q70" s="21">
        <f t="shared" si="24"/>
        <v>5.3872316537381471</v>
      </c>
      <c r="R70" s="21">
        <f t="shared" si="24"/>
        <v>5.173143294855862</v>
      </c>
      <c r="S70" s="21">
        <f t="shared" si="24"/>
        <v>5.0204325629320214</v>
      </c>
      <c r="T70" s="21">
        <f t="shared" si="24"/>
        <v>4.9125403033014265</v>
      </c>
      <c r="U70" s="21">
        <f t="shared" si="24"/>
        <v>4.8373913196059624</v>
      </c>
      <c r="V70" s="21">
        <f t="shared" si="24"/>
        <v>4.7861779492214014</v>
      </c>
      <c r="W70" s="21">
        <f t="shared" si="24"/>
        <v>4.7524742311816448</v>
      </c>
      <c r="X70" s="21">
        <f t="shared" si="24"/>
        <v>4.7315906654840898</v>
      </c>
      <c r="Y70" s="21">
        <f t="shared" si="24"/>
        <v>4.7201041048939159</v>
      </c>
      <c r="Z70" s="21">
        <f t="shared" si="24"/>
        <v>4.7155151597941201</v>
      </c>
      <c r="AA70" s="21">
        <f t="shared" si="24"/>
        <v>4.7159984665847059</v>
      </c>
      <c r="AB70" s="21">
        <f t="shared" si="24"/>
        <v>4.7202206017997828</v>
      </c>
      <c r="AC70" s="21">
        <f t="shared" si="24"/>
        <v>4.7272072842368429</v>
      </c>
      <c r="AD70" s="21">
        <f t="shared" si="24"/>
        <v>4.736246498203843</v>
      </c>
      <c r="AE70" s="21">
        <f t="shared" si="24"/>
        <v>4.746817802666575</v>
      </c>
      <c r="AF70" s="21">
        <f t="shared" si="24"/>
        <v>4.7585407343505466</v>
      </c>
      <c r="AG70" s="21">
        <f t="shared" si="24"/>
        <v>4.771137137168</v>
      </c>
      <c r="AH70" s="21">
        <f t="shared" si="24"/>
        <v>4.7844036515819903</v>
      </c>
      <c r="AI70" s="21">
        <f t="shared" si="24"/>
        <v>4.7981916181124165</v>
      </c>
      <c r="AJ70" s="21">
        <f t="shared" si="24"/>
        <v>4.8123923927165215</v>
      </c>
      <c r="AK70" s="21">
        <f t="shared" si="24"/>
        <v>4.8269266135875455</v>
      </c>
      <c r="AL70" s="21">
        <f t="shared" si="24"/>
        <v>4.8417363538334417</v>
      </c>
      <c r="AM70" s="21">
        <f t="shared" si="24"/>
        <v>4.8567793824197096</v>
      </c>
      <c r="AN70" s="21">
        <f t="shared" si="24"/>
        <v>4.8720249657296186</v>
      </c>
      <c r="AO70" s="21">
        <f t="shared" si="24"/>
        <v>4.8874507952555408</v>
      </c>
      <c r="AP70" s="21">
        <f t="shared" si="24"/>
        <v>4.9030407386869364</v>
      </c>
      <c r="AQ70" s="21">
        <f t="shared" si="24"/>
        <v>4.9187831932202197</v>
      </c>
      <c r="AR70" s="21">
        <f t="shared" si="24"/>
        <v>4.9346698794566857</v>
      </c>
      <c r="AS70" s="21">
        <f t="shared" si="24"/>
        <v>4.9506949577331758</v>
      </c>
      <c r="AT70" s="21">
        <f t="shared" si="24"/>
        <v>4.9668543804880345</v>
      </c>
      <c r="AU70" s="21">
        <f t="shared" si="24"/>
        <v>4.9831454174684513</v>
      </c>
    </row>
    <row r="71" spans="1:48">
      <c r="A71" t="s">
        <v>37</v>
      </c>
      <c r="D71" s="14">
        <f>(((B72/A72)^(1/A73))-1)*(-1)</f>
        <v>0.27632391630983866</v>
      </c>
      <c r="F71">
        <v>2009</v>
      </c>
      <c r="G71">
        <v>2010</v>
      </c>
      <c r="H71">
        <v>2011</v>
      </c>
      <c r="I71">
        <v>2012</v>
      </c>
      <c r="J71">
        <v>2013</v>
      </c>
      <c r="K71">
        <v>2014</v>
      </c>
      <c r="L71">
        <v>2015</v>
      </c>
      <c r="M71">
        <v>2016</v>
      </c>
      <c r="N71">
        <v>2017</v>
      </c>
      <c r="O71">
        <v>2018</v>
      </c>
      <c r="P71">
        <v>2019</v>
      </c>
      <c r="Q71">
        <v>2020</v>
      </c>
      <c r="R71">
        <v>2021</v>
      </c>
      <c r="S71">
        <v>2022</v>
      </c>
      <c r="T71">
        <v>2023</v>
      </c>
      <c r="U71">
        <v>2024</v>
      </c>
      <c r="V71">
        <v>2025</v>
      </c>
      <c r="W71">
        <v>2026</v>
      </c>
      <c r="X71">
        <v>2027</v>
      </c>
      <c r="Y71">
        <v>2028</v>
      </c>
      <c r="Z71">
        <v>2029</v>
      </c>
      <c r="AA71">
        <v>2030</v>
      </c>
      <c r="AB71">
        <v>2031</v>
      </c>
      <c r="AC71">
        <v>2032</v>
      </c>
      <c r="AD71">
        <v>2033</v>
      </c>
      <c r="AE71">
        <v>2034</v>
      </c>
      <c r="AF71">
        <v>2035</v>
      </c>
      <c r="AG71">
        <v>2036</v>
      </c>
      <c r="AH71">
        <v>2037</v>
      </c>
      <c r="AI71">
        <v>2038</v>
      </c>
      <c r="AJ71">
        <v>2039</v>
      </c>
      <c r="AK71">
        <v>2040</v>
      </c>
      <c r="AL71">
        <v>2041</v>
      </c>
      <c r="AM71">
        <v>2042</v>
      </c>
      <c r="AN71">
        <v>2043</v>
      </c>
      <c r="AO71">
        <v>2044</v>
      </c>
      <c r="AP71">
        <v>2045</v>
      </c>
      <c r="AQ71">
        <v>2046</v>
      </c>
      <c r="AR71">
        <v>2047</v>
      </c>
      <c r="AS71">
        <v>2048</v>
      </c>
      <c r="AT71">
        <v>2049</v>
      </c>
      <c r="AU71">
        <v>2050</v>
      </c>
    </row>
    <row r="72" spans="1:48">
      <c r="A72">
        <v>166070</v>
      </c>
      <c r="B72">
        <v>0.4</v>
      </c>
      <c r="E72" t="s">
        <v>48</v>
      </c>
      <c r="F72">
        <v>30.339765840399998</v>
      </c>
      <c r="G72">
        <v>25.455906240531867</v>
      </c>
      <c r="H72">
        <v>21.952864654862164</v>
      </c>
      <c r="I72">
        <v>19.449617718790744</v>
      </c>
      <c r="J72">
        <v>17.670461418919324</v>
      </c>
      <c r="K72">
        <v>16.415872209582872</v>
      </c>
      <c r="L72">
        <v>15.541437262454101</v>
      </c>
      <c r="M72">
        <v>14.94261747679985</v>
      </c>
      <c r="N72">
        <v>14.543727175942228</v>
      </c>
      <c r="O72">
        <v>14.289962537425193</v>
      </c>
      <c r="P72">
        <v>14.141634573607764</v>
      </c>
      <c r="Q72">
        <v>13.954702841753885</v>
      </c>
      <c r="R72">
        <v>13.822771938464602</v>
      </c>
      <c r="S72">
        <v>13.730748258598055</v>
      </c>
      <c r="T72">
        <v>13.667693405316271</v>
      </c>
      <c r="U72">
        <v>13.625678949286351</v>
      </c>
      <c r="V72">
        <v>13.598957194045243</v>
      </c>
      <c r="W72">
        <v>13.583360658935407</v>
      </c>
      <c r="X72">
        <v>13.57586712634555</v>
      </c>
      <c r="Y72">
        <v>13.574284555653284</v>
      </c>
      <c r="Z72">
        <v>13.57702279253569</v>
      </c>
      <c r="AA72">
        <v>13.582928136515966</v>
      </c>
      <c r="AB72">
        <v>13.591163438442402</v>
      </c>
      <c r="AC72">
        <v>13.601121181907788</v>
      </c>
      <c r="AD72">
        <v>13.612360463703116</v>
      </c>
      <c r="AE72">
        <v>13.624561293638878</v>
      </c>
      <c r="AF72">
        <v>13.637491447703132</v>
      </c>
      <c r="AG72">
        <v>13.650982421680945</v>
      </c>
      <c r="AH72">
        <v>13.664911983291265</v>
      </c>
      <c r="AI72">
        <v>13.679191509629756</v>
      </c>
      <c r="AJ72">
        <v>13.693756795615348</v>
      </c>
      <c r="AK72">
        <v>13.708561380601958</v>
      </c>
      <c r="AL72">
        <v>13.723571702243438</v>
      </c>
      <c r="AM72">
        <v>13.738763576532287</v>
      </c>
      <c r="AN72">
        <v>13.754119640538386</v>
      </c>
      <c r="AO72">
        <v>13.76962749413963</v>
      </c>
      <c r="AP72">
        <v>13.785278349380542</v>
      </c>
      <c r="AQ72">
        <v>13.801066048565009</v>
      </c>
      <c r="AR72">
        <v>13.816986350251369</v>
      </c>
      <c r="AS72">
        <v>13.833036409934916</v>
      </c>
      <c r="AT72">
        <v>13.84921440224403</v>
      </c>
      <c r="AU72">
        <v>13.865519246023222</v>
      </c>
      <c r="AV72" s="13">
        <f>(AU72-F72)/F72</f>
        <v>-0.54299188335988757</v>
      </c>
    </row>
    <row r="73" spans="1:48">
      <c r="A73">
        <v>40</v>
      </c>
    </row>
    <row r="74" spans="1:48">
      <c r="A74" t="s">
        <v>38</v>
      </c>
      <c r="D74" s="17">
        <f>(((B75/A75)^(1/A76))-1)*(-1)</f>
        <v>0.26224750731219104</v>
      </c>
    </row>
    <row r="75" spans="1:48">
      <c r="A75">
        <v>76848</v>
      </c>
      <c r="B75">
        <v>0.4</v>
      </c>
    </row>
    <row r="76" spans="1:48">
      <c r="A76">
        <v>40</v>
      </c>
    </row>
    <row r="77" spans="1:48">
      <c r="A77" t="s">
        <v>39</v>
      </c>
      <c r="D77" s="17">
        <f>(((B78/A78)^(1/A79))-1)*(-1)</f>
        <v>0.26570824488267053</v>
      </c>
    </row>
    <row r="78" spans="1:48">
      <c r="A78">
        <v>92750</v>
      </c>
      <c r="B78">
        <v>0.4</v>
      </c>
    </row>
    <row r="79" spans="1:48">
      <c r="A79">
        <v>40</v>
      </c>
      <c r="F79">
        <f>$E41*F41</f>
        <v>82885537</v>
      </c>
      <c r="G79">
        <f t="shared" ref="G79:AU85" si="25">$E41*G41</f>
        <v>59982280.810715966</v>
      </c>
      <c r="H79">
        <f t="shared" si="25"/>
        <v>43407742.067902446</v>
      </c>
      <c r="I79">
        <f t="shared" si="25"/>
        <v>31413144.781532302</v>
      </c>
      <c r="J79">
        <f t="shared" si="25"/>
        <v>22732941.591891322</v>
      </c>
      <c r="K79">
        <f t="shared" si="25"/>
        <v>16451286.141977102</v>
      </c>
      <c r="L79">
        <f t="shared" si="25"/>
        <v>11905402.326892206</v>
      </c>
      <c r="M79">
        <f t="shared" si="25"/>
        <v>8615654.9306810815</v>
      </c>
      <c r="N79">
        <f t="shared" si="25"/>
        <v>6234943.4186611157</v>
      </c>
      <c r="O79">
        <f t="shared" si="25"/>
        <v>4512079.4352464173</v>
      </c>
      <c r="P79">
        <f t="shared" si="25"/>
        <v>3265283.974998042</v>
      </c>
      <c r="Q79">
        <f t="shared" si="25"/>
        <v>2363007.919162821</v>
      </c>
      <c r="R79">
        <f t="shared" si="25"/>
        <v>1710052.3166685898</v>
      </c>
      <c r="S79">
        <f t="shared" si="25"/>
        <v>1237523.9634320126</v>
      </c>
      <c r="T79">
        <f t="shared" si="25"/>
        <v>895566.49532919982</v>
      </c>
      <c r="U79">
        <f t="shared" si="25"/>
        <v>648100.05402396433</v>
      </c>
      <c r="V79">
        <f t="shared" si="25"/>
        <v>469014.50893544138</v>
      </c>
      <c r="W79">
        <f t="shared" si="25"/>
        <v>339414.58302026032</v>
      </c>
      <c r="X79">
        <f t="shared" si="25"/>
        <v>245626.21618742915</v>
      </c>
      <c r="Y79">
        <f t="shared" si="25"/>
        <v>177753.81818215642</v>
      </c>
      <c r="Z79">
        <f t="shared" si="25"/>
        <v>128636.18700303533</v>
      </c>
      <c r="AA79">
        <f t="shared" si="25"/>
        <v>93090.932031193355</v>
      </c>
      <c r="AB79">
        <f t="shared" si="25"/>
        <v>67367.681119399203</v>
      </c>
      <c r="AC79">
        <f t="shared" si="25"/>
        <v>48752.379639768857</v>
      </c>
      <c r="AD79">
        <f t="shared" si="25"/>
        <v>35280.931168280069</v>
      </c>
      <c r="AE79">
        <f t="shared" si="25"/>
        <v>25531.966096797449</v>
      </c>
      <c r="AF79">
        <f t="shared" si="25"/>
        <v>18476.873233838327</v>
      </c>
      <c r="AG79">
        <f t="shared" si="25"/>
        <v>13371.271260699645</v>
      </c>
      <c r="AH79">
        <f t="shared" si="25"/>
        <v>9676.4692199036599</v>
      </c>
      <c r="AI79">
        <f t="shared" si="25"/>
        <v>7002.6293490077633</v>
      </c>
      <c r="AJ79">
        <f t="shared" si="25"/>
        <v>5067.6353828242545</v>
      </c>
      <c r="AK79">
        <f t="shared" si="25"/>
        <v>3667.3265274048845</v>
      </c>
      <c r="AL79">
        <f t="shared" si="25"/>
        <v>2653.9564989609762</v>
      </c>
      <c r="AM79">
        <f t="shared" si="25"/>
        <v>1920.6048454522388</v>
      </c>
      <c r="AN79">
        <f t="shared" si="25"/>
        <v>1389.8957928794407</v>
      </c>
      <c r="AO79">
        <f t="shared" si="25"/>
        <v>1005.8343441250996</v>
      </c>
      <c r="AP79">
        <f t="shared" si="25"/>
        <v>727.89825899157438</v>
      </c>
      <c r="AQ79">
        <f t="shared" si="25"/>
        <v>526.76256138646283</v>
      </c>
      <c r="AR79">
        <f t="shared" si="25"/>
        <v>381.20546745885514</v>
      </c>
      <c r="AS79">
        <f t="shared" si="25"/>
        <v>275.86927976582376</v>
      </c>
      <c r="AT79">
        <f t="shared" si="25"/>
        <v>199.63999999709486</v>
      </c>
      <c r="AU79">
        <f t="shared" si="25"/>
        <v>144.4746933405084</v>
      </c>
    </row>
    <row r="80" spans="1:48">
      <c r="A80" t="s">
        <v>40</v>
      </c>
      <c r="D80" s="17">
        <f>(((B81/A81)^(1/A82))-1)*(-1)</f>
        <v>0.279902322397513</v>
      </c>
      <c r="F80">
        <f t="shared" ref="F80:U95" si="26">$E42*F42</f>
        <v>0</v>
      </c>
      <c r="G80">
        <f t="shared" si="26"/>
        <v>688336.69172362355</v>
      </c>
      <c r="H80">
        <f t="shared" si="26"/>
        <v>1186469.4930504174</v>
      </c>
      <c r="I80">
        <f t="shared" si="26"/>
        <v>1546956.2878722008</v>
      </c>
      <c r="J80">
        <f t="shared" si="26"/>
        <v>1807831.9597708478</v>
      </c>
      <c r="K80">
        <f t="shared" si="26"/>
        <v>1996621.4443404998</v>
      </c>
      <c r="L80">
        <f t="shared" si="26"/>
        <v>2133243.8791757501</v>
      </c>
      <c r="M80">
        <f t="shared" si="26"/>
        <v>2232114.2677615383</v>
      </c>
      <c r="N80">
        <f t="shared" si="26"/>
        <v>2303664.4033662258</v>
      </c>
      <c r="O80">
        <f t="shared" si="26"/>
        <v>2355443.525288126</v>
      </c>
      <c r="P80">
        <f t="shared" si="26"/>
        <v>2392914.8374574822</v>
      </c>
      <c r="Q80">
        <f t="shared" si="26"/>
        <v>2420031.9298989335</v>
      </c>
      <c r="R80">
        <f t="shared" si="26"/>
        <v>2439655.9211580269</v>
      </c>
      <c r="S80">
        <f t="shared" si="26"/>
        <v>2453857.3342987774</v>
      </c>
      <c r="T80">
        <f t="shared" si="26"/>
        <v>2464134.5573433419</v>
      </c>
      <c r="U80">
        <f t="shared" si="26"/>
        <v>2471571.9378674426</v>
      </c>
      <c r="V80">
        <f t="shared" si="25"/>
        <v>2476954.1922780373</v>
      </c>
      <c r="W80">
        <f t="shared" si="25"/>
        <v>2480849.2010713206</v>
      </c>
      <c r="X80">
        <f t="shared" si="25"/>
        <v>2483667.9257807825</v>
      </c>
      <c r="Y80">
        <f t="shared" si="25"/>
        <v>2485707.7694395264</v>
      </c>
      <c r="Z80">
        <f t="shared" si="25"/>
        <v>2487183.9555098265</v>
      </c>
      <c r="AA80">
        <f t="shared" si="25"/>
        <v>2488252.2360639796</v>
      </c>
      <c r="AB80">
        <f t="shared" si="25"/>
        <v>2489025.3251516912</v>
      </c>
      <c r="AC80">
        <f t="shared" si="25"/>
        <v>2489584.7912350302</v>
      </c>
      <c r="AD80">
        <f t="shared" si="25"/>
        <v>2489989.6634591781</v>
      </c>
      <c r="AE80">
        <f t="shared" si="25"/>
        <v>2490282.6598047446</v>
      </c>
      <c r="AF80">
        <f t="shared" si="25"/>
        <v>2490494.6942526395</v>
      </c>
      <c r="AG80">
        <f t="shared" si="25"/>
        <v>2490648.1385114999</v>
      </c>
      <c r="AH80">
        <f t="shared" si="25"/>
        <v>2490759.1824518163</v>
      </c>
      <c r="AI80">
        <f t="shared" si="25"/>
        <v>2490839.5422956618</v>
      </c>
      <c r="AJ80">
        <f t="shared" si="25"/>
        <v>2490897.6967927422</v>
      </c>
      <c r="AK80">
        <f t="shared" si="25"/>
        <v>2490939.7818114385</v>
      </c>
      <c r="AL80">
        <f t="shared" si="25"/>
        <v>2490970.2377329506</v>
      </c>
      <c r="AM80">
        <f t="shared" si="25"/>
        <v>2490992.2779549556</v>
      </c>
      <c r="AN80">
        <f t="shared" si="25"/>
        <v>2491008.2279364993</v>
      </c>
      <c r="AO80">
        <f t="shared" si="25"/>
        <v>2491019.7705566781</v>
      </c>
      <c r="AP80">
        <f t="shared" si="25"/>
        <v>2491028.1236748449</v>
      </c>
      <c r="AQ80">
        <f t="shared" si="25"/>
        <v>2491034.1686266866</v>
      </c>
      <c r="AR80">
        <f t="shared" si="25"/>
        <v>2491038.5432137609</v>
      </c>
      <c r="AS80">
        <f t="shared" si="25"/>
        <v>2491041.7089978033</v>
      </c>
      <c r="AT80">
        <f t="shared" si="25"/>
        <v>2491044</v>
      </c>
      <c r="AU80">
        <f t="shared" si="25"/>
        <v>2491045.6579434979</v>
      </c>
    </row>
    <row r="81" spans="1:47">
      <c r="A81">
        <v>202490</v>
      </c>
      <c r="B81">
        <v>0.4</v>
      </c>
      <c r="F81">
        <f t="shared" si="26"/>
        <v>30531710.400000002</v>
      </c>
      <c r="G81">
        <f t="shared" si="25"/>
        <v>22524845.453622304</v>
      </c>
      <c r="H81">
        <f t="shared" si="25"/>
        <v>16617760.880817512</v>
      </c>
      <c r="I81">
        <f t="shared" si="25"/>
        <v>12259794.51271308</v>
      </c>
      <c r="J81">
        <f t="shared" si="25"/>
        <v>9044693.9615943972</v>
      </c>
      <c r="K81">
        <f t="shared" si="25"/>
        <v>6672745.5157646397</v>
      </c>
      <c r="L81">
        <f t="shared" si="25"/>
        <v>4922834.6373267611</v>
      </c>
      <c r="M81">
        <f t="shared" si="25"/>
        <v>3631833.5247777058</v>
      </c>
      <c r="N81">
        <f t="shared" si="25"/>
        <v>2679394.2359319055</v>
      </c>
      <c r="O81">
        <f t="shared" si="25"/>
        <v>1976729.7764521122</v>
      </c>
      <c r="P81">
        <f t="shared" si="25"/>
        <v>1458337.3199477585</v>
      </c>
      <c r="Q81">
        <f t="shared" si="25"/>
        <v>1075891.992971115</v>
      </c>
      <c r="R81">
        <f t="shared" si="25"/>
        <v>793741.99967729452</v>
      </c>
      <c r="S81">
        <f t="shared" si="25"/>
        <v>585585.13881293137</v>
      </c>
      <c r="T81">
        <f t="shared" si="25"/>
        <v>432016.89584017452</v>
      </c>
      <c r="U81">
        <f t="shared" si="25"/>
        <v>318721.54178933619</v>
      </c>
      <c r="V81">
        <f t="shared" si="25"/>
        <v>235137.61192838225</v>
      </c>
      <c r="W81">
        <f t="shared" si="25"/>
        <v>173473.35932482494</v>
      </c>
      <c r="X81">
        <f t="shared" si="25"/>
        <v>127980.40325681874</v>
      </c>
      <c r="Y81">
        <f t="shared" si="25"/>
        <v>94417.861517910802</v>
      </c>
      <c r="Z81">
        <f t="shared" si="25"/>
        <v>69657.012689091411</v>
      </c>
      <c r="AA81">
        <f t="shared" si="25"/>
        <v>51389.634744561889</v>
      </c>
      <c r="AB81">
        <f t="shared" si="25"/>
        <v>37912.831131117542</v>
      </c>
      <c r="AC81">
        <f t="shared" si="25"/>
        <v>27970.285671833921</v>
      </c>
      <c r="AD81">
        <f t="shared" si="25"/>
        <v>20635.147975587272</v>
      </c>
      <c r="AE81">
        <f t="shared" si="25"/>
        <v>15223.631855970369</v>
      </c>
      <c r="AF81">
        <f t="shared" si="25"/>
        <v>11231.272349505132</v>
      </c>
      <c r="AG81">
        <f t="shared" si="25"/>
        <v>8285.8991719027053</v>
      </c>
      <c r="AH81">
        <f t="shared" si="25"/>
        <v>6112.9427682292435</v>
      </c>
      <c r="AI81">
        <f t="shared" si="25"/>
        <v>4509.8387649189972</v>
      </c>
      <c r="AJ81">
        <f t="shared" si="25"/>
        <v>3327.1447904379311</v>
      </c>
      <c r="AK81">
        <f t="shared" si="25"/>
        <v>2454.6093626791367</v>
      </c>
      <c r="AL81">
        <f t="shared" si="25"/>
        <v>1810.8941758932167</v>
      </c>
      <c r="AM81">
        <f t="shared" si="25"/>
        <v>1335.9916922611417</v>
      </c>
      <c r="AN81">
        <f t="shared" si="25"/>
        <v>985.6312011769362</v>
      </c>
      <c r="AO81">
        <f t="shared" si="25"/>
        <v>727.15187553776343</v>
      </c>
      <c r="AP81">
        <f t="shared" si="25"/>
        <v>536.4581087401981</v>
      </c>
      <c r="AQ81">
        <f t="shared" si="25"/>
        <v>395.77330694692063</v>
      </c>
      <c r="AR81">
        <f t="shared" si="25"/>
        <v>291.98274374179164</v>
      </c>
      <c r="AS81">
        <f t="shared" si="25"/>
        <v>215.41099701550121</v>
      </c>
      <c r="AT81">
        <f t="shared" si="25"/>
        <v>158.91999999768743</v>
      </c>
      <c r="AU81">
        <f t="shared" si="25"/>
        <v>117.2436261363604</v>
      </c>
    </row>
    <row r="82" spans="1:47">
      <c r="A82">
        <v>40</v>
      </c>
      <c r="F82">
        <f t="shared" si="26"/>
        <v>0</v>
      </c>
      <c r="G82">
        <f t="shared" si="25"/>
        <v>302297.94662890886</v>
      </c>
      <c r="H82">
        <f t="shared" si="25"/>
        <v>525319.01028879266</v>
      </c>
      <c r="I82">
        <f t="shared" si="25"/>
        <v>689853.35592575837</v>
      </c>
      <c r="J82">
        <f t="shared" si="25"/>
        <v>811238.97955218737</v>
      </c>
      <c r="K82">
        <f t="shared" si="25"/>
        <v>900791.52595904958</v>
      </c>
      <c r="L82">
        <f t="shared" si="25"/>
        <v>966859.14029725292</v>
      </c>
      <c r="M82">
        <f t="shared" si="25"/>
        <v>1015600.6874611991</v>
      </c>
      <c r="N82">
        <f t="shared" si="25"/>
        <v>1051559.8853788609</v>
      </c>
      <c r="O82">
        <f t="shared" si="25"/>
        <v>1078088.87327767</v>
      </c>
      <c r="P82">
        <f t="shared" si="25"/>
        <v>1097660.7002285013</v>
      </c>
      <c r="Q82">
        <f t="shared" si="25"/>
        <v>1112099.8643479317</v>
      </c>
      <c r="R82">
        <f t="shared" si="25"/>
        <v>1122752.3936693696</v>
      </c>
      <c r="S82">
        <f t="shared" si="25"/>
        <v>1130611.3237296904</v>
      </c>
      <c r="T82">
        <f t="shared" si="25"/>
        <v>1136409.2689715514</v>
      </c>
      <c r="U82">
        <f t="shared" si="25"/>
        <v>1140686.7175262019</v>
      </c>
      <c r="V82">
        <f t="shared" si="25"/>
        <v>1143842.4158597388</v>
      </c>
      <c r="W82">
        <f t="shared" si="25"/>
        <v>1146170.5401714765</v>
      </c>
      <c r="X82">
        <f t="shared" si="25"/>
        <v>1147888.1196857481</v>
      </c>
      <c r="Y82">
        <f t="shared" si="25"/>
        <v>1149155.2682537914</v>
      </c>
      <c r="Z82">
        <f t="shared" si="25"/>
        <v>1150090.1102684713</v>
      </c>
      <c r="AA82">
        <f t="shared" si="25"/>
        <v>1150779.7922950706</v>
      </c>
      <c r="AB82">
        <f t="shared" si="25"/>
        <v>1151288.6069293562</v>
      </c>
      <c r="AC82">
        <f t="shared" si="25"/>
        <v>1151663.9861941165</v>
      </c>
      <c r="AD82">
        <f t="shared" si="25"/>
        <v>1151940.9231823967</v>
      </c>
      <c r="AE82">
        <f t="shared" si="25"/>
        <v>1152145.234135818</v>
      </c>
      <c r="AF82">
        <f t="shared" si="25"/>
        <v>1152295.9650509877</v>
      </c>
      <c r="AG82">
        <f t="shared" si="25"/>
        <v>1152407.1671593795</v>
      </c>
      <c r="AH82">
        <f t="shared" si="25"/>
        <v>1152489.2067920377</v>
      </c>
      <c r="AI82">
        <f t="shared" si="25"/>
        <v>1152549.7317355303</v>
      </c>
      <c r="AJ82">
        <f t="shared" si="25"/>
        <v>1152594.3841634619</v>
      </c>
      <c r="AK82">
        <f t="shared" si="25"/>
        <v>1152627.3266034729</v>
      </c>
      <c r="AL82">
        <f t="shared" si="25"/>
        <v>1152651.6299707063</v>
      </c>
      <c r="AM82">
        <f t="shared" si="25"/>
        <v>1152669.5598404633</v>
      </c>
      <c r="AN82">
        <f t="shared" si="25"/>
        <v>1152682.7876465702</v>
      </c>
      <c r="AO82">
        <f t="shared" si="25"/>
        <v>1152692.5464934984</v>
      </c>
      <c r="AP82">
        <f t="shared" si="25"/>
        <v>1152699.7461071454</v>
      </c>
      <c r="AQ82">
        <f t="shared" si="25"/>
        <v>1152705.0576400599</v>
      </c>
      <c r="AR82">
        <f t="shared" si="25"/>
        <v>1152708.9762367075</v>
      </c>
      <c r="AS82">
        <f t="shared" si="25"/>
        <v>1152711.8671911522</v>
      </c>
      <c r="AT82">
        <f t="shared" si="25"/>
        <v>1152714</v>
      </c>
      <c r="AU82">
        <f t="shared" si="25"/>
        <v>1152715.5734850438</v>
      </c>
    </row>
    <row r="83" spans="1:47">
      <c r="A83" t="s">
        <v>41</v>
      </c>
      <c r="D83" s="17">
        <f>(((B84/A84)^(1/A85))-1)*(-1)</f>
        <v>0.25794230649308292</v>
      </c>
      <c r="F83">
        <f t="shared" si="26"/>
        <v>33352900.000000004</v>
      </c>
      <c r="G83">
        <f t="shared" si="25"/>
        <v>24490759.479252778</v>
      </c>
      <c r="H83">
        <f t="shared" si="25"/>
        <v>17983362.762176897</v>
      </c>
      <c r="I83">
        <f t="shared" si="25"/>
        <v>13205035.0055505</v>
      </c>
      <c r="J83">
        <f t="shared" si="25"/>
        <v>9696348.3306114525</v>
      </c>
      <c r="K83">
        <f t="shared" si="25"/>
        <v>7119948.6339136725</v>
      </c>
      <c r="L83">
        <f t="shared" si="25"/>
        <v>5228119.5787417013</v>
      </c>
      <c r="M83">
        <f t="shared" si="25"/>
        <v>3838965.1014375188</v>
      </c>
      <c r="N83">
        <f t="shared" si="25"/>
        <v>2818920.4221687331</v>
      </c>
      <c r="O83">
        <f t="shared" si="25"/>
        <v>2069910.0243303645</v>
      </c>
      <c r="P83">
        <f t="shared" si="25"/>
        <v>1519917.864700496</v>
      </c>
      <c r="Q83">
        <f t="shared" si="25"/>
        <v>1116063.1565051121</v>
      </c>
      <c r="R83">
        <f t="shared" si="25"/>
        <v>819515.9740119247</v>
      </c>
      <c r="S83">
        <f t="shared" si="25"/>
        <v>601763.82290390308</v>
      </c>
      <c r="T83">
        <f t="shared" si="25"/>
        <v>441870.21368622326</v>
      </c>
      <c r="U83">
        <f t="shared" si="25"/>
        <v>324461.65474172687</v>
      </c>
      <c r="V83">
        <f t="shared" si="25"/>
        <v>238249.51792857444</v>
      </c>
      <c r="W83">
        <f t="shared" si="25"/>
        <v>174944.65667562999</v>
      </c>
      <c r="X83">
        <f t="shared" si="25"/>
        <v>128460.41899874956</v>
      </c>
      <c r="Y83">
        <f t="shared" si="25"/>
        <v>94327.426529699762</v>
      </c>
      <c r="Z83">
        <f t="shared" si="25"/>
        <v>69263.851582192714</v>
      </c>
      <c r="AA83">
        <f t="shared" si="25"/>
        <v>50859.875144473626</v>
      </c>
      <c r="AB83">
        <f t="shared" si="25"/>
        <v>37345.986984882096</v>
      </c>
      <c r="AC83">
        <f t="shared" si="25"/>
        <v>27422.850329716151</v>
      </c>
      <c r="AD83">
        <f t="shared" si="25"/>
        <v>20136.37289892658</v>
      </c>
      <c r="AE83">
        <f t="shared" si="25"/>
        <v>14785.972597651556</v>
      </c>
      <c r="AF83">
        <f t="shared" si="25"/>
        <v>10857.217769848818</v>
      </c>
      <c r="AG83">
        <f t="shared" si="25"/>
        <v>7972.3654919133178</v>
      </c>
      <c r="AH83">
        <f t="shared" si="25"/>
        <v>5854.0422494925042</v>
      </c>
      <c r="AI83">
        <f t="shared" si="25"/>
        <v>4298.5749579096564</v>
      </c>
      <c r="AJ83">
        <f t="shared" si="25"/>
        <v>3156.4081503463854</v>
      </c>
      <c r="AK83">
        <f t="shared" si="25"/>
        <v>2317.7244805819414</v>
      </c>
      <c r="AL83">
        <f t="shared" si="25"/>
        <v>1701.8859767251008</v>
      </c>
      <c r="AM83">
        <f t="shared" si="25"/>
        <v>1249.6808408571583</v>
      </c>
      <c r="AN83">
        <f t="shared" si="25"/>
        <v>917.63033796851528</v>
      </c>
      <c r="AO83">
        <f t="shared" si="25"/>
        <v>673.80839141678302</v>
      </c>
      <c r="AP83">
        <f t="shared" si="25"/>
        <v>494.77194634508345</v>
      </c>
      <c r="AQ83">
        <f t="shared" si="25"/>
        <v>363.30696086516258</v>
      </c>
      <c r="AR83">
        <f t="shared" si="25"/>
        <v>266.77330594105297</v>
      </c>
      <c r="AS83">
        <f t="shared" si="25"/>
        <v>195.88943903949695</v>
      </c>
      <c r="AT83">
        <f t="shared" si="25"/>
        <v>143.84000000313972</v>
      </c>
      <c r="AU83">
        <f t="shared" si="25"/>
        <v>105.62052605979844</v>
      </c>
    </row>
    <row r="84" spans="1:47">
      <c r="A84">
        <v>60891</v>
      </c>
      <c r="B84">
        <v>0.4</v>
      </c>
      <c r="F84">
        <f t="shared" si="26"/>
        <v>0</v>
      </c>
      <c r="G84">
        <f t="shared" si="25"/>
        <v>369666.59569301538</v>
      </c>
      <c r="H84">
        <f t="shared" si="25"/>
        <v>641109.72905268788</v>
      </c>
      <c r="I84">
        <f t="shared" si="25"/>
        <v>840428.18386190908</v>
      </c>
      <c r="J84">
        <f t="shared" si="25"/>
        <v>986786.08187104622</v>
      </c>
      <c r="K84">
        <f t="shared" si="25"/>
        <v>1094255.4796754587</v>
      </c>
      <c r="L84">
        <f t="shared" si="25"/>
        <v>1173169.3724106632</v>
      </c>
      <c r="M84">
        <f t="shared" si="25"/>
        <v>1231115.1932103371</v>
      </c>
      <c r="N84">
        <f t="shared" si="25"/>
        <v>1273664.331667044</v>
      </c>
      <c r="O84">
        <f t="shared" si="25"/>
        <v>1304907.8132231494</v>
      </c>
      <c r="P84">
        <f t="shared" si="25"/>
        <v>1327849.6441309582</v>
      </c>
      <c r="Q84">
        <f t="shared" si="25"/>
        <v>1344695.6414138579</v>
      </c>
      <c r="R84">
        <f t="shared" si="25"/>
        <v>1357065.5183254203</v>
      </c>
      <c r="S84">
        <f t="shared" si="25"/>
        <v>1366148.6169533967</v>
      </c>
      <c r="T84">
        <f t="shared" si="25"/>
        <v>1372818.2613868371</v>
      </c>
      <c r="U84">
        <f t="shared" si="25"/>
        <v>1377715.7263038768</v>
      </c>
      <c r="V84">
        <f t="shared" si="25"/>
        <v>1381311.8944134354</v>
      </c>
      <c r="W84">
        <f t="shared" si="25"/>
        <v>1383952.5310063001</v>
      </c>
      <c r="X84">
        <f t="shared" si="25"/>
        <v>1385891.5286847018</v>
      </c>
      <c r="Y84">
        <f t="shared" si="25"/>
        <v>1387315.3186931438</v>
      </c>
      <c r="Z84">
        <f t="shared" si="25"/>
        <v>1388360.7959573613</v>
      </c>
      <c r="AA84">
        <f t="shared" si="25"/>
        <v>1389128.4812926387</v>
      </c>
      <c r="AB84">
        <f t="shared" si="25"/>
        <v>1389692.1863048575</v>
      </c>
      <c r="AC84">
        <f t="shared" si="25"/>
        <v>1390106.1102476481</v>
      </c>
      <c r="AD84">
        <f t="shared" si="25"/>
        <v>1390410.0511860847</v>
      </c>
      <c r="AE84">
        <f t="shared" si="25"/>
        <v>1390633.2325112214</v>
      </c>
      <c r="AF84">
        <f t="shared" si="25"/>
        <v>1390797.1127181654</v>
      </c>
      <c r="AG84">
        <f t="shared" si="25"/>
        <v>1390917.4486029514</v>
      </c>
      <c r="AH84">
        <f t="shared" si="25"/>
        <v>1391005.8102509945</v>
      </c>
      <c r="AI84">
        <f t="shared" si="25"/>
        <v>1391070.6934806211</v>
      </c>
      <c r="AJ84">
        <f t="shared" si="25"/>
        <v>1391118.3367011813</v>
      </c>
      <c r="AK84">
        <f t="shared" si="25"/>
        <v>1391153.3207252261</v>
      </c>
      <c r="AL84">
        <f t="shared" si="25"/>
        <v>1391179.0092056426</v>
      </c>
      <c r="AM84">
        <f t="shared" si="25"/>
        <v>1391197.8720450143</v>
      </c>
      <c r="AN84">
        <f t="shared" si="25"/>
        <v>1391211.722872443</v>
      </c>
      <c r="AO84">
        <f t="shared" si="25"/>
        <v>1391221.8934208252</v>
      </c>
      <c r="AP84">
        <f t="shared" si="25"/>
        <v>1391229.3615706475</v>
      </c>
      <c r="AQ84">
        <f t="shared" si="25"/>
        <v>1391234.8453714878</v>
      </c>
      <c r="AR84">
        <f t="shared" si="25"/>
        <v>1391238.8720812316</v>
      </c>
      <c r="AS84">
        <f t="shared" si="25"/>
        <v>1391241.8288609968</v>
      </c>
      <c r="AT84">
        <f t="shared" si="25"/>
        <v>1391243.9999999998</v>
      </c>
      <c r="AU84">
        <f t="shared" si="25"/>
        <v>1391245.5942494692</v>
      </c>
    </row>
    <row r="85" spans="1:47">
      <c r="A85">
        <v>40</v>
      </c>
      <c r="F85">
        <f t="shared" si="26"/>
        <v>11216071.5</v>
      </c>
      <c r="G85">
        <f t="shared" si="25"/>
        <v>11216071.5</v>
      </c>
      <c r="H85">
        <f t="shared" si="25"/>
        <v>11216071.5</v>
      </c>
      <c r="I85">
        <f t="shared" si="25"/>
        <v>11216071.5</v>
      </c>
      <c r="J85">
        <f t="shared" si="25"/>
        <v>11216071.5</v>
      </c>
      <c r="K85">
        <f t="shared" si="25"/>
        <v>11216071.5</v>
      </c>
      <c r="L85">
        <f t="shared" si="25"/>
        <v>11216071.5</v>
      </c>
      <c r="M85">
        <f t="shared" si="25"/>
        <v>11216071.5</v>
      </c>
      <c r="N85">
        <f t="shared" si="25"/>
        <v>11216071.5</v>
      </c>
      <c r="O85">
        <f t="shared" si="25"/>
        <v>11216071.5</v>
      </c>
      <c r="P85">
        <f t="shared" si="25"/>
        <v>11216071.5</v>
      </c>
      <c r="Q85">
        <f t="shared" si="25"/>
        <v>11216071.5</v>
      </c>
      <c r="R85">
        <f t="shared" si="25"/>
        <v>11216071.5</v>
      </c>
      <c r="S85">
        <f t="shared" si="25"/>
        <v>11216071.5</v>
      </c>
      <c r="T85">
        <f t="shared" si="25"/>
        <v>11216071.5</v>
      </c>
      <c r="U85">
        <f t="shared" si="25"/>
        <v>11216071.5</v>
      </c>
      <c r="V85">
        <f t="shared" si="25"/>
        <v>11216071.5</v>
      </c>
      <c r="W85">
        <f t="shared" si="25"/>
        <v>11216071.5</v>
      </c>
      <c r="X85">
        <f t="shared" si="25"/>
        <v>11216071.5</v>
      </c>
      <c r="Y85">
        <f t="shared" si="25"/>
        <v>11216071.5</v>
      </c>
      <c r="Z85">
        <f t="shared" si="25"/>
        <v>11216071.5</v>
      </c>
      <c r="AA85">
        <f t="shared" si="25"/>
        <v>11216071.5</v>
      </c>
      <c r="AB85">
        <f t="shared" si="25"/>
        <v>11216071.5</v>
      </c>
      <c r="AC85">
        <f t="shared" si="25"/>
        <v>11216071.5</v>
      </c>
      <c r="AD85">
        <f t="shared" si="25"/>
        <v>11216071.5</v>
      </c>
      <c r="AE85">
        <f t="shared" ref="G85:AY91" si="27">$E47*AE47</f>
        <v>11216071.5</v>
      </c>
      <c r="AF85">
        <f t="shared" si="27"/>
        <v>11216071.5</v>
      </c>
      <c r="AG85">
        <f t="shared" si="27"/>
        <v>11216071.5</v>
      </c>
      <c r="AH85">
        <f t="shared" si="27"/>
        <v>11216071.5</v>
      </c>
      <c r="AI85">
        <f t="shared" si="27"/>
        <v>11216071.5</v>
      </c>
      <c r="AJ85">
        <f t="shared" si="27"/>
        <v>11216071.5</v>
      </c>
      <c r="AK85">
        <f t="shared" si="27"/>
        <v>11216071.5</v>
      </c>
      <c r="AL85">
        <f t="shared" si="27"/>
        <v>11216071.5</v>
      </c>
      <c r="AM85">
        <f t="shared" si="27"/>
        <v>11216071.5</v>
      </c>
      <c r="AN85">
        <f t="shared" si="27"/>
        <v>11216071.5</v>
      </c>
      <c r="AO85">
        <f t="shared" si="27"/>
        <v>11216071.5</v>
      </c>
      <c r="AP85">
        <f t="shared" si="27"/>
        <v>11216071.5</v>
      </c>
      <c r="AQ85">
        <f t="shared" si="27"/>
        <v>11216071.5</v>
      </c>
      <c r="AR85">
        <f t="shared" si="27"/>
        <v>11216071.5</v>
      </c>
      <c r="AS85">
        <f t="shared" si="27"/>
        <v>11216071.5</v>
      </c>
      <c r="AT85">
        <f t="shared" si="27"/>
        <v>11216071.5</v>
      </c>
      <c r="AU85">
        <f t="shared" si="27"/>
        <v>11216071.5</v>
      </c>
    </row>
    <row r="86" spans="1:47">
      <c r="A86" t="s">
        <v>42</v>
      </c>
      <c r="D86" s="17">
        <f>(((B87/A87)^(1/A88))-1)*(-1)</f>
        <v>0.24794534746378372</v>
      </c>
      <c r="F86">
        <f t="shared" si="26"/>
        <v>3592634.1</v>
      </c>
      <c r="G86">
        <f t="shared" si="27"/>
        <v>4035063.1255000001</v>
      </c>
      <c r="H86">
        <f t="shared" si="27"/>
        <v>4480810.3686912507</v>
      </c>
      <c r="I86">
        <f t="shared" si="27"/>
        <v>4929900.7162064342</v>
      </c>
      <c r="J86">
        <f t="shared" si="27"/>
        <v>5382359.2413279824</v>
      </c>
      <c r="K86">
        <f t="shared" si="27"/>
        <v>5838211.2053879425</v>
      </c>
      <c r="L86">
        <f t="shared" si="27"/>
        <v>6297482.0591783533</v>
      </c>
      <c r="M86">
        <f t="shared" si="27"/>
        <v>6760197.4443721902</v>
      </c>
      <c r="N86">
        <f t="shared" si="27"/>
        <v>7226383.1949549811</v>
      </c>
      <c r="O86">
        <f t="shared" si="27"/>
        <v>7696065.3386671441</v>
      </c>
      <c r="P86">
        <f t="shared" si="27"/>
        <v>8169270.0984571483</v>
      </c>
      <c r="Q86">
        <f t="shared" si="27"/>
        <v>8169270.0984571483</v>
      </c>
      <c r="R86">
        <f t="shared" si="27"/>
        <v>8169270.0984571483</v>
      </c>
      <c r="S86">
        <f t="shared" si="27"/>
        <v>8169270.0984571483</v>
      </c>
      <c r="T86">
        <f t="shared" si="27"/>
        <v>8169270.0984571483</v>
      </c>
      <c r="U86">
        <f t="shared" si="27"/>
        <v>8169270.0984571483</v>
      </c>
      <c r="V86">
        <f t="shared" si="27"/>
        <v>8169270.0984571483</v>
      </c>
      <c r="W86">
        <f t="shared" si="27"/>
        <v>8169270.0984571483</v>
      </c>
      <c r="X86">
        <f t="shared" si="27"/>
        <v>8169270.0984571483</v>
      </c>
      <c r="Y86">
        <f t="shared" si="27"/>
        <v>8169270.0984571483</v>
      </c>
      <c r="Z86">
        <f t="shared" si="27"/>
        <v>8169270.0984571483</v>
      </c>
      <c r="AA86">
        <f t="shared" si="27"/>
        <v>8169270.0984571483</v>
      </c>
      <c r="AB86">
        <f t="shared" si="27"/>
        <v>8169270.0984571483</v>
      </c>
      <c r="AC86">
        <f t="shared" si="27"/>
        <v>8169270.0984571483</v>
      </c>
      <c r="AD86">
        <f t="shared" si="27"/>
        <v>8169270.0984571483</v>
      </c>
      <c r="AE86">
        <f t="shared" si="27"/>
        <v>8169270.0984571483</v>
      </c>
      <c r="AF86">
        <f t="shared" si="27"/>
        <v>8169270.0984571483</v>
      </c>
      <c r="AG86">
        <f t="shared" si="27"/>
        <v>8169270.0984571483</v>
      </c>
      <c r="AH86">
        <f t="shared" si="27"/>
        <v>8169270.0984571483</v>
      </c>
      <c r="AI86">
        <f t="shared" si="27"/>
        <v>8169270.0984571483</v>
      </c>
      <c r="AJ86">
        <f t="shared" si="27"/>
        <v>8169270.0984571483</v>
      </c>
      <c r="AK86">
        <f t="shared" si="27"/>
        <v>8169270.0984571483</v>
      </c>
      <c r="AL86">
        <f t="shared" si="27"/>
        <v>8169270.0984571483</v>
      </c>
      <c r="AM86">
        <f t="shared" si="27"/>
        <v>8169270.0984571483</v>
      </c>
      <c r="AN86">
        <f t="shared" si="27"/>
        <v>8169270.0984571483</v>
      </c>
      <c r="AO86">
        <f t="shared" si="27"/>
        <v>8169270.0984571483</v>
      </c>
      <c r="AP86">
        <f t="shared" si="27"/>
        <v>8169270.0984571483</v>
      </c>
      <c r="AQ86">
        <f t="shared" si="27"/>
        <v>8169270.0984571483</v>
      </c>
      <c r="AR86">
        <f t="shared" si="27"/>
        <v>8169270.0984571483</v>
      </c>
      <c r="AS86">
        <f t="shared" si="27"/>
        <v>8169270.0984571483</v>
      </c>
      <c r="AT86">
        <f t="shared" si="27"/>
        <v>8169270.0984571483</v>
      </c>
      <c r="AU86">
        <f t="shared" si="27"/>
        <v>8169270.0984571483</v>
      </c>
    </row>
    <row r="87" spans="1:47">
      <c r="A87">
        <v>35652</v>
      </c>
      <c r="B87">
        <v>0.4</v>
      </c>
      <c r="F87">
        <f t="shared" si="26"/>
        <v>0</v>
      </c>
      <c r="G87">
        <f t="shared" si="27"/>
        <v>0</v>
      </c>
      <c r="H87">
        <f t="shared" si="27"/>
        <v>0</v>
      </c>
      <c r="I87">
        <f t="shared" si="27"/>
        <v>0</v>
      </c>
      <c r="J87">
        <f t="shared" si="27"/>
        <v>0</v>
      </c>
      <c r="K87">
        <f t="shared" si="27"/>
        <v>0</v>
      </c>
      <c r="L87">
        <f t="shared" si="27"/>
        <v>0</v>
      </c>
      <c r="M87">
        <f t="shared" si="27"/>
        <v>0</v>
      </c>
      <c r="N87">
        <f t="shared" si="27"/>
        <v>0</v>
      </c>
      <c r="O87">
        <f t="shared" si="27"/>
        <v>0</v>
      </c>
      <c r="P87">
        <f t="shared" si="27"/>
        <v>0</v>
      </c>
      <c r="Q87">
        <f t="shared" si="27"/>
        <v>39884.589695072107</v>
      </c>
      <c r="R87">
        <f t="shared" si="27"/>
        <v>80068.313812857261</v>
      </c>
      <c r="S87">
        <f t="shared" si="27"/>
        <v>120553.41586152579</v>
      </c>
      <c r="T87">
        <f t="shared" si="27"/>
        <v>161342.15617555933</v>
      </c>
      <c r="U87">
        <f t="shared" si="27"/>
        <v>202436.81204194811</v>
      </c>
      <c r="V87">
        <f t="shared" si="27"/>
        <v>243839.67782733485</v>
      </c>
      <c r="W87">
        <f t="shared" si="27"/>
        <v>285553.06510611193</v>
      </c>
      <c r="X87">
        <f t="shared" si="27"/>
        <v>327579.3027894799</v>
      </c>
      <c r="Y87">
        <f t="shared" si="27"/>
        <v>369920.7372554731</v>
      </c>
      <c r="Z87">
        <f t="shared" si="27"/>
        <v>412579.73247996124</v>
      </c>
      <c r="AA87">
        <f t="shared" si="27"/>
        <v>455558.67016863305</v>
      </c>
      <c r="AB87">
        <f t="shared" si="27"/>
        <v>498859.9498899699</v>
      </c>
      <c r="AC87">
        <f t="shared" si="27"/>
        <v>542485.98920921667</v>
      </c>
      <c r="AD87">
        <f t="shared" si="27"/>
        <v>586439.22382335796</v>
      </c>
      <c r="AE87">
        <f t="shared" si="27"/>
        <v>630722.10769710515</v>
      </c>
      <c r="AF87">
        <f t="shared" si="27"/>
        <v>675337.11319990549</v>
      </c>
      <c r="AG87">
        <f t="shared" si="27"/>
        <v>720286.73124397697</v>
      </c>
      <c r="AH87">
        <f t="shared" si="27"/>
        <v>765573.4714233788</v>
      </c>
      <c r="AI87">
        <f t="shared" si="27"/>
        <v>811199.86215412628</v>
      </c>
      <c r="AJ87">
        <f t="shared" si="27"/>
        <v>857168.45081535424</v>
      </c>
      <c r="AK87">
        <f t="shared" si="27"/>
        <v>903481.80389154155</v>
      </c>
      <c r="AL87">
        <f t="shared" si="27"/>
        <v>950142.50711580028</v>
      </c>
      <c r="AM87">
        <f t="shared" si="27"/>
        <v>997153.16561424092</v>
      </c>
      <c r="AN87">
        <f t="shared" si="27"/>
        <v>1044516.4040514199</v>
      </c>
      <c r="AO87">
        <f t="shared" si="27"/>
        <v>1092234.8667768778</v>
      </c>
      <c r="AP87">
        <f t="shared" si="27"/>
        <v>1140311.2179727764</v>
      </c>
      <c r="AQ87">
        <f t="shared" si="27"/>
        <v>1188748.1418026444</v>
      </c>
      <c r="AR87">
        <f t="shared" si="27"/>
        <v>1237548.3425612361</v>
      </c>
      <c r="AS87">
        <f t="shared" si="27"/>
        <v>1286714.5448255173</v>
      </c>
      <c r="AT87">
        <f t="shared" si="27"/>
        <v>1336249.4936067809</v>
      </c>
      <c r="AU87">
        <f t="shared" si="27"/>
        <v>1386155.9545039039</v>
      </c>
    </row>
    <row r="88" spans="1:47">
      <c r="A88">
        <v>40</v>
      </c>
      <c r="F88">
        <f t="shared" si="26"/>
        <v>87556676</v>
      </c>
      <c r="G88">
        <f t="shared" si="27"/>
        <v>63049359.046193413</v>
      </c>
      <c r="H88">
        <f t="shared" si="27"/>
        <v>45401697.023489222</v>
      </c>
      <c r="I88">
        <f t="shared" si="27"/>
        <v>32693656.585826341</v>
      </c>
      <c r="J88">
        <f t="shared" si="27"/>
        <v>23542626.179786798</v>
      </c>
      <c r="K88">
        <f t="shared" si="27"/>
        <v>16952990.436727989</v>
      </c>
      <c r="L88">
        <f t="shared" si="27"/>
        <v>12207809.041904995</v>
      </c>
      <c r="M88">
        <f t="shared" si="27"/>
        <v>8790814.939690426</v>
      </c>
      <c r="N88">
        <f t="shared" si="27"/>
        <v>6330245.4223043192</v>
      </c>
      <c r="O88">
        <f t="shared" si="27"/>
        <v>4558395.0272551188</v>
      </c>
      <c r="P88">
        <f t="shared" si="27"/>
        <v>3282489.6727211322</v>
      </c>
      <c r="Q88">
        <f t="shared" si="27"/>
        <v>2363713.1900806301</v>
      </c>
      <c r="R88">
        <f t="shared" si="27"/>
        <v>1702104.3786954314</v>
      </c>
      <c r="S88">
        <f t="shared" si="27"/>
        <v>1225681.41013561</v>
      </c>
      <c r="T88">
        <f t="shared" si="27"/>
        <v>882610.33691919816</v>
      </c>
      <c r="U88">
        <f t="shared" si="27"/>
        <v>635565.65384346782</v>
      </c>
      <c r="V88">
        <f t="shared" si="27"/>
        <v>457669.35129658913</v>
      </c>
      <c r="W88">
        <f t="shared" si="27"/>
        <v>329566.63697851181</v>
      </c>
      <c r="X88">
        <f t="shared" si="27"/>
        <v>237320.16990348639</v>
      </c>
      <c r="Y88">
        <f t="shared" si="27"/>
        <v>170893.70319573412</v>
      </c>
      <c r="Z88">
        <f t="shared" si="27"/>
        <v>123060.15878814229</v>
      </c>
      <c r="AA88">
        <f t="shared" si="27"/>
        <v>88615.334548736457</v>
      </c>
      <c r="AB88">
        <f t="shared" si="27"/>
        <v>63811.696608511389</v>
      </c>
      <c r="AC88">
        <f t="shared" si="27"/>
        <v>45950.654531667999</v>
      </c>
      <c r="AD88">
        <f t="shared" si="27"/>
        <v>33088.959612566279</v>
      </c>
      <c r="AE88">
        <f t="shared" si="27"/>
        <v>23827.282971295619</v>
      </c>
      <c r="AF88">
        <f t="shared" si="27"/>
        <v>17157.97113120621</v>
      </c>
      <c r="AG88">
        <f t="shared" si="27"/>
        <v>12355.41516395203</v>
      </c>
      <c r="AH88">
        <f t="shared" si="27"/>
        <v>8897.1057653817934</v>
      </c>
      <c r="AI88">
        <f t="shared" si="27"/>
        <v>6406.7851990398713</v>
      </c>
      <c r="AJ88">
        <f t="shared" si="27"/>
        <v>4613.5111427310158</v>
      </c>
      <c r="AK88">
        <f t="shared" si="27"/>
        <v>3322.1786594697273</v>
      </c>
      <c r="AL88">
        <f t="shared" si="27"/>
        <v>2392.2931372698281</v>
      </c>
      <c r="AM88">
        <f t="shared" si="27"/>
        <v>1722.6847322923013</v>
      </c>
      <c r="AN88">
        <f t="shared" si="27"/>
        <v>1240.5012749595917</v>
      </c>
      <c r="AO88">
        <f t="shared" si="27"/>
        <v>893.2820871566538</v>
      </c>
      <c r="AP88">
        <f t="shared" si="27"/>
        <v>643.2503564003855</v>
      </c>
      <c r="AQ88">
        <f t="shared" si="27"/>
        <v>463.20308776403544</v>
      </c>
      <c r="AR88">
        <f t="shared" si="27"/>
        <v>333.55146775643806</v>
      </c>
      <c r="AS88">
        <f t="shared" si="27"/>
        <v>240.18963728945235</v>
      </c>
      <c r="AT88">
        <f t="shared" si="27"/>
        <v>172.9599999974831</v>
      </c>
      <c r="AU88">
        <f t="shared" si="27"/>
        <v>124.5480943215196</v>
      </c>
    </row>
    <row r="89" spans="1:47">
      <c r="A89" t="s">
        <v>43</v>
      </c>
      <c r="D89" s="17">
        <f>(((B90/A90)^(1/A91))-1)*(-1)</f>
        <v>0.28042608647751222</v>
      </c>
      <c r="F89">
        <f t="shared" si="26"/>
        <v>0</v>
      </c>
      <c r="G89">
        <f t="shared" si="27"/>
        <v>850161.31893408613</v>
      </c>
      <c r="H89">
        <f t="shared" si="27"/>
        <v>1462360.5102859889</v>
      </c>
      <c r="I89">
        <f t="shared" si="27"/>
        <v>1903203.7262086144</v>
      </c>
      <c r="J89">
        <f t="shared" si="27"/>
        <v>2220653.9021813087</v>
      </c>
      <c r="K89">
        <f t="shared" si="27"/>
        <v>2449249.0366537469</v>
      </c>
      <c r="L89">
        <f t="shared" si="27"/>
        <v>2613859.8620985779</v>
      </c>
      <c r="M89">
        <f t="shared" si="27"/>
        <v>2732395.7352096289</v>
      </c>
      <c r="N89">
        <f t="shared" si="27"/>
        <v>2817753.1421494801</v>
      </c>
      <c r="O89">
        <f t="shared" si="27"/>
        <v>2879218.8126530368</v>
      </c>
      <c r="P89">
        <f t="shared" si="27"/>
        <v>2923480.0992349284</v>
      </c>
      <c r="Q89">
        <f t="shared" si="27"/>
        <v>2955352.5489102462</v>
      </c>
      <c r="R89">
        <f t="shared" si="27"/>
        <v>2978303.8259009449</v>
      </c>
      <c r="S89">
        <f t="shared" si="27"/>
        <v>2994830.9871599581</v>
      </c>
      <c r="T89">
        <f t="shared" si="27"/>
        <v>3006732.1575999353</v>
      </c>
      <c r="U89">
        <f t="shared" si="27"/>
        <v>3015302.1627945141</v>
      </c>
      <c r="V89">
        <f t="shared" si="27"/>
        <v>3021473.4036321719</v>
      </c>
      <c r="W89">
        <f t="shared" si="27"/>
        <v>3025917.2998272949</v>
      </c>
      <c r="X89">
        <f t="shared" si="27"/>
        <v>3029117.3391569094</v>
      </c>
      <c r="Y89">
        <f t="shared" si="27"/>
        <v>3031421.6800464015</v>
      </c>
      <c r="Z89">
        <f t="shared" si="27"/>
        <v>3033081.0305693289</v>
      </c>
      <c r="AA89">
        <f t="shared" si="27"/>
        <v>3034275.9250272177</v>
      </c>
      <c r="AB89">
        <f t="shared" si="27"/>
        <v>3035136.3657513238</v>
      </c>
      <c r="AC89">
        <f t="shared" si="27"/>
        <v>3035755.9671184667</v>
      </c>
      <c r="AD89">
        <f t="shared" si="27"/>
        <v>3036202.1406239858</v>
      </c>
      <c r="AE89">
        <f t="shared" si="27"/>
        <v>3036523.4291291181</v>
      </c>
      <c r="AF89">
        <f t="shared" si="27"/>
        <v>3036754.7882355042</v>
      </c>
      <c r="AG89">
        <f t="shared" si="27"/>
        <v>3036921.3893907047</v>
      </c>
      <c r="AH89">
        <f t="shared" si="27"/>
        <v>3037041.3584956503</v>
      </c>
      <c r="AI89">
        <f t="shared" si="27"/>
        <v>3037127.7479695058</v>
      </c>
      <c r="AJ89">
        <f t="shared" si="27"/>
        <v>3037189.9568289989</v>
      </c>
      <c r="AK89">
        <f t="shared" si="27"/>
        <v>3037234.7532842457</v>
      </c>
      <c r="AL89">
        <f t="shared" si="27"/>
        <v>3037267.0111076338</v>
      </c>
      <c r="AM89">
        <f t="shared" si="27"/>
        <v>3037290.2398913405</v>
      </c>
      <c r="AN89">
        <f t="shared" si="27"/>
        <v>3037306.9668845413</v>
      </c>
      <c r="AO89">
        <f t="shared" si="27"/>
        <v>3037319.0119534982</v>
      </c>
      <c r="AP89">
        <f t="shared" si="27"/>
        <v>3037327.6855796808</v>
      </c>
      <c r="AQ89">
        <f t="shared" si="27"/>
        <v>3037333.9314377508</v>
      </c>
      <c r="AR89">
        <f t="shared" si="27"/>
        <v>3037338.4290656419</v>
      </c>
      <c r="AS89">
        <f t="shared" si="27"/>
        <v>3037341.6677970411</v>
      </c>
      <c r="AT89">
        <f t="shared" si="27"/>
        <v>3037344</v>
      </c>
      <c r="AU89">
        <f t="shared" si="27"/>
        <v>3037345.6794139342</v>
      </c>
    </row>
    <row r="90" spans="1:47">
      <c r="A90">
        <v>208470</v>
      </c>
      <c r="B90">
        <v>0.4</v>
      </c>
      <c r="F90">
        <f t="shared" si="26"/>
        <v>20416752.300000001</v>
      </c>
      <c r="G90">
        <f t="shared" si="27"/>
        <v>15150408.120640045</v>
      </c>
      <c r="H90">
        <f t="shared" si="27"/>
        <v>11242476.905690618</v>
      </c>
      <c r="I90">
        <f t="shared" si="27"/>
        <v>8342566.4819415612</v>
      </c>
      <c r="J90">
        <f t="shared" si="27"/>
        <v>6190665.6415176699</v>
      </c>
      <c r="K90">
        <f t="shared" si="27"/>
        <v>4593831.0672171209</v>
      </c>
      <c r="L90">
        <f t="shared" si="27"/>
        <v>3408887.6860995572</v>
      </c>
      <c r="M90">
        <f t="shared" si="27"/>
        <v>2529591.3337711678</v>
      </c>
      <c r="N90">
        <f t="shared" si="27"/>
        <v>1877102.7106533195</v>
      </c>
      <c r="O90">
        <f t="shared" si="27"/>
        <v>1392918.5079429836</v>
      </c>
      <c r="P90">
        <f t="shared" si="27"/>
        <v>1033625.8952472657</v>
      </c>
      <c r="Q90">
        <f t="shared" si="27"/>
        <v>767010.04777620931</v>
      </c>
      <c r="R90">
        <f t="shared" si="27"/>
        <v>569165.70694944309</v>
      </c>
      <c r="S90">
        <f t="shared" si="27"/>
        <v>422353.79172213655</v>
      </c>
      <c r="T90">
        <f t="shared" si="27"/>
        <v>313410.88052922953</v>
      </c>
      <c r="U90">
        <f t="shared" si="27"/>
        <v>232568.95512549137</v>
      </c>
      <c r="V90">
        <f t="shared" si="27"/>
        <v>172579.58242173571</v>
      </c>
      <c r="W90">
        <f t="shared" si="27"/>
        <v>128064.00687825908</v>
      </c>
      <c r="X90">
        <f t="shared" si="27"/>
        <v>95030.881565333999</v>
      </c>
      <c r="Y90">
        <f t="shared" si="27"/>
        <v>70518.396786299665</v>
      </c>
      <c r="Z90">
        <f t="shared" si="27"/>
        <v>52328.718869048331</v>
      </c>
      <c r="AA90">
        <f t="shared" si="27"/>
        <v>38830.928428138955</v>
      </c>
      <c r="AB90">
        <f t="shared" si="27"/>
        <v>28814.789186115991</v>
      </c>
      <c r="AC90">
        <f t="shared" si="27"/>
        <v>21382.236002337988</v>
      </c>
      <c r="AD90">
        <f t="shared" si="27"/>
        <v>15866.852729915956</v>
      </c>
      <c r="AE90">
        <f t="shared" si="27"/>
        <v>11774.120139975936</v>
      </c>
      <c r="AF90">
        <f t="shared" si="27"/>
        <v>8737.0764341430895</v>
      </c>
      <c r="AG90">
        <f t="shared" si="27"/>
        <v>6483.414786712794</v>
      </c>
      <c r="AH90">
        <f t="shared" si="27"/>
        <v>4811.0678226770087</v>
      </c>
      <c r="AI90">
        <f t="shared" si="27"/>
        <v>3570.0898918002199</v>
      </c>
      <c r="AJ90">
        <f t="shared" si="27"/>
        <v>2649.2126707223288</v>
      </c>
      <c r="AK90">
        <f t="shared" si="27"/>
        <v>1965.8686440448212</v>
      </c>
      <c r="AL90">
        <f t="shared" si="27"/>
        <v>1458.7879517386216</v>
      </c>
      <c r="AM90">
        <f t="shared" si="27"/>
        <v>1082.5048227820262</v>
      </c>
      <c r="AN90">
        <f t="shared" si="27"/>
        <v>803.281032004091</v>
      </c>
      <c r="AO90">
        <f t="shared" si="27"/>
        <v>596.08086984788167</v>
      </c>
      <c r="AP90">
        <f t="shared" si="27"/>
        <v>442.32639542238468</v>
      </c>
      <c r="AQ90">
        <f t="shared" si="27"/>
        <v>328.231704765372</v>
      </c>
      <c r="AR90">
        <f t="shared" si="27"/>
        <v>243.56686177494996</v>
      </c>
      <c r="AS90">
        <f t="shared" si="27"/>
        <v>180.74066366455955</v>
      </c>
      <c r="AT90">
        <f t="shared" si="27"/>
        <v>134.12000000292755</v>
      </c>
      <c r="AU90">
        <f t="shared" si="27"/>
        <v>99.524777854185231</v>
      </c>
    </row>
    <row r="91" spans="1:47">
      <c r="A91">
        <v>40</v>
      </c>
      <c r="F91">
        <f t="shared" si="26"/>
        <v>0</v>
      </c>
      <c r="G91">
        <f t="shared" si="27"/>
        <v>235595.47477005469</v>
      </c>
      <c r="H91">
        <f t="shared" si="27"/>
        <v>410420.90937858849</v>
      </c>
      <c r="I91">
        <f t="shared" si="27"/>
        <v>540151.46815054154</v>
      </c>
      <c r="J91">
        <f t="shared" si="27"/>
        <v>636419.02737022052</v>
      </c>
      <c r="K91">
        <f t="shared" si="27"/>
        <v>707855.11032431608</v>
      </c>
      <c r="L91">
        <f t="shared" si="27"/>
        <v>760864.80527440098</v>
      </c>
      <c r="M91">
        <f t="shared" si="27"/>
        <v>800201.05724256625</v>
      </c>
      <c r="N91">
        <f t="shared" si="27"/>
        <v>829390.82564926997</v>
      </c>
      <c r="O91">
        <f t="shared" si="27"/>
        <v>851051.3178671496</v>
      </c>
      <c r="P91">
        <f t="shared" si="27"/>
        <v>867124.65276257391</v>
      </c>
      <c r="Q91">
        <f t="shared" si="27"/>
        <v>879051.99458203651</v>
      </c>
      <c r="R91">
        <f t="shared" si="27"/>
        <v>887902.77034225571</v>
      </c>
      <c r="S91">
        <f t="shared" si="27"/>
        <v>894470.55658863089</v>
      </c>
      <c r="T91">
        <f t="shared" si="27"/>
        <v>899344.23290206247</v>
      </c>
      <c r="U91">
        <f t="shared" si="27"/>
        <v>902960.78190610686</v>
      </c>
      <c r="V91">
        <f t="shared" si="27"/>
        <v>905644.46991850273</v>
      </c>
      <c r="W91">
        <f t="shared" si="27"/>
        <v>907635.92125507339</v>
      </c>
      <c r="X91">
        <f t="shared" si="27"/>
        <v>909113.6930406203</v>
      </c>
      <c r="Y91">
        <f t="shared" si="27"/>
        <v>910210.28496333282</v>
      </c>
      <c r="Z91">
        <f t="shared" si="27"/>
        <v>911024.01943621913</v>
      </c>
      <c r="AA91">
        <f t="shared" si="27"/>
        <v>911627.8573622962</v>
      </c>
      <c r="AB91">
        <f t="shared" si="27"/>
        <v>912075.93994097307</v>
      </c>
      <c r="AC91">
        <f t="shared" si="27"/>
        <v>912408.44306580652</v>
      </c>
      <c r="AD91">
        <f t="shared" si="27"/>
        <v>912655.17956770433</v>
      </c>
      <c r="AE91">
        <f t="shared" si="27"/>
        <v>912838.27228720661</v>
      </c>
      <c r="AF91">
        <f t="shared" si="27"/>
        <v>912974.13764833834</v>
      </c>
      <c r="AG91">
        <f t="shared" si="27"/>
        <v>913074.95758484735</v>
      </c>
      <c r="AH91">
        <f t="shared" si="27"/>
        <v>913149.77179439261</v>
      </c>
      <c r="AI91">
        <f t="shared" si="27"/>
        <v>913205.2882541694</v>
      </c>
      <c r="AJ91">
        <f t="shared" si="27"/>
        <v>913246.4846702629</v>
      </c>
      <c r="AK91">
        <f t="shared" si="27"/>
        <v>913277.05478777015</v>
      </c>
      <c r="AL91">
        <f t="shared" si="27"/>
        <v>913299.73957865767</v>
      </c>
      <c r="AM91">
        <f t="shared" si="27"/>
        <v>913316.57300226146</v>
      </c>
      <c r="AN91">
        <f t="shared" ref="G91:AY98" si="28">$E53*AN53</f>
        <v>913329.06437375466</v>
      </c>
      <c r="AO91">
        <f t="shared" si="28"/>
        <v>913338.33369207359</v>
      </c>
      <c r="AP91">
        <f t="shared" si="28"/>
        <v>913345.21206104581</v>
      </c>
      <c r="AQ91">
        <f t="shared" si="28"/>
        <v>913350.31620766036</v>
      </c>
      <c r="AR91">
        <f t="shared" si="28"/>
        <v>913354.10377892444</v>
      </c>
      <c r="AS91">
        <f t="shared" si="28"/>
        <v>913356.91437532066</v>
      </c>
      <c r="AT91">
        <f t="shared" si="28"/>
        <v>913358.99999999988</v>
      </c>
      <c r="AU91">
        <f t="shared" si="28"/>
        <v>913360.54765383888</v>
      </c>
    </row>
    <row r="92" spans="1:47">
      <c r="A92" t="s">
        <v>44</v>
      </c>
      <c r="D92" s="17">
        <f>(((B93/A93)^(1/A94))-1)*(-1)</f>
        <v>0.24982953501754546</v>
      </c>
      <c r="F92">
        <f t="shared" si="26"/>
        <v>10570818</v>
      </c>
      <c r="G92">
        <f t="shared" si="28"/>
        <v>7949832.8580135806</v>
      </c>
      <c r="H92">
        <f t="shared" si="28"/>
        <v>5978708.7877543988</v>
      </c>
      <c r="I92">
        <f t="shared" si="28"/>
        <v>4496315.7599898567</v>
      </c>
      <c r="J92">
        <f t="shared" si="28"/>
        <v>3381475.1865722854</v>
      </c>
      <c r="K92">
        <f t="shared" si="28"/>
        <v>2543054.1464974578</v>
      </c>
      <c r="L92">
        <f t="shared" si="28"/>
        <v>1912515.7025249298</v>
      </c>
      <c r="M92">
        <f t="shared" si="28"/>
        <v>1438316.3321324438</v>
      </c>
      <c r="N92">
        <f t="shared" si="28"/>
        <v>1081692.4893990296</v>
      </c>
      <c r="O92">
        <f t="shared" si="28"/>
        <v>813491.8692660213</v>
      </c>
      <c r="P92">
        <f t="shared" si="28"/>
        <v>611790.34508189536</v>
      </c>
      <c r="Q92">
        <f t="shared" si="28"/>
        <v>460099.77539557754</v>
      </c>
      <c r="R92">
        <f t="shared" si="28"/>
        <v>346020.17671711277</v>
      </c>
      <c r="S92">
        <f t="shared" si="28"/>
        <v>260226.08377150894</v>
      </c>
      <c r="T92">
        <f t="shared" si="28"/>
        <v>195704.23701164179</v>
      </c>
      <c r="U92">
        <f t="shared" si="28"/>
        <v>147180.28196565661</v>
      </c>
      <c r="V92">
        <f t="shared" si="28"/>
        <v>110687.61581386416</v>
      </c>
      <c r="W92">
        <f t="shared" si="28"/>
        <v>83243.136450957958</v>
      </c>
      <c r="X92">
        <f t="shared" si="28"/>
        <v>62603.388059649747</v>
      </c>
      <c r="Y92">
        <f t="shared" si="28"/>
        <v>47081.169254790402</v>
      </c>
      <c r="Z92">
        <f t="shared" si="28"/>
        <v>35407.61238490972</v>
      </c>
      <c r="AA92">
        <f t="shared" si="28"/>
        <v>26628.459629270259</v>
      </c>
      <c r="AB92">
        <f t="shared" si="28"/>
        <v>20026.056954066084</v>
      </c>
      <c r="AC92">
        <f t="shared" si="28"/>
        <v>15060.689304261396</v>
      </c>
      <c r="AD92">
        <f t="shared" si="28"/>
        <v>11326.461461671308</v>
      </c>
      <c r="AE92">
        <f t="shared" si="28"/>
        <v>8518.1180390224436</v>
      </c>
      <c r="AF92">
        <f t="shared" si="28"/>
        <v>6406.0903021002887</v>
      </c>
      <c r="AG92">
        <f t="shared" si="28"/>
        <v>4817.7300162626816</v>
      </c>
      <c r="AH92">
        <f t="shared" si="28"/>
        <v>3623.1962733927612</v>
      </c>
      <c r="AI92">
        <f t="shared" si="28"/>
        <v>2724.8416144560688</v>
      </c>
      <c r="AJ92">
        <f t="shared" si="28"/>
        <v>2049.2298135759265</v>
      </c>
      <c r="AK92">
        <f t="shared" si="28"/>
        <v>1541.1328154167495</v>
      </c>
      <c r="AL92">
        <f t="shared" si="28"/>
        <v>1159.0161040096791</v>
      </c>
      <c r="AM92">
        <f t="shared" si="28"/>
        <v>871.64345338475323</v>
      </c>
      <c r="AN92">
        <f t="shared" si="28"/>
        <v>655.52351446972898</v>
      </c>
      <c r="AO92">
        <f t="shared" si="28"/>
        <v>492.98950890279229</v>
      </c>
      <c r="AP92">
        <f t="shared" si="28"/>
        <v>370.75505382269694</v>
      </c>
      <c r="AQ92">
        <f t="shared" si="28"/>
        <v>278.82806317845825</v>
      </c>
      <c r="AR92">
        <f t="shared" si="28"/>
        <v>209.69394217078298</v>
      </c>
      <c r="AS92">
        <f t="shared" si="28"/>
        <v>157.70130481866363</v>
      </c>
      <c r="AT92">
        <f t="shared" si="28"/>
        <v>118.60000000043146</v>
      </c>
      <c r="AU92">
        <f t="shared" si="28"/>
        <v>89.193681790082337</v>
      </c>
    </row>
    <row r="93" spans="1:47">
      <c r="A93">
        <v>39415</v>
      </c>
      <c r="B93">
        <v>0.4</v>
      </c>
      <c r="F93">
        <f t="shared" si="26"/>
        <v>0</v>
      </c>
      <c r="G93">
        <f t="shared" si="28"/>
        <v>132596.21291668224</v>
      </c>
      <c r="H93">
        <f t="shared" si="28"/>
        <v>232315.81174935587</v>
      </c>
      <c r="I93">
        <f t="shared" si="28"/>
        <v>307310.40000051312</v>
      </c>
      <c r="J93">
        <f t="shared" si="28"/>
        <v>363710.42900983378</v>
      </c>
      <c r="K93">
        <f t="shared" si="28"/>
        <v>406126.33322947094</v>
      </c>
      <c r="L93">
        <f t="shared" si="28"/>
        <v>438025.41133937961</v>
      </c>
      <c r="M93">
        <f t="shared" si="28"/>
        <v>462015.26144355256</v>
      </c>
      <c r="N93">
        <f t="shared" si="28"/>
        <v>480056.93982804235</v>
      </c>
      <c r="O93">
        <f t="shared" si="28"/>
        <v>493625.26799665997</v>
      </c>
      <c r="P93">
        <f t="shared" si="28"/>
        <v>503829.39232300699</v>
      </c>
      <c r="Q93">
        <f t="shared" si="28"/>
        <v>511503.45149769424</v>
      </c>
      <c r="R93">
        <f t="shared" si="28"/>
        <v>517274.76340385602</v>
      </c>
      <c r="S93">
        <f t="shared" si="28"/>
        <v>521615.10537412262</v>
      </c>
      <c r="T93">
        <f t="shared" si="28"/>
        <v>524879.27974645991</v>
      </c>
      <c r="U93">
        <f t="shared" si="28"/>
        <v>527334.11726986559</v>
      </c>
      <c r="V93">
        <f t="shared" si="28"/>
        <v>529180.28925056336</v>
      </c>
      <c r="W93">
        <f t="shared" si="28"/>
        <v>530568.71147802914</v>
      </c>
      <c r="X93">
        <f t="shared" si="28"/>
        <v>531612.88087387942</v>
      </c>
      <c r="Y93">
        <f t="shared" si="28"/>
        <v>532398.15332606458</v>
      </c>
      <c r="Z93">
        <f t="shared" si="28"/>
        <v>532988.72112723894</v>
      </c>
      <c r="AA93">
        <f t="shared" si="28"/>
        <v>533432.86038975022</v>
      </c>
      <c r="AB93">
        <f t="shared" si="28"/>
        <v>533766.87738849584</v>
      </c>
      <c r="AC93">
        <f t="shared" si="28"/>
        <v>534018.07642642863</v>
      </c>
      <c r="AD93">
        <f t="shared" si="28"/>
        <v>534206.99183161859</v>
      </c>
      <c r="AE93">
        <f t="shared" si="28"/>
        <v>534349.06654102751</v>
      </c>
      <c r="AF93">
        <f t="shared" si="28"/>
        <v>534455.91448724619</v>
      </c>
      <c r="AG93">
        <f t="shared" si="28"/>
        <v>534536.26998231385</v>
      </c>
      <c r="AH93">
        <f t="shared" si="28"/>
        <v>534596.70170623646</v>
      </c>
      <c r="AI93">
        <f t="shared" si="28"/>
        <v>534642.14966537326</v>
      </c>
      <c r="AJ93">
        <f t="shared" si="28"/>
        <v>534676.32901449024</v>
      </c>
      <c r="AK93">
        <f t="shared" si="28"/>
        <v>534702.03375301429</v>
      </c>
      <c r="AL93">
        <f t="shared" si="28"/>
        <v>534721.36512121372</v>
      </c>
      <c r="AM93">
        <f t="shared" si="28"/>
        <v>534735.90336660785</v>
      </c>
      <c r="AN93">
        <f t="shared" si="28"/>
        <v>534746.83692169632</v>
      </c>
      <c r="AO93">
        <f t="shared" si="28"/>
        <v>534755.05955266929</v>
      </c>
      <c r="AP93">
        <f t="shared" si="28"/>
        <v>534761.24342054862</v>
      </c>
      <c r="AQ93">
        <f t="shared" si="28"/>
        <v>534765.89402715792</v>
      </c>
      <c r="AR93">
        <f t="shared" si="28"/>
        <v>534769.39153749554</v>
      </c>
      <c r="AS93">
        <f t="shared" si="28"/>
        <v>534772.0218564173</v>
      </c>
      <c r="AT93">
        <f t="shared" si="28"/>
        <v>534774</v>
      </c>
      <c r="AU93">
        <f t="shared" si="28"/>
        <v>534775.48767208483</v>
      </c>
    </row>
    <row r="94" spans="1:47">
      <c r="A94">
        <v>40</v>
      </c>
      <c r="F94">
        <f t="shared" si="26"/>
        <v>981849.60000000009</v>
      </c>
      <c r="G94">
        <f t="shared" si="28"/>
        <v>981849.60000000009</v>
      </c>
      <c r="H94">
        <f t="shared" si="28"/>
        <v>981849.60000000009</v>
      </c>
      <c r="I94">
        <f t="shared" si="28"/>
        <v>981849.60000000009</v>
      </c>
      <c r="J94">
        <f t="shared" si="28"/>
        <v>981849.60000000009</v>
      </c>
      <c r="K94">
        <f t="shared" si="28"/>
        <v>981849.60000000009</v>
      </c>
      <c r="L94">
        <f t="shared" si="28"/>
        <v>981849.60000000009</v>
      </c>
      <c r="M94">
        <f t="shared" si="28"/>
        <v>981849.60000000009</v>
      </c>
      <c r="N94">
        <f t="shared" si="28"/>
        <v>981849.60000000009</v>
      </c>
      <c r="O94">
        <f t="shared" si="28"/>
        <v>981849.60000000009</v>
      </c>
      <c r="P94">
        <f t="shared" si="28"/>
        <v>981849.60000000009</v>
      </c>
      <c r="Q94">
        <f t="shared" si="28"/>
        <v>981849.60000000009</v>
      </c>
      <c r="R94">
        <f t="shared" si="28"/>
        <v>981849.60000000009</v>
      </c>
      <c r="S94">
        <f t="shared" si="28"/>
        <v>981849.60000000009</v>
      </c>
      <c r="T94">
        <f t="shared" si="28"/>
        <v>981849.60000000009</v>
      </c>
      <c r="U94">
        <f t="shared" si="28"/>
        <v>981849.60000000009</v>
      </c>
      <c r="V94">
        <f t="shared" si="28"/>
        <v>981849.60000000009</v>
      </c>
      <c r="W94">
        <f t="shared" si="28"/>
        <v>981849.60000000009</v>
      </c>
      <c r="X94">
        <f t="shared" si="28"/>
        <v>981849.60000000009</v>
      </c>
      <c r="Y94">
        <f t="shared" si="28"/>
        <v>981849.60000000009</v>
      </c>
      <c r="Z94">
        <f t="shared" si="28"/>
        <v>981849.60000000009</v>
      </c>
      <c r="AA94">
        <f t="shared" si="28"/>
        <v>981849.60000000009</v>
      </c>
      <c r="AB94">
        <f t="shared" si="28"/>
        <v>981849.60000000009</v>
      </c>
      <c r="AC94">
        <f t="shared" si="28"/>
        <v>981849.60000000009</v>
      </c>
      <c r="AD94">
        <f t="shared" si="28"/>
        <v>981849.60000000009</v>
      </c>
      <c r="AE94">
        <f t="shared" si="28"/>
        <v>981849.60000000009</v>
      </c>
      <c r="AF94">
        <f t="shared" si="28"/>
        <v>981849.60000000009</v>
      </c>
      <c r="AG94">
        <f t="shared" si="28"/>
        <v>981849.60000000009</v>
      </c>
      <c r="AH94">
        <f t="shared" si="28"/>
        <v>981849.60000000009</v>
      </c>
      <c r="AI94">
        <f t="shared" si="28"/>
        <v>981849.60000000009</v>
      </c>
      <c r="AJ94">
        <f t="shared" si="28"/>
        <v>981849.60000000009</v>
      </c>
      <c r="AK94">
        <f t="shared" si="28"/>
        <v>981849.60000000009</v>
      </c>
      <c r="AL94">
        <f t="shared" si="28"/>
        <v>981849.60000000009</v>
      </c>
      <c r="AM94">
        <f t="shared" si="28"/>
        <v>981849.60000000009</v>
      </c>
      <c r="AN94">
        <f t="shared" si="28"/>
        <v>981849.60000000009</v>
      </c>
      <c r="AO94">
        <f t="shared" si="28"/>
        <v>981849.60000000009</v>
      </c>
      <c r="AP94">
        <f t="shared" si="28"/>
        <v>981849.60000000009</v>
      </c>
      <c r="AQ94">
        <f t="shared" si="28"/>
        <v>981849.60000000009</v>
      </c>
      <c r="AR94">
        <f t="shared" si="28"/>
        <v>981849.60000000009</v>
      </c>
      <c r="AS94">
        <f t="shared" si="28"/>
        <v>981849.60000000009</v>
      </c>
      <c r="AT94">
        <f t="shared" si="28"/>
        <v>981849.60000000009</v>
      </c>
      <c r="AU94">
        <f t="shared" si="28"/>
        <v>981849.60000000009</v>
      </c>
    </row>
    <row r="95" spans="1:47">
      <c r="A95" t="s">
        <v>45</v>
      </c>
      <c r="D95" s="17">
        <f>(((B96/A96)^(1/A97))-1)*(-1)</f>
        <v>0.2356051312473546</v>
      </c>
      <c r="F95">
        <f t="shared" si="26"/>
        <v>425896.49999999994</v>
      </c>
      <c r="G95">
        <f t="shared" si="28"/>
        <v>795286.48949999991</v>
      </c>
      <c r="H95">
        <f t="shared" si="28"/>
        <v>1167446.9039212498</v>
      </c>
      <c r="I95">
        <f t="shared" si="28"/>
        <v>1542398.521450659</v>
      </c>
      <c r="J95">
        <f t="shared" si="28"/>
        <v>1920162.276111539</v>
      </c>
      <c r="K95">
        <f t="shared" si="28"/>
        <v>2300759.2589323753</v>
      </c>
      <c r="L95">
        <f t="shared" si="28"/>
        <v>2684210.7191243684</v>
      </c>
      <c r="M95">
        <f t="shared" si="28"/>
        <v>3070538.0652678013</v>
      </c>
      <c r="N95">
        <f t="shared" si="28"/>
        <v>3459762.8665073104</v>
      </c>
      <c r="O95">
        <f t="shared" si="28"/>
        <v>3851906.8537561153</v>
      </c>
      <c r="P95">
        <f t="shared" si="28"/>
        <v>4246991.9209092855</v>
      </c>
      <c r="Q95">
        <f t="shared" si="28"/>
        <v>4246991.9209092855</v>
      </c>
      <c r="R95">
        <f t="shared" si="28"/>
        <v>4246991.9209092855</v>
      </c>
      <c r="S95">
        <f t="shared" si="28"/>
        <v>4246991.9209092855</v>
      </c>
      <c r="T95">
        <f t="shared" si="28"/>
        <v>4246991.9209092855</v>
      </c>
      <c r="U95">
        <f t="shared" si="28"/>
        <v>4246991.9209092855</v>
      </c>
      <c r="V95">
        <f t="shared" si="28"/>
        <v>4246991.9209092855</v>
      </c>
      <c r="W95">
        <f t="shared" si="28"/>
        <v>4246991.9209092855</v>
      </c>
      <c r="X95">
        <f t="shared" si="28"/>
        <v>4246991.9209092855</v>
      </c>
      <c r="Y95">
        <f t="shared" si="28"/>
        <v>4246991.9209092855</v>
      </c>
      <c r="Z95">
        <f t="shared" si="28"/>
        <v>4246991.9209092855</v>
      </c>
      <c r="AA95">
        <f t="shared" si="28"/>
        <v>4246991.9209092855</v>
      </c>
      <c r="AB95">
        <f t="shared" si="28"/>
        <v>4246991.9209092855</v>
      </c>
      <c r="AC95">
        <f t="shared" si="28"/>
        <v>4246991.9209092855</v>
      </c>
      <c r="AD95">
        <f t="shared" si="28"/>
        <v>4246991.9209092855</v>
      </c>
      <c r="AE95">
        <f t="shared" si="28"/>
        <v>4246991.9209092855</v>
      </c>
      <c r="AF95">
        <f t="shared" si="28"/>
        <v>4246991.9209092855</v>
      </c>
      <c r="AG95">
        <f t="shared" si="28"/>
        <v>4246991.9209092855</v>
      </c>
      <c r="AH95">
        <f t="shared" si="28"/>
        <v>4246991.9209092855</v>
      </c>
      <c r="AI95">
        <f t="shared" si="28"/>
        <v>4246991.9209092855</v>
      </c>
      <c r="AJ95">
        <f t="shared" si="28"/>
        <v>4246991.9209092855</v>
      </c>
      <c r="AK95">
        <f t="shared" si="28"/>
        <v>4246991.9209092855</v>
      </c>
      <c r="AL95">
        <f t="shared" si="28"/>
        <v>4246991.9209092855</v>
      </c>
      <c r="AM95">
        <f t="shared" si="28"/>
        <v>4246991.9209092855</v>
      </c>
      <c r="AN95">
        <f t="shared" si="28"/>
        <v>4246991.9209092855</v>
      </c>
      <c r="AO95">
        <f t="shared" si="28"/>
        <v>4246991.9209092855</v>
      </c>
      <c r="AP95">
        <f t="shared" si="28"/>
        <v>4246991.9209092855</v>
      </c>
      <c r="AQ95">
        <f t="shared" si="28"/>
        <v>4246991.9209092855</v>
      </c>
      <c r="AR95">
        <f t="shared" si="28"/>
        <v>4246991.9209092855</v>
      </c>
      <c r="AS95">
        <f t="shared" si="28"/>
        <v>4246991.9209092855</v>
      </c>
      <c r="AT95">
        <f t="shared" si="28"/>
        <v>4246991.9209092855</v>
      </c>
      <c r="AU95">
        <f t="shared" si="28"/>
        <v>4246991.9209092855</v>
      </c>
    </row>
    <row r="96" spans="1:47">
      <c r="A96">
        <v>18593</v>
      </c>
      <c r="B96">
        <v>0.4</v>
      </c>
      <c r="F96">
        <f t="shared" ref="F96:U105" si="29">$E58*F58</f>
        <v>0</v>
      </c>
      <c r="G96">
        <f t="shared" si="28"/>
        <v>0</v>
      </c>
      <c r="H96">
        <f t="shared" si="28"/>
        <v>0</v>
      </c>
      <c r="I96">
        <f t="shared" si="28"/>
        <v>0</v>
      </c>
      <c r="J96">
        <f t="shared" si="28"/>
        <v>0</v>
      </c>
      <c r="K96">
        <f t="shared" si="28"/>
        <v>0</v>
      </c>
      <c r="L96">
        <f t="shared" si="28"/>
        <v>0</v>
      </c>
      <c r="M96">
        <f t="shared" si="28"/>
        <v>0</v>
      </c>
      <c r="N96">
        <f t="shared" si="28"/>
        <v>0</v>
      </c>
      <c r="O96">
        <f t="shared" si="28"/>
        <v>0</v>
      </c>
      <c r="P96">
        <f t="shared" si="28"/>
        <v>0</v>
      </c>
      <c r="Q96">
        <f t="shared" si="28"/>
        <v>39884.589695072107</v>
      </c>
      <c r="R96">
        <f t="shared" si="28"/>
        <v>80068.313812857261</v>
      </c>
      <c r="S96">
        <f t="shared" si="28"/>
        <v>120553.41586152579</v>
      </c>
      <c r="T96">
        <f t="shared" si="28"/>
        <v>161342.15617555933</v>
      </c>
      <c r="U96">
        <f t="shared" si="28"/>
        <v>202436.81204194811</v>
      </c>
      <c r="V96">
        <f t="shared" si="28"/>
        <v>243839.67782733485</v>
      </c>
      <c r="W96">
        <f t="shared" si="28"/>
        <v>285553.06510611193</v>
      </c>
      <c r="X96">
        <f t="shared" si="28"/>
        <v>327579.3027894799</v>
      </c>
      <c r="Y96">
        <f t="shared" si="28"/>
        <v>369920.7372554731</v>
      </c>
      <c r="Z96">
        <f t="shared" si="28"/>
        <v>412579.73247996124</v>
      </c>
      <c r="AA96">
        <f t="shared" si="28"/>
        <v>455558.67016863305</v>
      </c>
      <c r="AB96">
        <f t="shared" si="28"/>
        <v>498859.9498899699</v>
      </c>
      <c r="AC96">
        <f t="shared" si="28"/>
        <v>542485.98920921667</v>
      </c>
      <c r="AD96">
        <f t="shared" si="28"/>
        <v>586439.22382335796</v>
      </c>
      <c r="AE96">
        <f t="shared" si="28"/>
        <v>630722.10769710515</v>
      </c>
      <c r="AF96">
        <f t="shared" si="28"/>
        <v>675337.11319990549</v>
      </c>
      <c r="AG96">
        <f t="shared" si="28"/>
        <v>720286.73124397697</v>
      </c>
      <c r="AH96">
        <f t="shared" si="28"/>
        <v>765573.4714233788</v>
      </c>
      <c r="AI96">
        <f t="shared" si="28"/>
        <v>811199.86215412628</v>
      </c>
      <c r="AJ96">
        <f t="shared" si="28"/>
        <v>857168.45081535424</v>
      </c>
      <c r="AK96">
        <f t="shared" si="28"/>
        <v>903481.80389154155</v>
      </c>
      <c r="AL96">
        <f t="shared" si="28"/>
        <v>950142.50711580028</v>
      </c>
      <c r="AM96">
        <f t="shared" si="28"/>
        <v>997153.16561424092</v>
      </c>
      <c r="AN96">
        <f t="shared" si="28"/>
        <v>1044516.4040514199</v>
      </c>
      <c r="AO96">
        <f t="shared" si="28"/>
        <v>1092234.8667768778</v>
      </c>
      <c r="AP96">
        <f t="shared" si="28"/>
        <v>1140311.2179727764</v>
      </c>
      <c r="AQ96">
        <f t="shared" si="28"/>
        <v>1188748.1418026444</v>
      </c>
      <c r="AR96">
        <f t="shared" si="28"/>
        <v>1237548.3425612361</v>
      </c>
      <c r="AS96">
        <f t="shared" si="28"/>
        <v>1286714.5448255173</v>
      </c>
      <c r="AT96">
        <f t="shared" si="28"/>
        <v>1336249.4936067809</v>
      </c>
      <c r="AU96">
        <f t="shared" si="28"/>
        <v>1386155.9545039039</v>
      </c>
    </row>
    <row r="97" spans="1:47">
      <c r="A97">
        <v>40</v>
      </c>
      <c r="F97">
        <f t="shared" si="29"/>
        <v>64896711</v>
      </c>
      <c r="G97">
        <f t="shared" si="28"/>
        <v>46697980.309007883</v>
      </c>
      <c r="H97">
        <f t="shared" si="28"/>
        <v>33602648.444548875</v>
      </c>
      <c r="I97">
        <f t="shared" si="28"/>
        <v>24179589.245964371</v>
      </c>
      <c r="J97">
        <f t="shared" si="28"/>
        <v>17399001.661084838</v>
      </c>
      <c r="K97">
        <f t="shared" si="28"/>
        <v>12519867.71665108</v>
      </c>
      <c r="L97">
        <f t="shared" si="28"/>
        <v>9008970.2096544728</v>
      </c>
      <c r="M97">
        <f t="shared" si="28"/>
        <v>6482619.9505685782</v>
      </c>
      <c r="N97">
        <f t="shared" si="28"/>
        <v>4664724.2077095844</v>
      </c>
      <c r="O97">
        <f t="shared" si="28"/>
        <v>3356613.8536446728</v>
      </c>
      <c r="P97">
        <f t="shared" si="28"/>
        <v>2415331.7668508929</v>
      </c>
      <c r="Q97">
        <f t="shared" si="28"/>
        <v>1738009.7319280826</v>
      </c>
      <c r="R97">
        <f t="shared" si="28"/>
        <v>1250626.464543659</v>
      </c>
      <c r="S97">
        <f t="shared" si="28"/>
        <v>899918.1794464757</v>
      </c>
      <c r="T97">
        <f t="shared" si="28"/>
        <v>647557.64623433223</v>
      </c>
      <c r="U97">
        <f t="shared" si="28"/>
        <v>465965.5897322477</v>
      </c>
      <c r="V97">
        <f t="shared" si="28"/>
        <v>335296.68297044514</v>
      </c>
      <c r="W97">
        <f t="shared" si="28"/>
        <v>241270.74635615008</v>
      </c>
      <c r="X97">
        <f t="shared" si="28"/>
        <v>173612.13517398914</v>
      </c>
      <c r="Y97">
        <f t="shared" si="28"/>
        <v>124926.76354214105</v>
      </c>
      <c r="Z97">
        <f t="shared" si="28"/>
        <v>89894.040145719686</v>
      </c>
      <c r="AA97">
        <f t="shared" si="28"/>
        <v>64685.406269999752</v>
      </c>
      <c r="AB97">
        <f t="shared" si="28"/>
        <v>46545.930937491736</v>
      </c>
      <c r="AC97">
        <f t="shared" si="28"/>
        <v>33493.237683239575</v>
      </c>
      <c r="AD97">
        <f t="shared" si="28"/>
        <v>24100.860116270902</v>
      </c>
      <c r="AE97">
        <f t="shared" si="28"/>
        <v>17342.350233125271</v>
      </c>
      <c r="AF97">
        <f t="shared" si="28"/>
        <v>12479.102826930275</v>
      </c>
      <c r="AG97">
        <f t="shared" si="28"/>
        <v>8979.6368584282209</v>
      </c>
      <c r="AH97">
        <f t="shared" si="28"/>
        <v>6461.5124362339211</v>
      </c>
      <c r="AI97">
        <f t="shared" si="28"/>
        <v>4649.5357910184948</v>
      </c>
      <c r="AJ97">
        <f t="shared" si="28"/>
        <v>3345.6846652068284</v>
      </c>
      <c r="AK97">
        <f t="shared" si="28"/>
        <v>2407.4674079568881</v>
      </c>
      <c r="AL97">
        <f t="shared" si="28"/>
        <v>1732.3507444228687</v>
      </c>
      <c r="AM97">
        <f t="shared" si="28"/>
        <v>1246.554404758537</v>
      </c>
      <c r="AN97">
        <f t="shared" si="28"/>
        <v>896.98803144663111</v>
      </c>
      <c r="AO97">
        <f t="shared" si="28"/>
        <v>645.44918817023279</v>
      </c>
      <c r="AP97">
        <f t="shared" si="28"/>
        <v>464.44839831461144</v>
      </c>
      <c r="AQ97">
        <f t="shared" si="28"/>
        <v>334.20495160257269</v>
      </c>
      <c r="AR97">
        <f t="shared" si="28"/>
        <v>240.48516494182115</v>
      </c>
      <c r="AS97">
        <f t="shared" si="28"/>
        <v>173.04685128418788</v>
      </c>
      <c r="AT97">
        <f t="shared" si="28"/>
        <v>124.519999998188</v>
      </c>
      <c r="AU97">
        <f t="shared" si="28"/>
        <v>89.601343711564553</v>
      </c>
    </row>
    <row r="98" spans="1:47">
      <c r="F98">
        <f t="shared" si="29"/>
        <v>0</v>
      </c>
      <c r="G98">
        <f t="shared" si="28"/>
        <v>876906.39371950459</v>
      </c>
      <c r="H98">
        <f t="shared" ref="G98:AV104" si="30">$E60*H60</f>
        <v>1507905.3592411401</v>
      </c>
      <c r="I98">
        <f t="shared" si="30"/>
        <v>1961955.7542901847</v>
      </c>
      <c r="J98">
        <f t="shared" si="30"/>
        <v>2288678.5739920572</v>
      </c>
      <c r="K98">
        <f t="shared" si="30"/>
        <v>2523779.7920020358</v>
      </c>
      <c r="L98">
        <f t="shared" si="30"/>
        <v>2692952.4955193796</v>
      </c>
      <c r="M98">
        <f t="shared" si="30"/>
        <v>2814684.7598505341</v>
      </c>
      <c r="N98">
        <f t="shared" si="30"/>
        <v>2902280.1216972573</v>
      </c>
      <c r="O98">
        <f t="shared" si="30"/>
        <v>2965311.459027722</v>
      </c>
      <c r="P98">
        <f t="shared" si="30"/>
        <v>3010667.1651051608</v>
      </c>
      <c r="Q98">
        <f t="shared" si="30"/>
        <v>3043303.948027879</v>
      </c>
      <c r="R98">
        <f t="shared" si="30"/>
        <v>3066788.5256403633</v>
      </c>
      <c r="S98">
        <f t="shared" si="30"/>
        <v>3083687.415060401</v>
      </c>
      <c r="T98">
        <f t="shared" si="30"/>
        <v>3095847.4150545616</v>
      </c>
      <c r="U98">
        <f t="shared" si="30"/>
        <v>3104597.4338387931</v>
      </c>
      <c r="V98">
        <f t="shared" si="30"/>
        <v>3110893.719098758</v>
      </c>
      <c r="W98">
        <f t="shared" si="30"/>
        <v>3115424.3617239245</v>
      </c>
      <c r="X98">
        <f t="shared" si="30"/>
        <v>3118684.4939684877</v>
      </c>
      <c r="Y98">
        <f t="shared" si="30"/>
        <v>3121030.4000863088</v>
      </c>
      <c r="Z98">
        <f t="shared" si="30"/>
        <v>3122718.4529322656</v>
      </c>
      <c r="AA98">
        <f t="shared" si="30"/>
        <v>3123933.1317248633</v>
      </c>
      <c r="AB98">
        <f t="shared" si="30"/>
        <v>3124807.1828973261</v>
      </c>
      <c r="AC98">
        <f t="shared" si="30"/>
        <v>3125436.1273201136</v>
      </c>
      <c r="AD98">
        <f t="shared" si="30"/>
        <v>3125888.6993198069</v>
      </c>
      <c r="AE98">
        <f t="shared" si="30"/>
        <v>3126214.3583247773</v>
      </c>
      <c r="AF98">
        <f t="shared" si="30"/>
        <v>3126448.6940494571</v>
      </c>
      <c r="AG98">
        <f t="shared" si="30"/>
        <v>3126617.3159239432</v>
      </c>
      <c r="AH98">
        <f t="shared" si="30"/>
        <v>3126738.6518260729</v>
      </c>
      <c r="AI98">
        <f t="shared" si="30"/>
        <v>3126825.9619760192</v>
      </c>
      <c r="AJ98">
        <f t="shared" si="30"/>
        <v>3126888.7880823063</v>
      </c>
      <c r="AK98">
        <f t="shared" si="30"/>
        <v>3126933.9961094786</v>
      </c>
      <c r="AL98">
        <f t="shared" si="30"/>
        <v>3126966.5266265133</v>
      </c>
      <c r="AM98">
        <f t="shared" si="30"/>
        <v>3126989.9347379655</v>
      </c>
      <c r="AN98">
        <f t="shared" si="30"/>
        <v>3127006.7786043314</v>
      </c>
      <c r="AO98">
        <f t="shared" si="30"/>
        <v>3127018.8990111705</v>
      </c>
      <c r="AP98">
        <f t="shared" si="30"/>
        <v>3127027.6205397537</v>
      </c>
      <c r="AQ98">
        <f t="shared" si="30"/>
        <v>3127033.896324208</v>
      </c>
      <c r="AR98">
        <f t="shared" si="30"/>
        <v>3127038.4122149884</v>
      </c>
      <c r="AS98">
        <f t="shared" si="30"/>
        <v>3127041.6617321898</v>
      </c>
      <c r="AT98">
        <f t="shared" si="30"/>
        <v>3127044</v>
      </c>
      <c r="AU98">
        <f t="shared" si="30"/>
        <v>3127045.6825565188</v>
      </c>
    </row>
    <row r="99" spans="1:47">
      <c r="F99">
        <f t="shared" si="29"/>
        <v>9932580</v>
      </c>
      <c r="G99">
        <f t="shared" si="30"/>
        <v>7451128.1570754284</v>
      </c>
      <c r="H99">
        <f t="shared" si="30"/>
        <v>5589616.2742371336</v>
      </c>
      <c r="I99">
        <f t="shared" si="30"/>
        <v>4193165.0395179656</v>
      </c>
      <c r="J99">
        <f t="shared" si="30"/>
        <v>3145588.5674433643</v>
      </c>
      <c r="K99">
        <f t="shared" si="30"/>
        <v>2359727.6382824816</v>
      </c>
      <c r="L99">
        <f t="shared" si="30"/>
        <v>1770197.9796423188</v>
      </c>
      <c r="M99">
        <f t="shared" si="30"/>
        <v>1327950.2414992801</v>
      </c>
      <c r="N99">
        <f t="shared" si="30"/>
        <v>996189.05013907701</v>
      </c>
      <c r="O99">
        <f t="shared" si="30"/>
        <v>747311.60295326111</v>
      </c>
      <c r="P99">
        <f t="shared" si="30"/>
        <v>560611.09267423046</v>
      </c>
      <c r="Q99">
        <f t="shared" si="30"/>
        <v>420553.88406574947</v>
      </c>
      <c r="R99">
        <f t="shared" si="30"/>
        <v>315487.10275978106</v>
      </c>
      <c r="S99">
        <f t="shared" si="30"/>
        <v>236669.10657327299</v>
      </c>
      <c r="T99">
        <f t="shared" si="30"/>
        <v>177542.17372505483</v>
      </c>
      <c r="U99">
        <f t="shared" si="30"/>
        <v>133186.89501731977</v>
      </c>
      <c r="V99">
        <f t="shared" si="30"/>
        <v>99912.87496471277</v>
      </c>
      <c r="W99">
        <f t="shared" si="30"/>
        <v>74951.687870012858</v>
      </c>
      <c r="X99">
        <f t="shared" si="30"/>
        <v>56226.542540667811</v>
      </c>
      <c r="Y99">
        <f t="shared" si="30"/>
        <v>42179.491562087758</v>
      </c>
      <c r="Z99">
        <f t="shared" si="30"/>
        <v>31641.808797854494</v>
      </c>
      <c r="AA99">
        <f t="shared" si="30"/>
        <v>23736.750418772106</v>
      </c>
      <c r="AB99">
        <f t="shared" si="30"/>
        <v>17806.609098822606</v>
      </c>
      <c r="AC99">
        <f t="shared" si="30"/>
        <v>13357.992227423965</v>
      </c>
      <c r="AD99">
        <f t="shared" si="30"/>
        <v>10020.771240478061</v>
      </c>
      <c r="AE99">
        <f t="shared" si="30"/>
        <v>7517.2866209516942</v>
      </c>
      <c r="AF99">
        <f t="shared" si="30"/>
        <v>5639.2463998464227</v>
      </c>
      <c r="AG99">
        <f t="shared" si="30"/>
        <v>4230.3960939233657</v>
      </c>
      <c r="AH99">
        <f t="shared" si="30"/>
        <v>3173.5182048376591</v>
      </c>
      <c r="AI99">
        <f t="shared" si="30"/>
        <v>2380.6796273525397</v>
      </c>
      <c r="AJ99">
        <f t="shared" si="30"/>
        <v>1785.9155430252431</v>
      </c>
      <c r="AK99">
        <f t="shared" si="30"/>
        <v>1339.7410933300853</v>
      </c>
      <c r="AL99">
        <f t="shared" si="30"/>
        <v>1005.0341989404405</v>
      </c>
      <c r="AM99">
        <f t="shared" si="30"/>
        <v>753.94697234223713</v>
      </c>
      <c r="AN99">
        <f t="shared" si="30"/>
        <v>565.58875081423321</v>
      </c>
      <c r="AO99">
        <f t="shared" si="30"/>
        <v>424.28797618771205</v>
      </c>
      <c r="AP99">
        <f t="shared" si="30"/>
        <v>318.28830838293652</v>
      </c>
      <c r="AQ99">
        <f t="shared" si="30"/>
        <v>238.77048829823616</v>
      </c>
      <c r="AR99">
        <f t="shared" si="30"/>
        <v>179.11856823044945</v>
      </c>
      <c r="AS99">
        <f t="shared" si="30"/>
        <v>134.36945961706806</v>
      </c>
      <c r="AT99">
        <f t="shared" si="30"/>
        <v>100.80000000036671</v>
      </c>
      <c r="AU99">
        <f t="shared" si="30"/>
        <v>75.617182870017132</v>
      </c>
    </row>
    <row r="100" spans="1:47">
      <c r="F100">
        <f t="shared" si="29"/>
        <v>0</v>
      </c>
      <c r="G100">
        <f t="shared" si="30"/>
        <v>147705.46684074833</v>
      </c>
      <c r="H100">
        <f t="shared" si="30"/>
        <v>258509.74558112302</v>
      </c>
      <c r="I100">
        <f t="shared" si="30"/>
        <v>341631.84288583539</v>
      </c>
      <c r="J100">
        <f t="shared" si="30"/>
        <v>403987.58527122834</v>
      </c>
      <c r="K100">
        <f t="shared" si="30"/>
        <v>450765.02153080469</v>
      </c>
      <c r="L100">
        <f t="shared" si="30"/>
        <v>485856.07264033816</v>
      </c>
      <c r="M100">
        <f t="shared" si="30"/>
        <v>512180.34276789997</v>
      </c>
      <c r="N100">
        <f t="shared" si="30"/>
        <v>531928.03272981686</v>
      </c>
      <c r="O100">
        <f t="shared" si="30"/>
        <v>546742.16649087728</v>
      </c>
      <c r="P100">
        <f t="shared" si="30"/>
        <v>557855.29210272443</v>
      </c>
      <c r="Q100">
        <f t="shared" si="30"/>
        <v>566192.03071037203</v>
      </c>
      <c r="R100">
        <f t="shared" si="30"/>
        <v>572446.00578810822</v>
      </c>
      <c r="S100">
        <f t="shared" si="30"/>
        <v>577137.55318016233</v>
      </c>
      <c r="T100">
        <f t="shared" si="30"/>
        <v>580657.01346874679</v>
      </c>
      <c r="U100">
        <f t="shared" si="30"/>
        <v>583297.20862992143</v>
      </c>
      <c r="V100">
        <f t="shared" si="30"/>
        <v>585277.80506162427</v>
      </c>
      <c r="W100">
        <f t="shared" si="30"/>
        <v>586763.59000773728</v>
      </c>
      <c r="X100">
        <f t="shared" si="30"/>
        <v>587878.18199162697</v>
      </c>
      <c r="Y100">
        <f t="shared" si="30"/>
        <v>588714.31597844721</v>
      </c>
      <c r="Z100">
        <f t="shared" si="30"/>
        <v>589341.55900012772</v>
      </c>
      <c r="AA100">
        <f t="shared" si="30"/>
        <v>589812.09818935883</v>
      </c>
      <c r="AB100">
        <f t="shared" si="30"/>
        <v>590165.0827917367</v>
      </c>
      <c r="AC100">
        <f t="shared" si="30"/>
        <v>590429.8814150343</v>
      </c>
      <c r="AD100">
        <f t="shared" si="30"/>
        <v>590628.52552140015</v>
      </c>
      <c r="AE100">
        <f t="shared" si="30"/>
        <v>590777.54246303858</v>
      </c>
      <c r="AF100">
        <f t="shared" si="30"/>
        <v>590889.33057143772</v>
      </c>
      <c r="AG100">
        <f t="shared" si="30"/>
        <v>590973.19070869498</v>
      </c>
      <c r="AH100">
        <f t="shared" si="30"/>
        <v>591036.10010685492</v>
      </c>
      <c r="AI100">
        <f t="shared" si="30"/>
        <v>591083.29287932429</v>
      </c>
      <c r="AJ100">
        <f t="shared" si="30"/>
        <v>591118.69550339133</v>
      </c>
      <c r="AK100">
        <f t="shared" si="30"/>
        <v>591145.2535063494</v>
      </c>
      <c r="AL100">
        <f t="shared" si="30"/>
        <v>591165.1765357774</v>
      </c>
      <c r="AM100">
        <f t="shared" si="30"/>
        <v>591180.12220402726</v>
      </c>
      <c r="AN100">
        <f t="shared" si="30"/>
        <v>591191.33400292776</v>
      </c>
      <c r="AO100">
        <f t="shared" si="30"/>
        <v>591199.74476332217</v>
      </c>
      <c r="AP100">
        <f t="shared" si="30"/>
        <v>591206.05426735815</v>
      </c>
      <c r="AQ100">
        <f t="shared" si="30"/>
        <v>591210.78747093468</v>
      </c>
      <c r="AR100">
        <f t="shared" si="30"/>
        <v>591214.33818046248</v>
      </c>
      <c r="AS100">
        <f t="shared" si="30"/>
        <v>591217.00181787997</v>
      </c>
      <c r="AT100">
        <f t="shared" si="30"/>
        <v>591219</v>
      </c>
      <c r="AU100">
        <f t="shared" si="30"/>
        <v>591220.49897721014</v>
      </c>
    </row>
    <row r="101" spans="1:47">
      <c r="F101">
        <f t="shared" si="29"/>
        <v>4350762</v>
      </c>
      <c r="G101">
        <f t="shared" si="30"/>
        <v>3325700.147963997</v>
      </c>
      <c r="H101">
        <f t="shared" si="30"/>
        <v>2542148.128113593</v>
      </c>
      <c r="I101">
        <f t="shared" si="30"/>
        <v>1943204.984739173</v>
      </c>
      <c r="J101">
        <f t="shared" si="30"/>
        <v>1485375.9192691864</v>
      </c>
      <c r="K101">
        <f t="shared" si="30"/>
        <v>1135413.7308581097</v>
      </c>
      <c r="L101">
        <f t="shared" si="30"/>
        <v>867904.42977923632</v>
      </c>
      <c r="M101">
        <f t="shared" si="30"/>
        <v>663421.69269093883</v>
      </c>
      <c r="N101">
        <f t="shared" si="30"/>
        <v>507116.13771214813</v>
      </c>
      <c r="O101">
        <f t="shared" si="30"/>
        <v>387636.97352882574</v>
      </c>
      <c r="P101">
        <f t="shared" si="30"/>
        <v>296307.71350423951</v>
      </c>
      <c r="Q101">
        <f t="shared" si="30"/>
        <v>226496.09577446932</v>
      </c>
      <c r="R101">
        <f t="shared" si="30"/>
        <v>173132.45340251172</v>
      </c>
      <c r="S101">
        <f t="shared" si="30"/>
        <v>132341.55899543629</v>
      </c>
      <c r="T101">
        <f t="shared" si="30"/>
        <v>101161.20861883671</v>
      </c>
      <c r="U101">
        <f t="shared" si="30"/>
        <v>77327.108785054268</v>
      </c>
      <c r="V101">
        <f t="shared" si="30"/>
        <v>59108.44517077299</v>
      </c>
      <c r="W101">
        <f t="shared" si="30"/>
        <v>45182.192188485962</v>
      </c>
      <c r="X101">
        <f t="shared" si="30"/>
        <v>34537.035867874176</v>
      </c>
      <c r="Y101">
        <f t="shared" si="30"/>
        <v>26399.932999328921</v>
      </c>
      <c r="Z101">
        <f t="shared" si="30"/>
        <v>20179.973320100624</v>
      </c>
      <c r="AA101">
        <f t="shared" si="30"/>
        <v>15425.468057450329</v>
      </c>
      <c r="AB101">
        <f t="shared" si="30"/>
        <v>11791.148631223179</v>
      </c>
      <c r="AC101">
        <f t="shared" si="30"/>
        <v>9013.0935104064265</v>
      </c>
      <c r="AD101">
        <f t="shared" si="30"/>
        <v>6889.5624309426203</v>
      </c>
      <c r="AE101">
        <f t="shared" si="30"/>
        <v>5266.3461701638662</v>
      </c>
      <c r="AF101">
        <f t="shared" si="30"/>
        <v>4025.5679895481589</v>
      </c>
      <c r="AG101">
        <f t="shared" si="30"/>
        <v>3077.1235150256543</v>
      </c>
      <c r="AH101">
        <f t="shared" si="30"/>
        <v>2352.1374254035618</v>
      </c>
      <c r="AI101">
        <f t="shared" si="30"/>
        <v>1797.961778579258</v>
      </c>
      <c r="AJ101">
        <f t="shared" si="30"/>
        <v>1374.3527577596979</v>
      </c>
      <c r="AK101">
        <f t="shared" si="30"/>
        <v>1050.5481958874152</v>
      </c>
      <c r="AL101">
        <f t="shared" si="30"/>
        <v>803.03365031370049</v>
      </c>
      <c r="AM101">
        <f t="shared" si="30"/>
        <v>613.83480173580756</v>
      </c>
      <c r="AN101">
        <f t="shared" si="30"/>
        <v>469.21217270831403</v>
      </c>
      <c r="AO101">
        <f t="shared" si="30"/>
        <v>358.66337717424904</v>
      </c>
      <c r="AP101">
        <f t="shared" si="30"/>
        <v>274.16044512157532</v>
      </c>
      <c r="AQ101">
        <f t="shared" si="30"/>
        <v>209.56683746584895</v>
      </c>
      <c r="AR101">
        <f t="shared" si="30"/>
        <v>160.19181521924475</v>
      </c>
      <c r="AS101">
        <f t="shared" si="30"/>
        <v>122.44980156959355</v>
      </c>
      <c r="AT101">
        <f t="shared" si="30"/>
        <v>93.599999999489228</v>
      </c>
      <c r="AU101">
        <f t="shared" si="30"/>
        <v>71.547359714750201</v>
      </c>
    </row>
    <row r="102" spans="1:47">
      <c r="F102">
        <f t="shared" si="29"/>
        <v>0</v>
      </c>
      <c r="G102">
        <f t="shared" si="30"/>
        <v>65709.093079230966</v>
      </c>
      <c r="H102">
        <f t="shared" si="30"/>
        <v>115936.78665938508</v>
      </c>
      <c r="I102">
        <f t="shared" si="30"/>
        <v>154330.57790133508</v>
      </c>
      <c r="J102">
        <f t="shared" si="30"/>
        <v>183678.5949186419</v>
      </c>
      <c r="K102">
        <f t="shared" si="30"/>
        <v>206112.06853473655</v>
      </c>
      <c r="L102">
        <f t="shared" si="30"/>
        <v>223260.10065517714</v>
      </c>
      <c r="M102">
        <f t="shared" si="30"/>
        <v>236367.96841724752</v>
      </c>
      <c r="N102">
        <f t="shared" si="30"/>
        <v>246387.5552748623</v>
      </c>
      <c r="O102">
        <f t="shared" si="30"/>
        <v>254046.47605584451</v>
      </c>
      <c r="P102">
        <f t="shared" si="30"/>
        <v>259900.9158010103</v>
      </c>
      <c r="Q102">
        <f t="shared" si="30"/>
        <v>264376.01950163656</v>
      </c>
      <c r="R102">
        <f t="shared" si="30"/>
        <v>267796.76580753131</v>
      </c>
      <c r="S102">
        <f t="shared" si="30"/>
        <v>270411.56673106179</v>
      </c>
      <c r="T102">
        <f t="shared" si="30"/>
        <v>272410.30713981815</v>
      </c>
      <c r="U102">
        <f t="shared" si="30"/>
        <v>273938.13405224012</v>
      </c>
      <c r="V102">
        <f t="shared" si="30"/>
        <v>275105.99710443761</v>
      </c>
      <c r="W102">
        <f t="shared" si="30"/>
        <v>275998.70562894322</v>
      </c>
      <c r="X102">
        <f t="shared" si="30"/>
        <v>276681.08744436706</v>
      </c>
      <c r="Y102">
        <f t="shared" si="30"/>
        <v>277202.69660260715</v>
      </c>
      <c r="Z102">
        <f t="shared" si="30"/>
        <v>277601.41196666023</v>
      </c>
      <c r="AA102">
        <f t="shared" si="30"/>
        <v>277906.18794503523</v>
      </c>
      <c r="AB102">
        <f t="shared" si="30"/>
        <v>278139.15713902417</v>
      </c>
      <c r="AC102">
        <f t="shared" si="30"/>
        <v>278317.23759548675</v>
      </c>
      <c r="AD102">
        <f t="shared" si="30"/>
        <v>278453.36138263188</v>
      </c>
      <c r="AE102">
        <f t="shared" si="30"/>
        <v>278557.41370704077</v>
      </c>
      <c r="AF102">
        <f t="shared" si="30"/>
        <v>278636.95076990075</v>
      </c>
      <c r="AG102">
        <f t="shared" si="30"/>
        <v>278697.74849262659</v>
      </c>
      <c r="AH102">
        <f t="shared" si="30"/>
        <v>278744.22195991001</v>
      </c>
      <c r="AI102">
        <f t="shared" si="30"/>
        <v>278779.74603983469</v>
      </c>
      <c r="AJ102">
        <f t="shared" si="30"/>
        <v>278806.90046424617</v>
      </c>
      <c r="AK102">
        <f t="shared" si="30"/>
        <v>278827.65716693026</v>
      </c>
      <c r="AL102">
        <f t="shared" si="30"/>
        <v>278843.52348395425</v>
      </c>
      <c r="AM102">
        <f t="shared" si="30"/>
        <v>278855.65161527332</v>
      </c>
      <c r="AN102">
        <f t="shared" si="30"/>
        <v>278864.92229662125</v>
      </c>
      <c r="AO102">
        <f t="shared" si="30"/>
        <v>278872.00875787344</v>
      </c>
      <c r="AP102">
        <f t="shared" si="30"/>
        <v>278877.4256124922</v>
      </c>
      <c r="AQ102">
        <f t="shared" si="30"/>
        <v>278881.56622836756</v>
      </c>
      <c r="AR102">
        <f t="shared" si="30"/>
        <v>278884.73129389621</v>
      </c>
      <c r="AS102">
        <f t="shared" si="30"/>
        <v>278887.15065374551</v>
      </c>
      <c r="AT102">
        <f t="shared" si="30"/>
        <v>278889.00000000006</v>
      </c>
      <c r="AU102">
        <f t="shared" si="30"/>
        <v>278890.41363078752</v>
      </c>
    </row>
    <row r="103" spans="1:47">
      <c r="F103">
        <f t="shared" si="29"/>
        <v>374767.39999999997</v>
      </c>
      <c r="G103">
        <f t="shared" si="30"/>
        <v>374767.39999999997</v>
      </c>
      <c r="H103">
        <f t="shared" si="30"/>
        <v>374767.39999999997</v>
      </c>
      <c r="I103">
        <f t="shared" si="30"/>
        <v>374767.39999999997</v>
      </c>
      <c r="J103">
        <f t="shared" si="30"/>
        <v>374767.39999999997</v>
      </c>
      <c r="K103">
        <f t="shared" si="30"/>
        <v>374767.39999999997</v>
      </c>
      <c r="L103">
        <f t="shared" si="30"/>
        <v>374767.39999999997</v>
      </c>
      <c r="M103">
        <f t="shared" si="30"/>
        <v>374767.39999999997</v>
      </c>
      <c r="N103">
        <f t="shared" si="30"/>
        <v>374767.39999999997</v>
      </c>
      <c r="O103">
        <f t="shared" si="30"/>
        <v>374767.39999999997</v>
      </c>
      <c r="P103">
        <f t="shared" si="30"/>
        <v>374767.39999999997</v>
      </c>
      <c r="Q103">
        <f t="shared" si="30"/>
        <v>374767.39999999997</v>
      </c>
      <c r="R103">
        <f t="shared" si="30"/>
        <v>374767.39999999997</v>
      </c>
      <c r="S103">
        <f t="shared" si="30"/>
        <v>374767.39999999997</v>
      </c>
      <c r="T103">
        <f t="shared" si="30"/>
        <v>374767.39999999997</v>
      </c>
      <c r="U103">
        <f t="shared" si="30"/>
        <v>374767.39999999997</v>
      </c>
      <c r="V103">
        <f t="shared" si="30"/>
        <v>374767.39999999997</v>
      </c>
      <c r="W103">
        <f t="shared" si="30"/>
        <v>374767.39999999997</v>
      </c>
      <c r="X103">
        <f t="shared" si="30"/>
        <v>374767.39999999997</v>
      </c>
      <c r="Y103">
        <f t="shared" si="30"/>
        <v>374767.39999999997</v>
      </c>
      <c r="Z103">
        <f t="shared" si="30"/>
        <v>374767.39999999997</v>
      </c>
      <c r="AA103">
        <f t="shared" si="30"/>
        <v>374767.39999999997</v>
      </c>
      <c r="AB103">
        <f t="shared" si="30"/>
        <v>374767.39999999997</v>
      </c>
      <c r="AC103">
        <f t="shared" si="30"/>
        <v>374767.39999999997</v>
      </c>
      <c r="AD103">
        <f t="shared" si="30"/>
        <v>374767.39999999997</v>
      </c>
      <c r="AE103">
        <f t="shared" si="30"/>
        <v>374767.39999999997</v>
      </c>
      <c r="AF103">
        <f t="shared" si="30"/>
        <v>374767.39999999997</v>
      </c>
      <c r="AG103">
        <f t="shared" si="30"/>
        <v>374767.39999999997</v>
      </c>
      <c r="AH103">
        <f t="shared" si="30"/>
        <v>374767.39999999997</v>
      </c>
      <c r="AI103">
        <f t="shared" si="30"/>
        <v>374767.39999999997</v>
      </c>
      <c r="AJ103">
        <f t="shared" si="30"/>
        <v>374767.39999999997</v>
      </c>
      <c r="AK103">
        <f t="shared" si="30"/>
        <v>374767.39999999997</v>
      </c>
      <c r="AL103">
        <f t="shared" si="30"/>
        <v>374767.39999999997</v>
      </c>
      <c r="AM103">
        <f t="shared" si="30"/>
        <v>374767.39999999997</v>
      </c>
      <c r="AN103">
        <f t="shared" si="30"/>
        <v>374767.39999999997</v>
      </c>
      <c r="AO103">
        <f t="shared" si="30"/>
        <v>374767.39999999997</v>
      </c>
      <c r="AP103">
        <f t="shared" si="30"/>
        <v>374767.39999999997</v>
      </c>
      <c r="AQ103">
        <f t="shared" si="30"/>
        <v>374767.39999999997</v>
      </c>
      <c r="AR103">
        <f t="shared" si="30"/>
        <v>374767.39999999997</v>
      </c>
      <c r="AS103">
        <f t="shared" si="30"/>
        <v>374767.39999999997</v>
      </c>
      <c r="AT103">
        <f t="shared" si="30"/>
        <v>374767.39999999997</v>
      </c>
      <c r="AU103">
        <f t="shared" si="30"/>
        <v>374767.39999999997</v>
      </c>
    </row>
    <row r="104" spans="1:47">
      <c r="F104">
        <f t="shared" si="29"/>
        <v>146346.79999999999</v>
      </c>
      <c r="G104">
        <f t="shared" si="30"/>
        <v>427152.283</v>
      </c>
      <c r="H104">
        <f t="shared" si="30"/>
        <v>710063.80712249991</v>
      </c>
      <c r="I104">
        <f t="shared" si="30"/>
        <v>995097.16767591855</v>
      </c>
      <c r="J104">
        <f t="shared" si="30"/>
        <v>1282268.278433488</v>
      </c>
      <c r="K104">
        <f t="shared" si="30"/>
        <v>1571593.172521739</v>
      </c>
      <c r="L104">
        <f t="shared" si="30"/>
        <v>1863088.0033156523</v>
      </c>
      <c r="M104">
        <f t="shared" si="30"/>
        <v>2156769.0453405199</v>
      </c>
      <c r="N104">
        <f t="shared" si="30"/>
        <v>2452652.695180574</v>
      </c>
      <c r="O104">
        <f t="shared" si="30"/>
        <v>2750755.4723944282</v>
      </c>
      <c r="P104">
        <f t="shared" si="30"/>
        <v>3051094.0204373864</v>
      </c>
      <c r="Q104">
        <f t="shared" ref="G104:AY105" si="31">$E66*Q66</f>
        <v>3051094.0204373864</v>
      </c>
      <c r="R104">
        <f t="shared" si="31"/>
        <v>3051094.0204373864</v>
      </c>
      <c r="S104">
        <f t="shared" si="31"/>
        <v>3051094.0204373864</v>
      </c>
      <c r="T104">
        <f t="shared" si="31"/>
        <v>3051094.0204373864</v>
      </c>
      <c r="U104">
        <f t="shared" si="31"/>
        <v>3051094.0204373864</v>
      </c>
      <c r="V104">
        <f t="shared" si="31"/>
        <v>3051094.0204373864</v>
      </c>
      <c r="W104">
        <f t="shared" si="31"/>
        <v>3051094.0204373864</v>
      </c>
      <c r="X104">
        <f t="shared" si="31"/>
        <v>3051094.0204373864</v>
      </c>
      <c r="Y104">
        <f t="shared" si="31"/>
        <v>3051094.0204373864</v>
      </c>
      <c r="Z104">
        <f t="shared" si="31"/>
        <v>3051094.0204373864</v>
      </c>
      <c r="AA104">
        <f t="shared" si="31"/>
        <v>3051094.0204373864</v>
      </c>
      <c r="AB104">
        <f t="shared" si="31"/>
        <v>3051094.0204373864</v>
      </c>
      <c r="AC104">
        <f t="shared" si="31"/>
        <v>3051094.0204373864</v>
      </c>
      <c r="AD104">
        <f t="shared" si="31"/>
        <v>3051094.0204373864</v>
      </c>
      <c r="AE104">
        <f t="shared" si="31"/>
        <v>3051094.0204373864</v>
      </c>
      <c r="AF104">
        <f t="shared" si="31"/>
        <v>3051094.0204373864</v>
      </c>
      <c r="AG104">
        <f t="shared" si="31"/>
        <v>3051094.0204373864</v>
      </c>
      <c r="AH104">
        <f t="shared" si="31"/>
        <v>3051094.0204373864</v>
      </c>
      <c r="AI104">
        <f t="shared" si="31"/>
        <v>3051094.0204373864</v>
      </c>
      <c r="AJ104">
        <f t="shared" si="31"/>
        <v>3051094.0204373864</v>
      </c>
      <c r="AK104">
        <f t="shared" si="31"/>
        <v>3051094.0204373864</v>
      </c>
      <c r="AL104">
        <f t="shared" si="31"/>
        <v>3051094.0204373864</v>
      </c>
      <c r="AM104">
        <f t="shared" si="31"/>
        <v>3051094.0204373864</v>
      </c>
      <c r="AN104">
        <f t="shared" si="31"/>
        <v>3051094.0204373864</v>
      </c>
      <c r="AO104">
        <f t="shared" si="31"/>
        <v>3051094.0204373864</v>
      </c>
      <c r="AP104">
        <f t="shared" si="31"/>
        <v>3051094.0204373864</v>
      </c>
      <c r="AQ104">
        <f t="shared" si="31"/>
        <v>3051094.0204373864</v>
      </c>
      <c r="AR104">
        <f t="shared" si="31"/>
        <v>3051094.0204373864</v>
      </c>
      <c r="AS104">
        <f t="shared" si="31"/>
        <v>3051094.0204373864</v>
      </c>
      <c r="AT104">
        <f t="shared" si="31"/>
        <v>3051094.0204373864</v>
      </c>
      <c r="AU104">
        <f t="shared" si="31"/>
        <v>3051094.0204373864</v>
      </c>
    </row>
    <row r="105" spans="1:47">
      <c r="F105">
        <f t="shared" si="29"/>
        <v>0</v>
      </c>
      <c r="G105">
        <f t="shared" si="31"/>
        <v>0</v>
      </c>
      <c r="H105">
        <f t="shared" si="31"/>
        <v>0</v>
      </c>
      <c r="I105">
        <f t="shared" si="31"/>
        <v>0</v>
      </c>
      <c r="J105">
        <f t="shared" si="31"/>
        <v>0</v>
      </c>
      <c r="K105">
        <f t="shared" si="31"/>
        <v>0</v>
      </c>
      <c r="L105">
        <f t="shared" si="31"/>
        <v>0</v>
      </c>
      <c r="M105">
        <f t="shared" si="31"/>
        <v>0</v>
      </c>
      <c r="N105">
        <f t="shared" si="31"/>
        <v>0</v>
      </c>
      <c r="O105">
        <f t="shared" si="31"/>
        <v>0</v>
      </c>
      <c r="P105">
        <f t="shared" si="31"/>
        <v>0</v>
      </c>
      <c r="Q105">
        <f t="shared" si="31"/>
        <v>39884.589695072107</v>
      </c>
      <c r="R105">
        <f t="shared" si="31"/>
        <v>80068.313812857261</v>
      </c>
      <c r="S105">
        <f t="shared" si="31"/>
        <v>120553.41586152579</v>
      </c>
      <c r="T105">
        <f t="shared" si="31"/>
        <v>161342.15617555933</v>
      </c>
      <c r="U105">
        <f t="shared" si="31"/>
        <v>202436.81204194811</v>
      </c>
      <c r="V105">
        <f t="shared" si="31"/>
        <v>243839.67782733485</v>
      </c>
      <c r="W105">
        <f t="shared" si="31"/>
        <v>285553.06510611193</v>
      </c>
      <c r="X105">
        <f t="shared" si="31"/>
        <v>327579.3027894799</v>
      </c>
      <c r="Y105">
        <f t="shared" si="31"/>
        <v>369920.7372554731</v>
      </c>
      <c r="Z105">
        <f t="shared" si="31"/>
        <v>412579.73247996124</v>
      </c>
      <c r="AA105">
        <f t="shared" si="31"/>
        <v>455558.67016863305</v>
      </c>
      <c r="AB105">
        <f t="shared" si="31"/>
        <v>498859.9498899699</v>
      </c>
      <c r="AC105">
        <f t="shared" si="31"/>
        <v>542485.98920921667</v>
      </c>
      <c r="AD105">
        <f t="shared" si="31"/>
        <v>586439.22382335796</v>
      </c>
      <c r="AE105">
        <f t="shared" si="31"/>
        <v>630722.10769710515</v>
      </c>
      <c r="AF105">
        <f t="shared" si="31"/>
        <v>675337.11319990549</v>
      </c>
      <c r="AG105">
        <f t="shared" si="31"/>
        <v>720286.73124397697</v>
      </c>
      <c r="AH105">
        <f t="shared" si="31"/>
        <v>765573.4714233788</v>
      </c>
      <c r="AI105">
        <f t="shared" si="31"/>
        <v>811199.86215412628</v>
      </c>
      <c r="AJ105">
        <f t="shared" si="31"/>
        <v>857168.45081535424</v>
      </c>
      <c r="AK105">
        <f t="shared" si="31"/>
        <v>903481.80389154155</v>
      </c>
      <c r="AL105">
        <f t="shared" si="31"/>
        <v>950142.50711580028</v>
      </c>
      <c r="AM105">
        <f t="shared" si="31"/>
        <v>997153.16561424092</v>
      </c>
      <c r="AN105">
        <f t="shared" si="31"/>
        <v>1044516.4040514199</v>
      </c>
      <c r="AO105">
        <f t="shared" si="31"/>
        <v>1092234.8667768778</v>
      </c>
      <c r="AP105">
        <f t="shared" si="31"/>
        <v>1140311.2179727764</v>
      </c>
      <c r="AQ105">
        <f t="shared" si="31"/>
        <v>1188748.1418026444</v>
      </c>
      <c r="AR105">
        <f t="shared" si="31"/>
        <v>1237548.3425612361</v>
      </c>
      <c r="AS105">
        <f t="shared" si="31"/>
        <v>1286714.5448255173</v>
      </c>
      <c r="AT105">
        <f t="shared" si="31"/>
        <v>1336249.4936067809</v>
      </c>
      <c r="AU105">
        <f t="shared" si="31"/>
        <v>1386155.9545039039</v>
      </c>
    </row>
    <row r="106" spans="1:47">
      <c r="F106">
        <v>987014</v>
      </c>
      <c r="G106">
        <v>994416.60499999998</v>
      </c>
      <c r="H106">
        <v>1001874.7295374998</v>
      </c>
      <c r="I106">
        <v>1009388.7900090311</v>
      </c>
      <c r="J106">
        <v>1016959.2059340992</v>
      </c>
      <c r="K106">
        <v>1024586.3999786047</v>
      </c>
      <c r="L106">
        <v>1032270.7979784441</v>
      </c>
      <c r="M106">
        <v>1040012.8289632828</v>
      </c>
      <c r="N106">
        <v>1047812.9251805071</v>
      </c>
      <c r="O106">
        <v>1055671.522119361</v>
      </c>
      <c r="P106">
        <v>1063589.0585352562</v>
      </c>
      <c r="Q106">
        <v>1071565.9764742707</v>
      </c>
      <c r="R106">
        <v>1079602.7212978278</v>
      </c>
      <c r="S106">
        <v>1087699.7417075613</v>
      </c>
      <c r="T106">
        <v>1095857.489770368</v>
      </c>
      <c r="U106">
        <v>1104076.4209436458</v>
      </c>
      <c r="V106">
        <v>1112356.9941007232</v>
      </c>
      <c r="W106">
        <v>1120699.6715564786</v>
      </c>
      <c r="X106">
        <v>1129104.9190931523</v>
      </c>
      <c r="Y106">
        <v>1137573.2059863508</v>
      </c>
      <c r="Z106">
        <v>1146105.0050312483</v>
      </c>
      <c r="AA106">
        <v>1154700.7925689828</v>
      </c>
      <c r="AB106">
        <v>1163361.0485132502</v>
      </c>
      <c r="AC106">
        <v>1172086.2563770995</v>
      </c>
      <c r="AD106">
        <v>1180876.9032999277</v>
      </c>
      <c r="AE106">
        <v>1189733.4800746772</v>
      </c>
      <c r="AF106">
        <v>1198656.4811752373</v>
      </c>
      <c r="AG106">
        <v>1207646.4047840517</v>
      </c>
      <c r="AH106">
        <v>1216703.7528199321</v>
      </c>
      <c r="AI106">
        <v>1225829.0309660814</v>
      </c>
      <c r="AJ106">
        <v>1235022.7486983272</v>
      </c>
      <c r="AK106">
        <v>1244285.4193135644</v>
      </c>
      <c r="AL106">
        <v>1253617.5599584163</v>
      </c>
      <c r="AM106">
        <v>1263019.6916581043</v>
      </c>
      <c r="AN106">
        <v>1272492.3393455402</v>
      </c>
      <c r="AO106">
        <v>1282036.0318906317</v>
      </c>
      <c r="AP106">
        <v>1291651.3021298114</v>
      </c>
      <c r="AQ106">
        <v>1301338.6868957849</v>
      </c>
      <c r="AR106">
        <v>1311098.7270475035</v>
      </c>
      <c r="AS106">
        <v>1320931.9675003598</v>
      </c>
      <c r="AT106">
        <v>1330838.9572566124</v>
      </c>
      <c r="AU106">
        <v>1340820.2494360371</v>
      </c>
    </row>
    <row r="108" spans="1:47">
      <c r="F108">
        <f>SUM(F79:F105)</f>
        <v>361232012.60000002</v>
      </c>
      <c r="G108">
        <f t="shared" ref="G108:AU108" si="32">SUM(G79:G105)</f>
        <v>272121459.97479117</v>
      </c>
      <c r="H108">
        <f t="shared" si="32"/>
        <v>207637518.20975319</v>
      </c>
      <c r="I108">
        <f t="shared" si="32"/>
        <v>161052378.90020505</v>
      </c>
      <c r="J108">
        <f t="shared" si="32"/>
        <v>127479180.46958169</v>
      </c>
      <c r="K108">
        <f t="shared" si="32"/>
        <v>103367672.97698183</v>
      </c>
      <c r="L108">
        <f t="shared" si="32"/>
        <v>86138202.013595492</v>
      </c>
      <c r="M108">
        <f t="shared" si="32"/>
        <v>73916036.375594154</v>
      </c>
      <c r="N108">
        <f t="shared" si="32"/>
        <v>65338500.589062959</v>
      </c>
      <c r="O108">
        <f t="shared" si="32"/>
        <v>59414938.947317697</v>
      </c>
      <c r="P108">
        <f t="shared" si="32"/>
        <v>55425022.884676144</v>
      </c>
      <c r="Q108">
        <f t="shared" si="32"/>
        <v>51787151.531439394</v>
      </c>
      <c r="R108">
        <f t="shared" si="32"/>
        <v>49170082.544704013</v>
      </c>
      <c r="S108">
        <f t="shared" si="32"/>
        <v>47296538.302257895</v>
      </c>
      <c r="T108">
        <f t="shared" si="32"/>
        <v>45964743.589837708</v>
      </c>
      <c r="U108">
        <f t="shared" si="32"/>
        <v>45027836.931142889</v>
      </c>
      <c r="V108">
        <f t="shared" si="32"/>
        <v>44378903.951333612</v>
      </c>
      <c r="W108">
        <f t="shared" si="32"/>
        <v>43940095.603035346</v>
      </c>
      <c r="X108">
        <f t="shared" si="32"/>
        <v>43654714.890353389</v>
      </c>
      <c r="Y108">
        <f t="shared" si="32"/>
        <v>43481461.202530012</v>
      </c>
      <c r="Z108">
        <f t="shared" si="32"/>
        <v>43390243.157591291</v>
      </c>
      <c r="AA108">
        <f t="shared" si="32"/>
        <v>43359131.909872539</v>
      </c>
      <c r="AB108">
        <f t="shared" si="32"/>
        <v>43372143.844420157</v>
      </c>
      <c r="AC108">
        <f t="shared" si="32"/>
        <v>43417626.546950258</v>
      </c>
      <c r="AD108">
        <f t="shared" si="32"/>
        <v>43487083.666983359</v>
      </c>
      <c r="AE108">
        <f t="shared" si="32"/>
        <v>43574319.146524087</v>
      </c>
      <c r="AF108">
        <f t="shared" si="32"/>
        <v>43674813.885624178</v>
      </c>
      <c r="AG108">
        <f t="shared" si="32"/>
        <v>43785271.612251528</v>
      </c>
      <c r="AH108">
        <f t="shared" si="32"/>
        <v>43903287.951623484</v>
      </c>
      <c r="AI108">
        <f t="shared" si="32"/>
        <v>44027109.217536315</v>
      </c>
      <c r="AJ108">
        <f t="shared" si="32"/>
        <v>44155456.559387609</v>
      </c>
      <c r="AK108">
        <f t="shared" si="32"/>
        <v>44287397.726413146</v>
      </c>
      <c r="AL108">
        <f t="shared" si="32"/>
        <v>44422253.532952562</v>
      </c>
      <c r="AM108">
        <f t="shared" si="32"/>
        <v>44559529.617870316</v>
      </c>
      <c r="AN108">
        <f t="shared" si="32"/>
        <v>44698866.645605899</v>
      </c>
      <c r="AO108">
        <f t="shared" si="32"/>
        <v>44840003.955954589</v>
      </c>
      <c r="AP108">
        <f t="shared" si="32"/>
        <v>44982753.023827225</v>
      </c>
      <c r="AQ108">
        <f t="shared" si="32"/>
        <v>45126978.076508351</v>
      </c>
      <c r="AR108">
        <f t="shared" si="32"/>
        <v>45272581.934427872</v>
      </c>
      <c r="AS108">
        <f t="shared" si="32"/>
        <v>45419495.664996982</v>
      </c>
      <c r="AT108">
        <f t="shared" si="32"/>
        <v>45567671.020624168</v>
      </c>
      <c r="AU108">
        <f t="shared" si="32"/>
        <v>45717074.91018372</v>
      </c>
    </row>
    <row r="109" spans="1:47">
      <c r="F109">
        <f>F108*109</f>
        <v>39374289373.400002</v>
      </c>
      <c r="G109">
        <f t="shared" ref="G109:AU109" si="33">G108*109</f>
        <v>29661239137.252239</v>
      </c>
      <c r="H109">
        <f t="shared" si="33"/>
        <v>22632489484.863098</v>
      </c>
      <c r="I109">
        <f t="shared" si="33"/>
        <v>17554709300.122349</v>
      </c>
      <c r="J109">
        <f t="shared" si="33"/>
        <v>13895230671.184404</v>
      </c>
      <c r="K109">
        <f t="shared" si="33"/>
        <v>11267076354.49102</v>
      </c>
      <c r="L109">
        <f t="shared" si="33"/>
        <v>9389064019.4819088</v>
      </c>
      <c r="M109">
        <f t="shared" si="33"/>
        <v>8056847964.9397631</v>
      </c>
      <c r="N109">
        <f t="shared" si="33"/>
        <v>7121896564.2078629</v>
      </c>
      <c r="O109">
        <f t="shared" si="33"/>
        <v>6476228345.2576294</v>
      </c>
      <c r="P109">
        <f t="shared" si="33"/>
        <v>6041327494.4296999</v>
      </c>
      <c r="Q109">
        <f t="shared" si="33"/>
        <v>5644799516.9268942</v>
      </c>
      <c r="R109">
        <f t="shared" si="33"/>
        <v>5359538997.3727369</v>
      </c>
      <c r="S109">
        <f t="shared" si="33"/>
        <v>5155322674.9461107</v>
      </c>
      <c r="T109">
        <f t="shared" si="33"/>
        <v>5010157051.2923098</v>
      </c>
      <c r="U109">
        <f t="shared" si="33"/>
        <v>4908034225.4945745</v>
      </c>
      <c r="V109">
        <f t="shared" si="33"/>
        <v>4837300530.695364</v>
      </c>
      <c r="W109">
        <f t="shared" si="33"/>
        <v>4789470420.7308531</v>
      </c>
      <c r="X109">
        <f t="shared" si="33"/>
        <v>4758363923.0485191</v>
      </c>
      <c r="Y109">
        <f t="shared" si="33"/>
        <v>4739479271.0757713</v>
      </c>
      <c r="Z109">
        <f t="shared" si="33"/>
        <v>4729536504.1774511</v>
      </c>
      <c r="AA109">
        <f t="shared" si="33"/>
        <v>4726145378.1761065</v>
      </c>
      <c r="AB109">
        <f t="shared" si="33"/>
        <v>4727563679.0417967</v>
      </c>
      <c r="AC109">
        <f t="shared" si="33"/>
        <v>4732521293.6175785</v>
      </c>
      <c r="AD109">
        <f t="shared" si="33"/>
        <v>4740092119.7011862</v>
      </c>
      <c r="AE109">
        <f t="shared" si="33"/>
        <v>4749600786.9711256</v>
      </c>
      <c r="AF109">
        <f t="shared" si="33"/>
        <v>4760554713.5330353</v>
      </c>
      <c r="AG109">
        <f t="shared" si="33"/>
        <v>4772594605.7354164</v>
      </c>
      <c r="AH109">
        <f t="shared" si="33"/>
        <v>4785458386.7269602</v>
      </c>
      <c r="AI109">
        <f t="shared" si="33"/>
        <v>4798954904.7114582</v>
      </c>
      <c r="AJ109">
        <f t="shared" si="33"/>
        <v>4812944764.9732494</v>
      </c>
      <c r="AK109">
        <f t="shared" si="33"/>
        <v>4827326352.1790333</v>
      </c>
      <c r="AL109">
        <f t="shared" si="33"/>
        <v>4842025635.0918293</v>
      </c>
      <c r="AM109">
        <f t="shared" si="33"/>
        <v>4856988728.3478642</v>
      </c>
      <c r="AN109">
        <f t="shared" si="33"/>
        <v>4872176464.3710432</v>
      </c>
      <c r="AO109">
        <f t="shared" si="33"/>
        <v>4887560431.1990499</v>
      </c>
      <c r="AP109">
        <f t="shared" si="33"/>
        <v>4903120079.597168</v>
      </c>
      <c r="AQ109">
        <f t="shared" si="33"/>
        <v>4918840610.3394098</v>
      </c>
      <c r="AR109">
        <f t="shared" si="33"/>
        <v>4934711430.8526382</v>
      </c>
      <c r="AS109">
        <f t="shared" si="33"/>
        <v>4950725027.4846706</v>
      </c>
      <c r="AT109">
        <f t="shared" si="33"/>
        <v>4966876141.2480345</v>
      </c>
      <c r="AU109">
        <f t="shared" si="33"/>
        <v>4983161165.2100258</v>
      </c>
    </row>
    <row r="110" spans="1:47">
      <c r="F110">
        <f>F109/1000000000</f>
        <v>39.374289373400003</v>
      </c>
      <c r="G110">
        <f t="shared" ref="G110:AU110" si="34">G109/1000000000</f>
        <v>29.661239137252238</v>
      </c>
      <c r="H110">
        <f t="shared" si="34"/>
        <v>22.632489484863097</v>
      </c>
      <c r="I110">
        <f t="shared" si="34"/>
        <v>17.554709300122347</v>
      </c>
      <c r="J110">
        <f t="shared" si="34"/>
        <v>13.895230671184404</v>
      </c>
      <c r="K110">
        <f t="shared" si="34"/>
        <v>11.267076354491021</v>
      </c>
      <c r="L110">
        <f t="shared" si="34"/>
        <v>9.3890640194819088</v>
      </c>
      <c r="M110">
        <f t="shared" si="34"/>
        <v>8.0568479649397631</v>
      </c>
      <c r="N110">
        <f t="shared" si="34"/>
        <v>7.1218965642078631</v>
      </c>
      <c r="O110">
        <f t="shared" si="34"/>
        <v>6.4762283452576295</v>
      </c>
      <c r="P110">
        <f t="shared" si="34"/>
        <v>6.0413274944296997</v>
      </c>
      <c r="Q110">
        <f t="shared" si="34"/>
        <v>5.6447995169268941</v>
      </c>
      <c r="R110">
        <f t="shared" si="34"/>
        <v>5.359538997372737</v>
      </c>
      <c r="S110">
        <f t="shared" si="34"/>
        <v>5.1553226749461105</v>
      </c>
      <c r="T110">
        <f t="shared" si="34"/>
        <v>5.0101570512923095</v>
      </c>
      <c r="U110">
        <f t="shared" si="34"/>
        <v>4.9080342254945748</v>
      </c>
      <c r="V110">
        <f t="shared" si="34"/>
        <v>4.837300530695364</v>
      </c>
      <c r="W110">
        <f t="shared" si="34"/>
        <v>4.7894704207308534</v>
      </c>
      <c r="X110">
        <f t="shared" si="34"/>
        <v>4.7583639230485195</v>
      </c>
      <c r="Y110">
        <f t="shared" si="34"/>
        <v>4.7394792710757709</v>
      </c>
      <c r="Z110">
        <f t="shared" si="34"/>
        <v>4.7295365041774513</v>
      </c>
      <c r="AA110">
        <f t="shared" si="34"/>
        <v>4.7261453781761062</v>
      </c>
      <c r="AB110">
        <f t="shared" si="34"/>
        <v>4.727563679041797</v>
      </c>
      <c r="AC110">
        <f t="shared" si="34"/>
        <v>4.7325212936175785</v>
      </c>
      <c r="AD110">
        <f t="shared" si="34"/>
        <v>4.7400921197011865</v>
      </c>
      <c r="AE110">
        <f t="shared" si="34"/>
        <v>4.7496007869711256</v>
      </c>
      <c r="AF110">
        <f t="shared" si="34"/>
        <v>4.7605547135330353</v>
      </c>
      <c r="AG110">
        <f t="shared" si="34"/>
        <v>4.7725946057354163</v>
      </c>
      <c r="AH110">
        <f t="shared" si="34"/>
        <v>4.78545838672696</v>
      </c>
      <c r="AI110">
        <f t="shared" si="34"/>
        <v>4.7989549047114579</v>
      </c>
      <c r="AJ110">
        <f t="shared" si="34"/>
        <v>4.8129447649732491</v>
      </c>
      <c r="AK110">
        <f t="shared" si="34"/>
        <v>4.8273263521790337</v>
      </c>
      <c r="AL110">
        <f t="shared" si="34"/>
        <v>4.8420256350918294</v>
      </c>
      <c r="AM110">
        <f t="shared" si="34"/>
        <v>4.8569887283478641</v>
      </c>
      <c r="AN110">
        <f t="shared" si="34"/>
        <v>4.8721764643710435</v>
      </c>
      <c r="AO110">
        <f t="shared" si="34"/>
        <v>4.8875604311990504</v>
      </c>
      <c r="AP110">
        <f t="shared" si="34"/>
        <v>4.9031200795971683</v>
      </c>
      <c r="AQ110">
        <f t="shared" si="34"/>
        <v>4.9188406103394096</v>
      </c>
      <c r="AR110">
        <f t="shared" si="34"/>
        <v>4.9347114308526381</v>
      </c>
      <c r="AS110">
        <f t="shared" si="34"/>
        <v>4.9507250274846708</v>
      </c>
      <c r="AT110">
        <f t="shared" si="34"/>
        <v>4.9668761412480347</v>
      </c>
      <c r="AU110">
        <f t="shared" si="34"/>
        <v>4.9831611652100261</v>
      </c>
    </row>
    <row r="111" spans="1:47">
      <c r="AU111" s="14">
        <f>(AU110-F110)/F110</f>
        <v>-0.87344124187352346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4"/>
  <sheetViews>
    <sheetView topLeftCell="A58" workbookViewId="0">
      <selection activeCell="E43" sqref="E43"/>
    </sheetView>
  </sheetViews>
  <sheetFormatPr baseColWidth="10" defaultRowHeight="15" x14ac:dyDescent="0"/>
  <cols>
    <col min="4" max="4" width="14.33203125" customWidth="1"/>
    <col min="6" max="6" width="16" bestFit="1" customWidth="1"/>
  </cols>
  <sheetData>
    <row r="1" spans="1:50">
      <c r="A1" s="1" t="s">
        <v>0</v>
      </c>
      <c r="B1" s="1"/>
      <c r="C1" s="1"/>
      <c r="D1" s="1"/>
    </row>
    <row r="2" spans="1:50">
      <c r="A2" s="1"/>
      <c r="B2" s="1"/>
      <c r="C2" s="1"/>
      <c r="D2" s="1"/>
    </row>
    <row r="4" spans="1:50">
      <c r="AV4" s="1" t="s">
        <v>1</v>
      </c>
      <c r="AW4" s="1"/>
      <c r="AX4" s="1"/>
    </row>
    <row r="5" spans="1:50">
      <c r="A5" s="1" t="s">
        <v>2</v>
      </c>
      <c r="B5" s="1"/>
      <c r="C5" s="2" t="s">
        <v>3</v>
      </c>
      <c r="D5" s="2" t="s">
        <v>4</v>
      </c>
      <c r="E5" s="2" t="s">
        <v>5</v>
      </c>
      <c r="AV5" s="1"/>
      <c r="AW5" s="1"/>
      <c r="AX5" s="1"/>
    </row>
    <row r="6" spans="1:50">
      <c r="C6" s="2"/>
      <c r="D6" s="2"/>
      <c r="E6" s="2" t="s">
        <v>6</v>
      </c>
      <c r="F6" s="3">
        <v>2009</v>
      </c>
      <c r="G6" s="3">
        <v>2010</v>
      </c>
      <c r="H6" s="3">
        <v>2011</v>
      </c>
      <c r="I6" s="3">
        <v>2012</v>
      </c>
      <c r="J6" s="3">
        <v>2013</v>
      </c>
      <c r="K6" s="3">
        <v>2014</v>
      </c>
      <c r="L6" s="3">
        <v>2015</v>
      </c>
      <c r="M6" s="3">
        <v>2016</v>
      </c>
      <c r="N6" s="3">
        <v>2017</v>
      </c>
      <c r="O6" s="3">
        <v>2018</v>
      </c>
      <c r="P6" s="3">
        <v>2019</v>
      </c>
      <c r="Q6" s="3">
        <v>2020</v>
      </c>
      <c r="R6" s="3">
        <v>2021</v>
      </c>
      <c r="S6" s="3">
        <v>2022</v>
      </c>
      <c r="T6" s="3">
        <v>2023</v>
      </c>
      <c r="U6" s="3">
        <v>2024</v>
      </c>
      <c r="V6" s="3">
        <v>2025</v>
      </c>
      <c r="W6" s="3">
        <v>2026</v>
      </c>
      <c r="X6" s="3">
        <v>2027</v>
      </c>
      <c r="Y6" s="3">
        <v>2028</v>
      </c>
      <c r="Z6" s="3">
        <v>2029</v>
      </c>
      <c r="AA6" s="3">
        <v>2030</v>
      </c>
      <c r="AB6" s="3">
        <v>2031</v>
      </c>
      <c r="AC6" s="3">
        <v>2032</v>
      </c>
      <c r="AD6" s="3">
        <v>2033</v>
      </c>
      <c r="AE6" s="3">
        <v>2034</v>
      </c>
      <c r="AF6" s="3">
        <v>2035</v>
      </c>
      <c r="AG6" s="3">
        <v>2036</v>
      </c>
      <c r="AH6" s="3">
        <v>2037</v>
      </c>
      <c r="AI6" s="3">
        <v>2038</v>
      </c>
      <c r="AJ6" s="3">
        <v>2039</v>
      </c>
      <c r="AK6" s="3">
        <v>2040</v>
      </c>
      <c r="AL6" s="3">
        <v>2041</v>
      </c>
      <c r="AM6" s="3">
        <v>2042</v>
      </c>
      <c r="AN6" s="3">
        <v>2043</v>
      </c>
      <c r="AO6" s="3">
        <v>2044</v>
      </c>
      <c r="AP6" s="3">
        <v>2045</v>
      </c>
      <c r="AQ6" s="3">
        <v>2046</v>
      </c>
      <c r="AR6" s="3">
        <v>2047</v>
      </c>
      <c r="AS6" s="3">
        <v>2048</v>
      </c>
      <c r="AT6" s="3">
        <v>2049</v>
      </c>
      <c r="AU6" s="3">
        <v>2050</v>
      </c>
    </row>
    <row r="7" spans="1:50">
      <c r="D7" t="s">
        <v>7</v>
      </c>
      <c r="E7">
        <v>499.1</v>
      </c>
      <c r="F7" s="4">
        <v>166070</v>
      </c>
      <c r="G7" s="4">
        <f>F7-G8</f>
        <v>166070</v>
      </c>
      <c r="H7" s="4">
        <v>166070</v>
      </c>
      <c r="I7" s="4">
        <v>166070</v>
      </c>
      <c r="J7" s="4">
        <v>166070</v>
      </c>
      <c r="K7" s="4">
        <v>166070</v>
      </c>
      <c r="L7" s="4">
        <v>166070</v>
      </c>
      <c r="M7" s="4">
        <v>166070</v>
      </c>
      <c r="N7" s="4">
        <v>166070</v>
      </c>
      <c r="O7" s="4">
        <v>166070</v>
      </c>
      <c r="P7" s="4">
        <v>166070</v>
      </c>
      <c r="Q7" s="4">
        <v>166070</v>
      </c>
      <c r="R7" s="4">
        <v>166070</v>
      </c>
      <c r="S7" s="4">
        <v>166070</v>
      </c>
      <c r="T7" s="4">
        <v>166070</v>
      </c>
      <c r="U7" s="4">
        <v>166070</v>
      </c>
      <c r="V7" s="4">
        <v>166070</v>
      </c>
      <c r="W7" s="4">
        <v>166070</v>
      </c>
      <c r="X7" s="4">
        <v>166070</v>
      </c>
      <c r="Y7" s="4">
        <v>166070</v>
      </c>
      <c r="Z7" s="4">
        <v>166070</v>
      </c>
      <c r="AA7" s="4">
        <v>166070</v>
      </c>
      <c r="AB7" s="4">
        <v>166070</v>
      </c>
      <c r="AC7" s="4">
        <v>166070</v>
      </c>
      <c r="AD7" s="4">
        <v>166070</v>
      </c>
      <c r="AE7" s="4">
        <v>166070</v>
      </c>
      <c r="AF7" s="4">
        <v>166070</v>
      </c>
      <c r="AG7" s="4">
        <v>166070</v>
      </c>
      <c r="AH7" s="4">
        <v>166070</v>
      </c>
      <c r="AI7" s="4">
        <v>166070</v>
      </c>
      <c r="AJ7" s="4">
        <v>166070</v>
      </c>
      <c r="AK7" s="4">
        <v>166070</v>
      </c>
      <c r="AL7" s="4">
        <v>166070</v>
      </c>
      <c r="AM7" s="4">
        <v>166070</v>
      </c>
      <c r="AN7" s="4">
        <v>166070</v>
      </c>
      <c r="AO7" s="4">
        <v>166070</v>
      </c>
      <c r="AP7" s="4">
        <v>166070</v>
      </c>
      <c r="AQ7" s="4">
        <v>166070</v>
      </c>
      <c r="AR7" s="4">
        <v>166070</v>
      </c>
      <c r="AS7" s="4">
        <v>166070</v>
      </c>
      <c r="AT7" s="4">
        <v>166070</v>
      </c>
      <c r="AU7" s="4">
        <v>166070</v>
      </c>
      <c r="AV7" s="5">
        <f>AU7/AU34</f>
        <v>0.12385701966378473</v>
      </c>
    </row>
    <row r="8" spans="1:50">
      <c r="D8" s="6" t="s">
        <v>8</v>
      </c>
      <c r="E8">
        <v>49.910000000000004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50">
      <c r="D9" t="s">
        <v>9</v>
      </c>
      <c r="E9">
        <v>397.3</v>
      </c>
      <c r="F9" s="4">
        <v>76848</v>
      </c>
      <c r="G9" s="4">
        <v>76848</v>
      </c>
      <c r="H9" s="4">
        <v>76848</v>
      </c>
      <c r="I9" s="4">
        <v>76848</v>
      </c>
      <c r="J9" s="4">
        <v>76848</v>
      </c>
      <c r="K9" s="4">
        <v>76848</v>
      </c>
      <c r="L9" s="4">
        <v>76848</v>
      </c>
      <c r="M9" s="4">
        <v>76848</v>
      </c>
      <c r="N9" s="4">
        <v>76848</v>
      </c>
      <c r="O9" s="4">
        <v>76848</v>
      </c>
      <c r="P9" s="4">
        <v>76848</v>
      </c>
      <c r="Q9" s="4">
        <v>76848</v>
      </c>
      <c r="R9" s="4">
        <v>76848</v>
      </c>
      <c r="S9" s="4">
        <v>76848</v>
      </c>
      <c r="T9" s="4">
        <v>76848</v>
      </c>
      <c r="U9" s="4">
        <v>76848</v>
      </c>
      <c r="V9" s="4">
        <v>76848</v>
      </c>
      <c r="W9" s="4">
        <v>76848</v>
      </c>
      <c r="X9" s="4">
        <v>76848</v>
      </c>
      <c r="Y9" s="4">
        <v>76848</v>
      </c>
      <c r="Z9" s="4">
        <v>76848</v>
      </c>
      <c r="AA9" s="4">
        <v>76848</v>
      </c>
      <c r="AB9" s="4">
        <v>76848</v>
      </c>
      <c r="AC9" s="4">
        <v>76848</v>
      </c>
      <c r="AD9" s="4">
        <v>76848</v>
      </c>
      <c r="AE9" s="4">
        <v>76848</v>
      </c>
      <c r="AF9" s="4">
        <v>76848</v>
      </c>
      <c r="AG9" s="4">
        <v>76848</v>
      </c>
      <c r="AH9" s="4">
        <v>76848</v>
      </c>
      <c r="AI9" s="4">
        <v>76848</v>
      </c>
      <c r="AJ9" s="4">
        <v>76848</v>
      </c>
      <c r="AK9" s="4">
        <v>76848</v>
      </c>
      <c r="AL9" s="4">
        <v>76848</v>
      </c>
      <c r="AM9" s="4">
        <v>76848</v>
      </c>
      <c r="AN9" s="4">
        <v>76848</v>
      </c>
      <c r="AO9" s="4">
        <v>76848</v>
      </c>
      <c r="AP9" s="4">
        <v>76848</v>
      </c>
      <c r="AQ9" s="4">
        <v>76848</v>
      </c>
      <c r="AR9" s="4">
        <v>76848</v>
      </c>
      <c r="AS9" s="4">
        <v>76848</v>
      </c>
      <c r="AT9" s="4">
        <v>76848</v>
      </c>
      <c r="AU9" s="4">
        <v>76848</v>
      </c>
      <c r="AV9" s="5">
        <f>AU9/AU34</f>
        <v>5.7314170212094472E-2</v>
      </c>
    </row>
    <row r="10" spans="1:50">
      <c r="D10" s="6" t="s">
        <v>10</v>
      </c>
      <c r="E10">
        <v>198.65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</row>
    <row r="11" spans="1:50">
      <c r="D11" t="s">
        <v>11</v>
      </c>
      <c r="E11">
        <v>359.6</v>
      </c>
      <c r="F11" s="4">
        <v>92750</v>
      </c>
      <c r="G11" s="4">
        <v>92750</v>
      </c>
      <c r="H11" s="4">
        <v>92750</v>
      </c>
      <c r="I11" s="4">
        <v>92750</v>
      </c>
      <c r="J11" s="4">
        <v>92750</v>
      </c>
      <c r="K11" s="4">
        <v>92750</v>
      </c>
      <c r="L11" s="4">
        <v>92750</v>
      </c>
      <c r="M11" s="4">
        <v>92750</v>
      </c>
      <c r="N11" s="4">
        <v>92750</v>
      </c>
      <c r="O11" s="4">
        <v>92750</v>
      </c>
      <c r="P11" s="4">
        <v>92750</v>
      </c>
      <c r="Q11" s="4">
        <v>92750</v>
      </c>
      <c r="R11" s="4">
        <v>92750</v>
      </c>
      <c r="S11" s="4">
        <v>92750</v>
      </c>
      <c r="T11" s="4">
        <v>92750</v>
      </c>
      <c r="U11" s="4">
        <v>92750</v>
      </c>
      <c r="V11" s="4">
        <v>92750</v>
      </c>
      <c r="W11" s="4">
        <v>92750</v>
      </c>
      <c r="X11" s="4">
        <v>92750</v>
      </c>
      <c r="Y11" s="4">
        <v>92750</v>
      </c>
      <c r="Z11" s="4">
        <v>92750</v>
      </c>
      <c r="AA11" s="4">
        <v>92750</v>
      </c>
      <c r="AB11" s="4">
        <v>92750</v>
      </c>
      <c r="AC11" s="4">
        <v>92750</v>
      </c>
      <c r="AD11" s="4">
        <v>92750</v>
      </c>
      <c r="AE11" s="4">
        <v>92750</v>
      </c>
      <c r="AF11" s="4">
        <v>92750</v>
      </c>
      <c r="AG11" s="4">
        <v>92750</v>
      </c>
      <c r="AH11" s="4">
        <v>92750</v>
      </c>
      <c r="AI11" s="4">
        <v>92750</v>
      </c>
      <c r="AJ11" s="4">
        <v>92750</v>
      </c>
      <c r="AK11" s="4">
        <v>92750</v>
      </c>
      <c r="AL11" s="4">
        <v>92750</v>
      </c>
      <c r="AM11" s="4">
        <v>92750</v>
      </c>
      <c r="AN11" s="4">
        <v>92750</v>
      </c>
      <c r="AO11" s="4">
        <v>92750</v>
      </c>
      <c r="AP11" s="4">
        <v>92750</v>
      </c>
      <c r="AQ11" s="4">
        <v>92750</v>
      </c>
      <c r="AR11" s="4">
        <v>92750</v>
      </c>
      <c r="AS11" s="4">
        <v>92750</v>
      </c>
      <c r="AT11" s="4">
        <v>92750</v>
      </c>
      <c r="AU11" s="4">
        <v>92750</v>
      </c>
      <c r="AV11" s="5">
        <f>AU11/AU34</f>
        <v>6.9174074630071858E-2</v>
      </c>
    </row>
    <row r="12" spans="1:50">
      <c r="D12" s="6" t="s">
        <v>12</v>
      </c>
      <c r="E12">
        <v>305.66000000000003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1:50">
      <c r="C13" t="s">
        <v>13</v>
      </c>
      <c r="D13" t="s">
        <v>14</v>
      </c>
      <c r="E13">
        <v>210.5</v>
      </c>
      <c r="F13" s="7">
        <v>53283</v>
      </c>
      <c r="G13" s="7">
        <v>53283</v>
      </c>
      <c r="H13" s="7">
        <v>53283</v>
      </c>
      <c r="I13" s="7">
        <v>53283</v>
      </c>
      <c r="J13" s="7">
        <v>53283</v>
      </c>
      <c r="K13" s="7">
        <v>53283</v>
      </c>
      <c r="L13" s="7">
        <v>53283</v>
      </c>
      <c r="M13" s="7">
        <v>53283</v>
      </c>
      <c r="N13" s="7">
        <v>53283</v>
      </c>
      <c r="O13" s="7">
        <v>53283</v>
      </c>
      <c r="P13" s="7">
        <v>53283</v>
      </c>
      <c r="Q13" s="7">
        <v>53283</v>
      </c>
      <c r="R13" s="7">
        <v>53283</v>
      </c>
      <c r="S13" s="7">
        <v>53283</v>
      </c>
      <c r="T13" s="7">
        <v>53283</v>
      </c>
      <c r="U13" s="7">
        <v>53283</v>
      </c>
      <c r="V13" s="7">
        <v>53283</v>
      </c>
      <c r="W13" s="7">
        <v>53283</v>
      </c>
      <c r="X13" s="7">
        <v>53283</v>
      </c>
      <c r="Y13" s="7">
        <v>53283</v>
      </c>
      <c r="Z13" s="7">
        <v>53283</v>
      </c>
      <c r="AA13" s="7">
        <v>53283</v>
      </c>
      <c r="AB13" s="7">
        <v>53283</v>
      </c>
      <c r="AC13" s="7">
        <v>53283</v>
      </c>
      <c r="AD13" s="7">
        <v>53283</v>
      </c>
      <c r="AE13" s="7">
        <v>53283</v>
      </c>
      <c r="AF13" s="7">
        <v>53283</v>
      </c>
      <c r="AG13" s="7">
        <v>53283</v>
      </c>
      <c r="AH13" s="7">
        <v>53283</v>
      </c>
      <c r="AI13" s="7">
        <v>53283</v>
      </c>
      <c r="AJ13" s="7">
        <v>53283</v>
      </c>
      <c r="AK13" s="7">
        <v>53283</v>
      </c>
      <c r="AL13" s="7">
        <v>53283</v>
      </c>
      <c r="AM13" s="7">
        <v>53283</v>
      </c>
      <c r="AN13" s="7">
        <v>53283</v>
      </c>
      <c r="AO13" s="7">
        <v>53283</v>
      </c>
      <c r="AP13" s="7">
        <v>53283</v>
      </c>
      <c r="AQ13" s="7">
        <v>53283</v>
      </c>
      <c r="AR13" s="7">
        <v>53283</v>
      </c>
      <c r="AS13" s="7">
        <v>53283</v>
      </c>
      <c r="AT13" s="7">
        <v>53283</v>
      </c>
      <c r="AU13" s="7">
        <v>53283</v>
      </c>
    </row>
    <row r="14" spans="1:50">
      <c r="D14" t="s">
        <v>15</v>
      </c>
      <c r="E14">
        <v>179.3</v>
      </c>
      <c r="F14" s="7">
        <v>20037</v>
      </c>
      <c r="G14" s="8">
        <v>22504.535</v>
      </c>
      <c r="H14" s="8">
        <v>24990.5765125</v>
      </c>
      <c r="I14" s="8">
        <v>27495.263336343749</v>
      </c>
      <c r="J14" s="8">
        <v>30018.735311366327</v>
      </c>
      <c r="K14" s="8">
        <v>32561.133326201576</v>
      </c>
      <c r="L14" s="8">
        <v>35122.599326148091</v>
      </c>
      <c r="M14" s="8">
        <v>37703.276321094199</v>
      </c>
      <c r="N14" s="8">
        <v>40303.308393502404</v>
      </c>
      <c r="O14" s="8">
        <v>42922.840706453673</v>
      </c>
      <c r="P14" s="8">
        <v>45562.019511752078</v>
      </c>
      <c r="Q14" s="8">
        <v>45562.019511752078</v>
      </c>
      <c r="R14" s="8">
        <v>45562.019511752078</v>
      </c>
      <c r="S14" s="8">
        <v>45562.019511752078</v>
      </c>
      <c r="T14" s="8">
        <v>45562.019511752078</v>
      </c>
      <c r="U14" s="8">
        <v>45562.019511752078</v>
      </c>
      <c r="V14" s="8">
        <v>45562.019511752078</v>
      </c>
      <c r="W14" s="8">
        <v>45562.019511752078</v>
      </c>
      <c r="X14" s="8">
        <v>45562.019511752078</v>
      </c>
      <c r="Y14" s="8">
        <v>45562.019511752078</v>
      </c>
      <c r="Z14" s="8">
        <v>45562.019511752078</v>
      </c>
      <c r="AA14" s="8">
        <v>45562.019511752078</v>
      </c>
      <c r="AB14" s="8">
        <v>45562.019511752078</v>
      </c>
      <c r="AC14" s="8">
        <v>45562.019511752078</v>
      </c>
      <c r="AD14" s="8">
        <v>45562.019511752078</v>
      </c>
      <c r="AE14" s="8">
        <v>45562.019511752078</v>
      </c>
      <c r="AF14" s="8">
        <v>45562.019511752078</v>
      </c>
      <c r="AG14" s="8">
        <v>45562.019511752078</v>
      </c>
      <c r="AH14" s="8">
        <v>45562.019511752078</v>
      </c>
      <c r="AI14" s="8">
        <v>45562.019511752078</v>
      </c>
      <c r="AJ14" s="8">
        <v>45562.019511752078</v>
      </c>
      <c r="AK14" s="8">
        <v>45562.019511752078</v>
      </c>
      <c r="AL14" s="8">
        <v>45562.019511752078</v>
      </c>
      <c r="AM14" s="8">
        <v>45562.019511752078</v>
      </c>
      <c r="AN14" s="8">
        <v>45562.019511752078</v>
      </c>
      <c r="AO14" s="8">
        <v>45562.019511752078</v>
      </c>
      <c r="AP14" s="8">
        <v>45562.019511752078</v>
      </c>
      <c r="AQ14" s="8">
        <v>45562.019511752078</v>
      </c>
      <c r="AR14" s="8">
        <v>45562.019511752078</v>
      </c>
      <c r="AS14" s="8">
        <v>45562.019511752078</v>
      </c>
      <c r="AT14" s="8">
        <v>45562.019511752078</v>
      </c>
      <c r="AU14" s="8">
        <v>45562.019511752078</v>
      </c>
    </row>
    <row r="15" spans="1:50">
      <c r="D15" t="s">
        <v>16</v>
      </c>
      <c r="E15">
        <v>15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8">
        <v>2658.9726463381403</v>
      </c>
      <c r="R15" s="8">
        <v>5337.8875875238173</v>
      </c>
      <c r="S15" s="8">
        <v>8036.8943907683861</v>
      </c>
      <c r="T15" s="8">
        <v>10756.143745037289</v>
      </c>
      <c r="U15" s="8">
        <v>13495.787469463208</v>
      </c>
      <c r="V15" s="8">
        <v>16255.978521822322</v>
      </c>
      <c r="W15" s="8">
        <v>19036.871007074129</v>
      </c>
      <c r="X15" s="8">
        <v>21838.620185965327</v>
      </c>
      <c r="Y15" s="8">
        <v>24661.382483698206</v>
      </c>
      <c r="Z15" s="8">
        <v>27505.315498664084</v>
      </c>
      <c r="AA15" s="8">
        <v>30370.578011242204</v>
      </c>
      <c r="AB15" s="8">
        <v>33257.329992664658</v>
      </c>
      <c r="AC15" s="8">
        <v>36165.732613947781</v>
      </c>
      <c r="AD15" s="8">
        <v>39095.948254890529</v>
      </c>
      <c r="AE15" s="8">
        <v>42048.140513140344</v>
      </c>
      <c r="AF15" s="8">
        <v>45022.474213327034</v>
      </c>
      <c r="AG15" s="8">
        <v>48019.115416265129</v>
      </c>
      <c r="AH15" s="8">
        <v>51038.231428225256</v>
      </c>
      <c r="AI15" s="8">
        <v>54079.990810275085</v>
      </c>
      <c r="AJ15" s="8">
        <v>57144.563387690287</v>
      </c>
      <c r="AK15" s="8">
        <v>60232.120259436102</v>
      </c>
      <c r="AL15" s="8">
        <v>63342.833807720017</v>
      </c>
      <c r="AM15" s="8">
        <v>66476.877707616062</v>
      </c>
      <c r="AN15" s="8">
        <v>69634.426936761331</v>
      </c>
      <c r="AO15" s="8">
        <v>72815.657785125179</v>
      </c>
      <c r="AP15" s="8">
        <v>76020.747864851757</v>
      </c>
      <c r="AQ15" s="8">
        <v>79249.876120176283</v>
      </c>
      <c r="AR15" s="8">
        <v>82503.222837415742</v>
      </c>
      <c r="AS15" s="8">
        <v>85780.969655034496</v>
      </c>
      <c r="AT15" s="8">
        <v>89083.299573785393</v>
      </c>
      <c r="AU15" s="8">
        <v>92410.396966926928</v>
      </c>
    </row>
    <row r="16" spans="1:50">
      <c r="D16" t="s">
        <v>7</v>
      </c>
      <c r="E16">
        <v>432.4</v>
      </c>
      <c r="F16" s="4">
        <v>202490</v>
      </c>
      <c r="G16" s="4">
        <v>202490</v>
      </c>
      <c r="H16" s="4">
        <v>202490</v>
      </c>
      <c r="I16" s="4">
        <v>202490</v>
      </c>
      <c r="J16" s="4">
        <v>202490</v>
      </c>
      <c r="K16" s="4">
        <v>202490</v>
      </c>
      <c r="L16" s="4">
        <v>202490</v>
      </c>
      <c r="M16" s="4">
        <v>202490</v>
      </c>
      <c r="N16" s="4">
        <v>202490</v>
      </c>
      <c r="O16" s="4">
        <v>202490</v>
      </c>
      <c r="P16" s="4">
        <v>202490</v>
      </c>
      <c r="Q16" s="4">
        <v>202490</v>
      </c>
      <c r="R16" s="4">
        <v>202490</v>
      </c>
      <c r="S16" s="4">
        <v>202490</v>
      </c>
      <c r="T16" s="4">
        <v>202490</v>
      </c>
      <c r="U16" s="4">
        <v>202490</v>
      </c>
      <c r="V16" s="4">
        <v>202490</v>
      </c>
      <c r="W16" s="4">
        <v>202490</v>
      </c>
      <c r="X16" s="4">
        <v>202490</v>
      </c>
      <c r="Y16" s="4">
        <v>202490</v>
      </c>
      <c r="Z16" s="4">
        <v>202490</v>
      </c>
      <c r="AA16" s="4">
        <v>202490</v>
      </c>
      <c r="AB16" s="4">
        <v>202490</v>
      </c>
      <c r="AC16" s="4">
        <v>202490</v>
      </c>
      <c r="AD16" s="4">
        <v>202490</v>
      </c>
      <c r="AE16" s="4">
        <v>202490</v>
      </c>
      <c r="AF16" s="4">
        <v>202490</v>
      </c>
      <c r="AG16" s="4">
        <v>202490</v>
      </c>
      <c r="AH16" s="4">
        <v>202490</v>
      </c>
      <c r="AI16" s="4">
        <v>202490</v>
      </c>
      <c r="AJ16" s="4">
        <v>202490</v>
      </c>
      <c r="AK16" s="4">
        <v>202490</v>
      </c>
      <c r="AL16" s="4">
        <v>202490</v>
      </c>
      <c r="AM16" s="4">
        <v>202490</v>
      </c>
      <c r="AN16" s="4">
        <v>202490</v>
      </c>
      <c r="AO16" s="4">
        <v>202490</v>
      </c>
      <c r="AP16" s="4">
        <v>202490</v>
      </c>
      <c r="AQ16" s="4">
        <v>202490</v>
      </c>
      <c r="AR16" s="4">
        <v>202490</v>
      </c>
      <c r="AS16" s="4">
        <v>202490</v>
      </c>
      <c r="AT16" s="4">
        <v>202490</v>
      </c>
      <c r="AU16" s="4">
        <v>202490</v>
      </c>
      <c r="AV16" s="5">
        <f>AU16/AU34</f>
        <v>0.15101949727054717</v>
      </c>
    </row>
    <row r="17" spans="3:48">
      <c r="D17" s="6" t="s">
        <v>8</v>
      </c>
      <c r="E17">
        <v>43.24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3:48">
      <c r="D18" t="s">
        <v>9</v>
      </c>
      <c r="E18">
        <v>335.3</v>
      </c>
      <c r="F18" s="4">
        <v>60891</v>
      </c>
      <c r="G18" s="4">
        <v>60891</v>
      </c>
      <c r="H18" s="4">
        <v>60891</v>
      </c>
      <c r="I18" s="4">
        <v>60891</v>
      </c>
      <c r="J18" s="4">
        <v>60891</v>
      </c>
      <c r="K18" s="4">
        <v>60891</v>
      </c>
      <c r="L18" s="4">
        <v>60891</v>
      </c>
      <c r="M18" s="4">
        <v>60891</v>
      </c>
      <c r="N18" s="4">
        <v>60891</v>
      </c>
      <c r="O18" s="4">
        <v>60891</v>
      </c>
      <c r="P18" s="4">
        <v>60891</v>
      </c>
      <c r="Q18" s="4">
        <v>60891</v>
      </c>
      <c r="R18" s="4">
        <v>60891</v>
      </c>
      <c r="S18" s="4">
        <v>60891</v>
      </c>
      <c r="T18" s="4">
        <v>60891</v>
      </c>
      <c r="U18" s="4">
        <v>60891</v>
      </c>
      <c r="V18" s="4">
        <v>60891</v>
      </c>
      <c r="W18" s="4">
        <v>60891</v>
      </c>
      <c r="X18" s="4">
        <v>60891</v>
      </c>
      <c r="Y18" s="4">
        <v>60891</v>
      </c>
      <c r="Z18" s="4">
        <v>60891</v>
      </c>
      <c r="AA18" s="4">
        <v>60891</v>
      </c>
      <c r="AB18" s="4">
        <v>60891</v>
      </c>
      <c r="AC18" s="4">
        <v>60891</v>
      </c>
      <c r="AD18" s="4">
        <v>60891</v>
      </c>
      <c r="AE18" s="4">
        <v>60891</v>
      </c>
      <c r="AF18" s="4">
        <v>60891</v>
      </c>
      <c r="AG18" s="4">
        <v>60891</v>
      </c>
      <c r="AH18" s="4">
        <v>60891</v>
      </c>
      <c r="AI18" s="4">
        <v>60891</v>
      </c>
      <c r="AJ18" s="4">
        <v>60891</v>
      </c>
      <c r="AK18" s="4">
        <v>60891</v>
      </c>
      <c r="AL18" s="4">
        <v>60891</v>
      </c>
      <c r="AM18" s="4">
        <v>60891</v>
      </c>
      <c r="AN18" s="4">
        <v>60891</v>
      </c>
      <c r="AO18" s="4">
        <v>60891</v>
      </c>
      <c r="AP18" s="4">
        <v>60891</v>
      </c>
      <c r="AQ18" s="4">
        <v>60891</v>
      </c>
      <c r="AR18" s="4">
        <v>60891</v>
      </c>
      <c r="AS18" s="4">
        <v>60891</v>
      </c>
      <c r="AT18" s="4">
        <v>60891</v>
      </c>
      <c r="AU18" s="4">
        <v>60891</v>
      </c>
      <c r="AV18" s="5">
        <f>AU18/AU34</f>
        <v>4.5413246127220544E-2</v>
      </c>
    </row>
    <row r="19" spans="3:48">
      <c r="D19" s="6" t="s">
        <v>10</v>
      </c>
      <c r="E19">
        <v>167.65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3:48">
      <c r="C20" t="s">
        <v>17</v>
      </c>
      <c r="D20" t="s">
        <v>11</v>
      </c>
      <c r="E20">
        <v>296.5</v>
      </c>
      <c r="F20" s="4">
        <v>35652</v>
      </c>
      <c r="G20" s="4">
        <v>35652</v>
      </c>
      <c r="H20" s="4">
        <v>35652</v>
      </c>
      <c r="I20" s="4">
        <v>35652</v>
      </c>
      <c r="J20" s="4">
        <v>35652</v>
      </c>
      <c r="K20" s="4">
        <v>35652</v>
      </c>
      <c r="L20" s="4">
        <v>35652</v>
      </c>
      <c r="M20" s="4">
        <v>35652</v>
      </c>
      <c r="N20" s="4">
        <v>35652</v>
      </c>
      <c r="O20" s="4">
        <v>35652</v>
      </c>
      <c r="P20" s="4">
        <v>35652</v>
      </c>
      <c r="Q20" s="4">
        <v>35652</v>
      </c>
      <c r="R20" s="4">
        <v>35652</v>
      </c>
      <c r="S20" s="4">
        <v>35652</v>
      </c>
      <c r="T20" s="4">
        <v>35652</v>
      </c>
      <c r="U20" s="4">
        <v>35652</v>
      </c>
      <c r="V20" s="4">
        <v>35652</v>
      </c>
      <c r="W20" s="4">
        <v>35652</v>
      </c>
      <c r="X20" s="4">
        <v>35652</v>
      </c>
      <c r="Y20" s="4">
        <v>35652</v>
      </c>
      <c r="Z20" s="4">
        <v>35652</v>
      </c>
      <c r="AA20" s="4">
        <v>35652</v>
      </c>
      <c r="AB20" s="4">
        <v>35652</v>
      </c>
      <c r="AC20" s="4">
        <v>35652</v>
      </c>
      <c r="AD20" s="4">
        <v>35652</v>
      </c>
      <c r="AE20" s="4">
        <v>35652</v>
      </c>
      <c r="AF20" s="4">
        <v>35652</v>
      </c>
      <c r="AG20" s="4">
        <v>35652</v>
      </c>
      <c r="AH20" s="4">
        <v>35652</v>
      </c>
      <c r="AI20" s="4">
        <v>35652</v>
      </c>
      <c r="AJ20" s="4">
        <v>35652</v>
      </c>
      <c r="AK20" s="4">
        <v>35652</v>
      </c>
      <c r="AL20" s="4">
        <v>35652</v>
      </c>
      <c r="AM20" s="4">
        <v>35652</v>
      </c>
      <c r="AN20" s="4">
        <v>35652</v>
      </c>
      <c r="AO20" s="4">
        <v>35652</v>
      </c>
      <c r="AP20" s="4">
        <v>35652</v>
      </c>
      <c r="AQ20" s="4">
        <v>35652</v>
      </c>
      <c r="AR20" s="4">
        <v>35652</v>
      </c>
      <c r="AS20" s="4">
        <v>35652</v>
      </c>
      <c r="AT20" s="4">
        <v>35652</v>
      </c>
      <c r="AU20" s="4">
        <v>35652</v>
      </c>
      <c r="AV20" s="5">
        <f>AU20/AU34</f>
        <v>2.6589693894461693E-2</v>
      </c>
    </row>
    <row r="21" spans="3:48">
      <c r="D21" s="6" t="s">
        <v>12</v>
      </c>
      <c r="E21">
        <v>252.02500000000001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3:48">
      <c r="D22" t="s">
        <v>14</v>
      </c>
      <c r="E22">
        <v>172.8</v>
      </c>
      <c r="F22" s="7">
        <v>5682</v>
      </c>
      <c r="G22" s="7">
        <v>5682</v>
      </c>
      <c r="H22" s="7">
        <v>5682</v>
      </c>
      <c r="I22" s="7">
        <v>5682</v>
      </c>
      <c r="J22" s="7">
        <v>5682</v>
      </c>
      <c r="K22" s="7">
        <v>5682</v>
      </c>
      <c r="L22" s="7">
        <v>5682</v>
      </c>
      <c r="M22" s="7">
        <v>5682</v>
      </c>
      <c r="N22" s="7">
        <v>5682</v>
      </c>
      <c r="O22" s="7">
        <v>5682</v>
      </c>
      <c r="P22" s="7">
        <v>5682</v>
      </c>
      <c r="Q22" s="7">
        <v>5682</v>
      </c>
      <c r="R22" s="7">
        <v>5682</v>
      </c>
      <c r="S22" s="7">
        <v>5682</v>
      </c>
      <c r="T22" s="7">
        <v>5682</v>
      </c>
      <c r="U22" s="7">
        <v>5682</v>
      </c>
      <c r="V22" s="7">
        <v>5682</v>
      </c>
      <c r="W22" s="7">
        <v>5682</v>
      </c>
      <c r="X22" s="7">
        <v>5682</v>
      </c>
      <c r="Y22" s="7">
        <v>5682</v>
      </c>
      <c r="Z22" s="7">
        <v>5682</v>
      </c>
      <c r="AA22" s="7">
        <v>5682</v>
      </c>
      <c r="AB22" s="7">
        <v>5682</v>
      </c>
      <c r="AC22" s="7">
        <v>5682</v>
      </c>
      <c r="AD22" s="7">
        <v>5682</v>
      </c>
      <c r="AE22" s="7">
        <v>5682</v>
      </c>
      <c r="AF22" s="7">
        <v>5682</v>
      </c>
      <c r="AG22" s="7">
        <v>5682</v>
      </c>
      <c r="AH22" s="7">
        <v>5682</v>
      </c>
      <c r="AI22" s="7">
        <v>5682</v>
      </c>
      <c r="AJ22" s="7">
        <v>5682</v>
      </c>
      <c r="AK22" s="7">
        <v>5682</v>
      </c>
      <c r="AL22" s="7">
        <v>5682</v>
      </c>
      <c r="AM22" s="7">
        <v>5682</v>
      </c>
      <c r="AN22" s="7">
        <v>5682</v>
      </c>
      <c r="AO22" s="7">
        <v>5682</v>
      </c>
      <c r="AP22" s="7">
        <v>5682</v>
      </c>
      <c r="AQ22" s="7">
        <v>5682</v>
      </c>
      <c r="AR22" s="7">
        <v>5682</v>
      </c>
      <c r="AS22" s="7">
        <v>5682</v>
      </c>
      <c r="AT22" s="7">
        <v>5682</v>
      </c>
      <c r="AU22" s="7">
        <v>5682</v>
      </c>
    </row>
    <row r="23" spans="3:48">
      <c r="D23" t="s">
        <v>15</v>
      </c>
      <c r="E23">
        <v>149.69999999999999</v>
      </c>
      <c r="F23" s="7">
        <v>2845</v>
      </c>
      <c r="G23" s="8">
        <v>5312.5349999999999</v>
      </c>
      <c r="H23" s="8">
        <v>7798.5765124999998</v>
      </c>
      <c r="I23" s="8">
        <v>10303.263336343749</v>
      </c>
      <c r="J23" s="8">
        <v>12826.735311366327</v>
      </c>
      <c r="K23" s="8">
        <v>15369.133326201574</v>
      </c>
      <c r="L23" s="8">
        <v>17930.599326148087</v>
      </c>
      <c r="M23" s="8">
        <v>20511.276321094199</v>
      </c>
      <c r="N23" s="8">
        <v>23111.308393502408</v>
      </c>
      <c r="O23" s="8">
        <v>25730.840706453677</v>
      </c>
      <c r="P23" s="8">
        <v>28370.019511752078</v>
      </c>
      <c r="Q23" s="8">
        <v>28370.019511752078</v>
      </c>
      <c r="R23" s="8">
        <v>28370.019511752078</v>
      </c>
      <c r="S23" s="8">
        <v>28370.019511752078</v>
      </c>
      <c r="T23" s="8">
        <v>28370.019511752078</v>
      </c>
      <c r="U23" s="8">
        <v>28370.019511752078</v>
      </c>
      <c r="V23" s="8">
        <v>28370.019511752078</v>
      </c>
      <c r="W23" s="8">
        <v>28370.019511752078</v>
      </c>
      <c r="X23" s="8">
        <v>28370.019511752078</v>
      </c>
      <c r="Y23" s="8">
        <v>28370.019511752078</v>
      </c>
      <c r="Z23" s="8">
        <v>28370.019511752078</v>
      </c>
      <c r="AA23" s="8">
        <v>28370.019511752078</v>
      </c>
      <c r="AB23" s="8">
        <v>28370.019511752078</v>
      </c>
      <c r="AC23" s="8">
        <v>28370.019511752078</v>
      </c>
      <c r="AD23" s="8">
        <v>28370.019511752078</v>
      </c>
      <c r="AE23" s="8">
        <v>28370.019511752078</v>
      </c>
      <c r="AF23" s="8">
        <v>28370.019511752078</v>
      </c>
      <c r="AG23" s="8">
        <v>28370.019511752078</v>
      </c>
      <c r="AH23" s="8">
        <v>28370.019511752078</v>
      </c>
      <c r="AI23" s="8">
        <v>28370.019511752078</v>
      </c>
      <c r="AJ23" s="8">
        <v>28370.019511752078</v>
      </c>
      <c r="AK23" s="8">
        <v>28370.019511752078</v>
      </c>
      <c r="AL23" s="8">
        <v>28370.019511752078</v>
      </c>
      <c r="AM23" s="8">
        <v>28370.019511752078</v>
      </c>
      <c r="AN23" s="8">
        <v>28370.019511752078</v>
      </c>
      <c r="AO23" s="8">
        <v>28370.019511752078</v>
      </c>
      <c r="AP23" s="8">
        <v>28370.019511752078</v>
      </c>
      <c r="AQ23" s="8">
        <v>28370.019511752078</v>
      </c>
      <c r="AR23" s="8">
        <v>28370.019511752078</v>
      </c>
      <c r="AS23" s="8">
        <v>28370.019511752078</v>
      </c>
      <c r="AT23" s="8">
        <v>28370.019511752078</v>
      </c>
      <c r="AU23" s="8">
        <v>28370.019511752078</v>
      </c>
    </row>
    <row r="24" spans="3:48">
      <c r="D24" t="s">
        <v>16</v>
      </c>
      <c r="E24">
        <v>15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8">
        <v>2658.9726463381403</v>
      </c>
      <c r="R24" s="8">
        <v>5337.8875875238173</v>
      </c>
      <c r="S24" s="8">
        <v>8036.8943907683861</v>
      </c>
      <c r="T24" s="8">
        <v>10756.143745037289</v>
      </c>
      <c r="U24" s="8">
        <v>13495.787469463208</v>
      </c>
      <c r="V24" s="8">
        <v>16255.978521822322</v>
      </c>
      <c r="W24" s="8">
        <v>19036.871007074129</v>
      </c>
      <c r="X24" s="8">
        <v>21838.620185965327</v>
      </c>
      <c r="Y24" s="8">
        <v>24661.382483698206</v>
      </c>
      <c r="Z24" s="8">
        <v>27505.315498664084</v>
      </c>
      <c r="AA24" s="8">
        <v>30370.578011242204</v>
      </c>
      <c r="AB24" s="8">
        <v>33257.329992664658</v>
      </c>
      <c r="AC24" s="8">
        <v>36165.732613947781</v>
      </c>
      <c r="AD24" s="8">
        <v>39095.948254890529</v>
      </c>
      <c r="AE24" s="8">
        <v>42048.140513140344</v>
      </c>
      <c r="AF24" s="8">
        <v>45022.474213327034</v>
      </c>
      <c r="AG24" s="8">
        <v>48019.115416265129</v>
      </c>
      <c r="AH24" s="8">
        <v>51038.231428225256</v>
      </c>
      <c r="AI24" s="8">
        <v>54079.990810275085</v>
      </c>
      <c r="AJ24" s="8">
        <v>57144.563387690287</v>
      </c>
      <c r="AK24" s="8">
        <v>60232.120259436102</v>
      </c>
      <c r="AL24" s="8">
        <v>63342.833807720017</v>
      </c>
      <c r="AM24" s="8">
        <v>66476.877707616062</v>
      </c>
      <c r="AN24" s="8">
        <v>69634.426936761331</v>
      </c>
      <c r="AO24" s="8">
        <v>72815.657785125179</v>
      </c>
      <c r="AP24" s="8">
        <v>76020.747864851757</v>
      </c>
      <c r="AQ24" s="8">
        <v>79249.876120176283</v>
      </c>
      <c r="AR24" s="8">
        <v>82503.222837415742</v>
      </c>
      <c r="AS24" s="8">
        <v>85780.969655034496</v>
      </c>
      <c r="AT24" s="8">
        <v>89083.299573785393</v>
      </c>
      <c r="AU24" s="8">
        <v>92410.396966926928</v>
      </c>
    </row>
    <row r="25" spans="3:48">
      <c r="D25" t="s">
        <v>7</v>
      </c>
      <c r="E25">
        <v>311.3</v>
      </c>
      <c r="F25" s="4">
        <v>208470</v>
      </c>
      <c r="G25" s="4">
        <v>208470</v>
      </c>
      <c r="H25" s="4">
        <v>208470</v>
      </c>
      <c r="I25" s="4">
        <v>208470</v>
      </c>
      <c r="J25" s="4">
        <v>208470</v>
      </c>
      <c r="K25" s="4">
        <v>208470</v>
      </c>
      <c r="L25" s="4">
        <v>208470</v>
      </c>
      <c r="M25" s="4">
        <v>208470</v>
      </c>
      <c r="N25" s="4">
        <v>208470</v>
      </c>
      <c r="O25" s="4">
        <v>208470</v>
      </c>
      <c r="P25" s="4">
        <v>208470</v>
      </c>
      <c r="Q25" s="4">
        <v>208470</v>
      </c>
      <c r="R25" s="4">
        <v>208470</v>
      </c>
      <c r="S25" s="4">
        <v>208470</v>
      </c>
      <c r="T25" s="4">
        <v>208470</v>
      </c>
      <c r="U25" s="4">
        <v>208470</v>
      </c>
      <c r="V25" s="4">
        <v>208470</v>
      </c>
      <c r="W25" s="4">
        <v>208470</v>
      </c>
      <c r="X25" s="4">
        <v>208470</v>
      </c>
      <c r="Y25" s="4">
        <v>208470</v>
      </c>
      <c r="Z25" s="4">
        <v>208470</v>
      </c>
      <c r="AA25" s="4">
        <v>208470</v>
      </c>
      <c r="AB25" s="4">
        <v>208470</v>
      </c>
      <c r="AC25" s="4">
        <v>208470</v>
      </c>
      <c r="AD25" s="4">
        <v>208470</v>
      </c>
      <c r="AE25" s="4">
        <v>208470</v>
      </c>
      <c r="AF25" s="4">
        <v>208470</v>
      </c>
      <c r="AG25" s="4">
        <v>208470</v>
      </c>
      <c r="AH25" s="4">
        <v>208470</v>
      </c>
      <c r="AI25" s="4">
        <v>208470</v>
      </c>
      <c r="AJ25" s="4">
        <v>208470</v>
      </c>
      <c r="AK25" s="4">
        <v>208470</v>
      </c>
      <c r="AL25" s="4">
        <v>208470</v>
      </c>
      <c r="AM25" s="4">
        <v>208470</v>
      </c>
      <c r="AN25" s="4">
        <v>208470</v>
      </c>
      <c r="AO25" s="4">
        <v>208470</v>
      </c>
      <c r="AP25" s="4">
        <v>208470</v>
      </c>
      <c r="AQ25" s="4">
        <v>208470</v>
      </c>
      <c r="AR25" s="4">
        <v>208470</v>
      </c>
      <c r="AS25" s="4">
        <v>208470</v>
      </c>
      <c r="AT25" s="4">
        <v>208470</v>
      </c>
      <c r="AU25" s="4">
        <v>208470</v>
      </c>
      <c r="AV25" s="5">
        <f>AU25/AU34</f>
        <v>0.15547945378038902</v>
      </c>
    </row>
    <row r="26" spans="3:48">
      <c r="D26" s="6" t="s">
        <v>8</v>
      </c>
      <c r="E26">
        <v>31.130000000000003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3:48">
      <c r="D27" t="s">
        <v>9</v>
      </c>
      <c r="E27">
        <v>252</v>
      </c>
      <c r="F27" s="4">
        <v>39415</v>
      </c>
      <c r="G27" s="4">
        <v>39415</v>
      </c>
      <c r="H27" s="4">
        <v>39415</v>
      </c>
      <c r="I27" s="4">
        <v>39415</v>
      </c>
      <c r="J27" s="4">
        <v>39415</v>
      </c>
      <c r="K27" s="4">
        <v>39415</v>
      </c>
      <c r="L27" s="4">
        <v>39415</v>
      </c>
      <c r="M27" s="4">
        <v>39415</v>
      </c>
      <c r="N27" s="4">
        <v>39415</v>
      </c>
      <c r="O27" s="4">
        <v>39415</v>
      </c>
      <c r="P27" s="4">
        <v>39415</v>
      </c>
      <c r="Q27" s="4">
        <v>39415</v>
      </c>
      <c r="R27" s="4">
        <v>39415</v>
      </c>
      <c r="S27" s="4">
        <v>39415</v>
      </c>
      <c r="T27" s="4">
        <v>39415</v>
      </c>
      <c r="U27" s="4">
        <v>39415</v>
      </c>
      <c r="V27" s="4">
        <v>39415</v>
      </c>
      <c r="W27" s="4">
        <v>39415</v>
      </c>
      <c r="X27" s="4">
        <v>39415</v>
      </c>
      <c r="Y27" s="4">
        <v>39415</v>
      </c>
      <c r="Z27" s="4">
        <v>39415</v>
      </c>
      <c r="AA27" s="4">
        <v>39415</v>
      </c>
      <c r="AB27" s="4">
        <v>39415</v>
      </c>
      <c r="AC27" s="4">
        <v>39415</v>
      </c>
      <c r="AD27" s="4">
        <v>39415</v>
      </c>
      <c r="AE27" s="4">
        <v>39415</v>
      </c>
      <c r="AF27" s="4">
        <v>39415</v>
      </c>
      <c r="AG27" s="4">
        <v>39415</v>
      </c>
      <c r="AH27" s="4">
        <v>39415</v>
      </c>
      <c r="AI27" s="4">
        <v>39415</v>
      </c>
      <c r="AJ27" s="4">
        <v>39415</v>
      </c>
      <c r="AK27" s="4">
        <v>39415</v>
      </c>
      <c r="AL27" s="4">
        <v>39415</v>
      </c>
      <c r="AM27" s="4">
        <v>39415</v>
      </c>
      <c r="AN27" s="4">
        <v>39415</v>
      </c>
      <c r="AO27" s="4">
        <v>39415</v>
      </c>
      <c r="AP27" s="4">
        <v>39415</v>
      </c>
      <c r="AQ27" s="4">
        <v>39415</v>
      </c>
      <c r="AR27" s="4">
        <v>39415</v>
      </c>
      <c r="AS27" s="4">
        <v>39415</v>
      </c>
      <c r="AT27" s="4">
        <v>39415</v>
      </c>
      <c r="AU27" s="4">
        <v>39415</v>
      </c>
      <c r="AV27" s="5">
        <f>AU27/AU34</f>
        <v>2.9396184922310321E-2</v>
      </c>
    </row>
    <row r="28" spans="3:48">
      <c r="D28" s="6" t="s">
        <v>10</v>
      </c>
      <c r="E28">
        <v>126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3:48">
      <c r="C29" t="s">
        <v>18</v>
      </c>
      <c r="D29" t="s">
        <v>11</v>
      </c>
      <c r="E29">
        <v>234</v>
      </c>
      <c r="F29" s="4">
        <v>18593</v>
      </c>
      <c r="G29" s="4">
        <v>18593</v>
      </c>
      <c r="H29" s="4">
        <v>18593</v>
      </c>
      <c r="I29" s="4">
        <v>18593</v>
      </c>
      <c r="J29" s="4">
        <v>18593</v>
      </c>
      <c r="K29" s="4">
        <v>18593</v>
      </c>
      <c r="L29" s="4">
        <v>18593</v>
      </c>
      <c r="M29" s="4">
        <v>18593</v>
      </c>
      <c r="N29" s="4">
        <v>18593</v>
      </c>
      <c r="O29" s="4">
        <v>18593</v>
      </c>
      <c r="P29" s="4">
        <v>18593</v>
      </c>
      <c r="Q29" s="4">
        <v>18593</v>
      </c>
      <c r="R29" s="4">
        <v>18593</v>
      </c>
      <c r="S29" s="4">
        <v>18593</v>
      </c>
      <c r="T29" s="4">
        <v>18593</v>
      </c>
      <c r="U29" s="4">
        <v>18593</v>
      </c>
      <c r="V29" s="4">
        <v>18593</v>
      </c>
      <c r="W29" s="4">
        <v>18593</v>
      </c>
      <c r="X29" s="4">
        <v>18593</v>
      </c>
      <c r="Y29" s="4">
        <v>18593</v>
      </c>
      <c r="Z29" s="4">
        <v>18593</v>
      </c>
      <c r="AA29" s="4">
        <v>18593</v>
      </c>
      <c r="AB29" s="4">
        <v>18593</v>
      </c>
      <c r="AC29" s="4">
        <v>18593</v>
      </c>
      <c r="AD29" s="4">
        <v>18593</v>
      </c>
      <c r="AE29" s="4">
        <v>18593</v>
      </c>
      <c r="AF29" s="4">
        <v>18593</v>
      </c>
      <c r="AG29" s="4">
        <v>18593</v>
      </c>
      <c r="AH29" s="4">
        <v>18593</v>
      </c>
      <c r="AI29" s="4">
        <v>18593</v>
      </c>
      <c r="AJ29" s="4">
        <v>18593</v>
      </c>
      <c r="AK29" s="4">
        <v>18593</v>
      </c>
      <c r="AL29" s="4">
        <v>18593</v>
      </c>
      <c r="AM29" s="4">
        <v>18593</v>
      </c>
      <c r="AN29" s="4">
        <v>18593</v>
      </c>
      <c r="AO29" s="4">
        <v>18593</v>
      </c>
      <c r="AP29" s="4">
        <v>18593</v>
      </c>
      <c r="AQ29" s="4">
        <v>18593</v>
      </c>
      <c r="AR29" s="4">
        <v>18593</v>
      </c>
      <c r="AS29" s="4">
        <v>18593</v>
      </c>
      <c r="AT29" s="4">
        <v>18593</v>
      </c>
      <c r="AU29" s="4">
        <v>18593</v>
      </c>
      <c r="AV29" s="5">
        <f>AU29/AU34</f>
        <v>1.3866884847406211E-2</v>
      </c>
    </row>
    <row r="30" spans="3:48">
      <c r="D30" s="6" t="s">
        <v>12</v>
      </c>
      <c r="E30">
        <v>198.9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3:48">
      <c r="D31" t="s">
        <v>14</v>
      </c>
      <c r="E31">
        <v>138.69999999999999</v>
      </c>
      <c r="F31" s="7">
        <v>2702</v>
      </c>
      <c r="G31" s="7">
        <v>2702</v>
      </c>
      <c r="H31" s="7">
        <v>2702</v>
      </c>
      <c r="I31" s="7">
        <v>2702</v>
      </c>
      <c r="J31" s="7">
        <v>2702</v>
      </c>
      <c r="K31" s="7">
        <v>2702</v>
      </c>
      <c r="L31" s="7">
        <v>2702</v>
      </c>
      <c r="M31" s="7">
        <v>2702</v>
      </c>
      <c r="N31" s="7">
        <v>2702</v>
      </c>
      <c r="O31" s="7">
        <v>2702</v>
      </c>
      <c r="P31" s="7">
        <v>2702</v>
      </c>
      <c r="Q31" s="7">
        <v>2702</v>
      </c>
      <c r="R31" s="7">
        <v>2702</v>
      </c>
      <c r="S31" s="7">
        <v>2702</v>
      </c>
      <c r="T31" s="7">
        <v>2702</v>
      </c>
      <c r="U31" s="7">
        <v>2702</v>
      </c>
      <c r="V31" s="7">
        <v>2702</v>
      </c>
      <c r="W31" s="7">
        <v>2702</v>
      </c>
      <c r="X31" s="7">
        <v>2702</v>
      </c>
      <c r="Y31" s="7">
        <v>2702</v>
      </c>
      <c r="Z31" s="7">
        <v>2702</v>
      </c>
      <c r="AA31" s="7">
        <v>2702</v>
      </c>
      <c r="AB31" s="7">
        <v>2702</v>
      </c>
      <c r="AC31" s="7">
        <v>2702</v>
      </c>
      <c r="AD31" s="7">
        <v>2702</v>
      </c>
      <c r="AE31" s="7">
        <v>2702</v>
      </c>
      <c r="AF31" s="7">
        <v>2702</v>
      </c>
      <c r="AG31" s="7">
        <v>2702</v>
      </c>
      <c r="AH31" s="7">
        <v>2702</v>
      </c>
      <c r="AI31" s="7">
        <v>2702</v>
      </c>
      <c r="AJ31" s="7">
        <v>2702</v>
      </c>
      <c r="AK31" s="7">
        <v>2702</v>
      </c>
      <c r="AL31" s="7">
        <v>2702</v>
      </c>
      <c r="AM31" s="7">
        <v>2702</v>
      </c>
      <c r="AN31" s="7">
        <v>2702</v>
      </c>
      <c r="AO31" s="7">
        <v>2702</v>
      </c>
      <c r="AP31" s="7">
        <v>2702</v>
      </c>
      <c r="AQ31" s="7">
        <v>2702</v>
      </c>
      <c r="AR31" s="7">
        <v>2702</v>
      </c>
      <c r="AS31" s="7">
        <v>2702</v>
      </c>
      <c r="AT31" s="7">
        <v>2702</v>
      </c>
      <c r="AU31" s="7">
        <v>2702</v>
      </c>
    </row>
    <row r="32" spans="3:48">
      <c r="D32" t="s">
        <v>15</v>
      </c>
      <c r="E32">
        <v>113.8</v>
      </c>
      <c r="F32" s="7">
        <v>1286</v>
      </c>
      <c r="G32" s="8">
        <v>3753.5349999999999</v>
      </c>
      <c r="H32" s="8">
        <v>6239.5765124999998</v>
      </c>
      <c r="I32" s="8">
        <v>8744.263336343749</v>
      </c>
      <c r="J32" s="8">
        <v>11267.735311366327</v>
      </c>
      <c r="K32" s="8">
        <v>13810.133326201574</v>
      </c>
      <c r="L32" s="8">
        <v>16371.599326148087</v>
      </c>
      <c r="M32" s="8">
        <v>18952.276321094199</v>
      </c>
      <c r="N32" s="8">
        <v>21552.308393502408</v>
      </c>
      <c r="O32" s="8">
        <v>24171.840706453677</v>
      </c>
      <c r="P32" s="8">
        <v>26811.019511752078</v>
      </c>
      <c r="Q32" s="8">
        <v>26811.019511752078</v>
      </c>
      <c r="R32" s="8">
        <v>26811.019511752078</v>
      </c>
      <c r="S32" s="8">
        <v>26811.019511752078</v>
      </c>
      <c r="T32" s="8">
        <v>26811.019511752078</v>
      </c>
      <c r="U32" s="8">
        <v>26811.019511752078</v>
      </c>
      <c r="V32" s="8">
        <v>26811.019511752078</v>
      </c>
      <c r="W32" s="8">
        <v>26811.019511752078</v>
      </c>
      <c r="X32" s="8">
        <v>26811.019511752078</v>
      </c>
      <c r="Y32" s="8">
        <v>26811.019511752078</v>
      </c>
      <c r="Z32" s="8">
        <v>26811.019511752078</v>
      </c>
      <c r="AA32" s="8">
        <v>26811.019511752078</v>
      </c>
      <c r="AB32" s="8">
        <v>26811.019511752078</v>
      </c>
      <c r="AC32" s="8">
        <v>26811.019511752078</v>
      </c>
      <c r="AD32" s="8">
        <v>26811.019511752078</v>
      </c>
      <c r="AE32" s="8">
        <v>26811.019511752078</v>
      </c>
      <c r="AF32" s="8">
        <v>26811.019511752078</v>
      </c>
      <c r="AG32" s="8">
        <v>26811.019511752078</v>
      </c>
      <c r="AH32" s="8">
        <v>26811.019511752078</v>
      </c>
      <c r="AI32" s="8">
        <v>26811.019511752078</v>
      </c>
      <c r="AJ32" s="8">
        <v>26811.019511752078</v>
      </c>
      <c r="AK32" s="8">
        <v>26811.019511752078</v>
      </c>
      <c r="AL32" s="8">
        <v>26811.019511752078</v>
      </c>
      <c r="AM32" s="8">
        <v>26811.019511752078</v>
      </c>
      <c r="AN32" s="8">
        <v>26811.019511752078</v>
      </c>
      <c r="AO32" s="8">
        <v>26811.019511752078</v>
      </c>
      <c r="AP32" s="8">
        <v>26811.019511752078</v>
      </c>
      <c r="AQ32" s="8">
        <v>26811.019511752078</v>
      </c>
      <c r="AR32" s="8">
        <v>26811.019511752078</v>
      </c>
      <c r="AS32" s="8">
        <v>26811.019511752078</v>
      </c>
      <c r="AT32" s="8">
        <v>26811.019511752078</v>
      </c>
      <c r="AU32" s="8">
        <v>26811.019511752078</v>
      </c>
    </row>
    <row r="33" spans="1:50">
      <c r="D33" t="s">
        <v>16</v>
      </c>
      <c r="E33">
        <v>15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8">
        <v>2658.9726463381403</v>
      </c>
      <c r="R33" s="8">
        <v>5337.8875875238173</v>
      </c>
      <c r="S33" s="8">
        <v>8036.8943907683861</v>
      </c>
      <c r="T33" s="8">
        <v>10756.143745037289</v>
      </c>
      <c r="U33" s="8">
        <v>13495.787469463208</v>
      </c>
      <c r="V33" s="8">
        <v>16255.978521822322</v>
      </c>
      <c r="W33" s="8">
        <v>19036.871007074129</v>
      </c>
      <c r="X33" s="8">
        <v>21838.620185965327</v>
      </c>
      <c r="Y33" s="8">
        <v>24661.382483698206</v>
      </c>
      <c r="Z33" s="8">
        <v>27505.315498664084</v>
      </c>
      <c r="AA33" s="8">
        <v>30370.578011242204</v>
      </c>
      <c r="AB33" s="8">
        <v>33257.329992664658</v>
      </c>
      <c r="AC33" s="8">
        <v>36165.732613947781</v>
      </c>
      <c r="AD33" s="8">
        <v>39095.948254890529</v>
      </c>
      <c r="AE33" s="8">
        <v>42048.140513140344</v>
      </c>
      <c r="AF33" s="8">
        <v>45022.474213327034</v>
      </c>
      <c r="AG33" s="8">
        <v>48019.115416265129</v>
      </c>
      <c r="AH33" s="8">
        <v>51038.231428225256</v>
      </c>
      <c r="AI33" s="8">
        <v>54079.990810275085</v>
      </c>
      <c r="AJ33" s="8">
        <v>57144.563387690287</v>
      </c>
      <c r="AK33" s="8">
        <v>60232.120259436102</v>
      </c>
      <c r="AL33" s="8">
        <v>63342.833807720017</v>
      </c>
      <c r="AM33" s="8">
        <v>66476.877707616062</v>
      </c>
      <c r="AN33" s="8">
        <v>69634.426936761331</v>
      </c>
      <c r="AO33" s="8">
        <v>72815.657785125179</v>
      </c>
      <c r="AP33" s="8">
        <v>76020.747864851757</v>
      </c>
      <c r="AQ33" s="8">
        <v>79249.876120176283</v>
      </c>
      <c r="AR33" s="8">
        <v>82503.222837415742</v>
      </c>
      <c r="AS33" s="8">
        <v>85780.969655034496</v>
      </c>
      <c r="AT33" s="8">
        <v>89083.299573785393</v>
      </c>
      <c r="AU33" s="8">
        <v>92410.396966926928</v>
      </c>
    </row>
    <row r="34" spans="1:50">
      <c r="C34" s="1" t="s">
        <v>19</v>
      </c>
      <c r="D34" s="1"/>
      <c r="E34" s="1"/>
      <c r="F34" s="9">
        <f>SUM(F7:F33)</f>
        <v>987014</v>
      </c>
      <c r="G34" s="9">
        <f t="shared" ref="G34:AU34" si="0">SUM(G7:G33)</f>
        <v>994416.60499999998</v>
      </c>
      <c r="H34" s="9">
        <f t="shared" si="0"/>
        <v>1001874.7295374998</v>
      </c>
      <c r="I34" s="9">
        <f t="shared" si="0"/>
        <v>1009388.7900090311</v>
      </c>
      <c r="J34" s="9">
        <f t="shared" si="0"/>
        <v>1016959.2059340992</v>
      </c>
      <c r="K34" s="9">
        <f t="shared" si="0"/>
        <v>1024586.3999786047</v>
      </c>
      <c r="L34" s="9">
        <f t="shared" si="0"/>
        <v>1032270.7979784443</v>
      </c>
      <c r="M34" s="9">
        <f t="shared" si="0"/>
        <v>1040012.8289632828</v>
      </c>
      <c r="N34" s="9">
        <f t="shared" si="0"/>
        <v>1047812.9251805071</v>
      </c>
      <c r="O34" s="9">
        <f t="shared" si="0"/>
        <v>1055671.522119361</v>
      </c>
      <c r="P34" s="9">
        <f t="shared" si="0"/>
        <v>1063589.0585352562</v>
      </c>
      <c r="Q34" s="9">
        <f t="shared" si="0"/>
        <v>1071565.9764742707</v>
      </c>
      <c r="R34" s="9">
        <f t="shared" si="0"/>
        <v>1079602.7212978275</v>
      </c>
      <c r="S34" s="9">
        <f t="shared" si="0"/>
        <v>1087699.7417075613</v>
      </c>
      <c r="T34" s="9">
        <f t="shared" si="0"/>
        <v>1095857.489770368</v>
      </c>
      <c r="U34" s="9">
        <f t="shared" si="0"/>
        <v>1104076.4209436458</v>
      </c>
      <c r="V34" s="9">
        <f t="shared" si="0"/>
        <v>1112356.9941007229</v>
      </c>
      <c r="W34" s="9">
        <f t="shared" si="0"/>
        <v>1120699.6715564786</v>
      </c>
      <c r="X34" s="9">
        <f t="shared" si="0"/>
        <v>1129104.9190931523</v>
      </c>
      <c r="Y34" s="9">
        <f t="shared" si="0"/>
        <v>1137573.2059863508</v>
      </c>
      <c r="Z34" s="9">
        <f t="shared" si="0"/>
        <v>1146105.0050312483</v>
      </c>
      <c r="AA34" s="9">
        <f t="shared" si="0"/>
        <v>1154700.7925689828</v>
      </c>
      <c r="AB34" s="9">
        <f t="shared" si="0"/>
        <v>1163361.0485132502</v>
      </c>
      <c r="AC34" s="9">
        <f t="shared" si="0"/>
        <v>1172086.2563770993</v>
      </c>
      <c r="AD34" s="9">
        <f t="shared" si="0"/>
        <v>1180876.9032999277</v>
      </c>
      <c r="AE34" s="9">
        <f t="shared" si="0"/>
        <v>1189733.4800746772</v>
      </c>
      <c r="AF34" s="9">
        <f t="shared" si="0"/>
        <v>1198656.4811752373</v>
      </c>
      <c r="AG34" s="9">
        <f t="shared" si="0"/>
        <v>1207646.4047840515</v>
      </c>
      <c r="AH34" s="9">
        <f t="shared" si="0"/>
        <v>1216703.7528199321</v>
      </c>
      <c r="AI34" s="9">
        <f t="shared" si="0"/>
        <v>1225829.0309660814</v>
      </c>
      <c r="AJ34" s="9">
        <f t="shared" si="0"/>
        <v>1235022.7486983272</v>
      </c>
      <c r="AK34" s="9">
        <f t="shared" si="0"/>
        <v>1244285.4193135644</v>
      </c>
      <c r="AL34" s="9">
        <f t="shared" si="0"/>
        <v>1253617.5599584163</v>
      </c>
      <c r="AM34" s="9">
        <f t="shared" si="0"/>
        <v>1263019.6916581043</v>
      </c>
      <c r="AN34" s="9">
        <f t="shared" si="0"/>
        <v>1272492.3393455402</v>
      </c>
      <c r="AO34" s="9">
        <f t="shared" si="0"/>
        <v>1282036.0318906317</v>
      </c>
      <c r="AP34" s="9">
        <f t="shared" si="0"/>
        <v>1291651.3021298114</v>
      </c>
      <c r="AQ34" s="9">
        <f t="shared" si="0"/>
        <v>1301338.6868957849</v>
      </c>
      <c r="AR34" s="9">
        <f t="shared" si="0"/>
        <v>1311098.7270475035</v>
      </c>
      <c r="AS34" s="9">
        <f t="shared" si="0"/>
        <v>1320931.9675003598</v>
      </c>
      <c r="AT34" s="9">
        <f t="shared" si="0"/>
        <v>1330838.9572566124</v>
      </c>
      <c r="AU34" s="9">
        <f t="shared" si="0"/>
        <v>1340820.2494360371</v>
      </c>
    </row>
    <row r="35" spans="1:50">
      <c r="C35" t="s">
        <v>20</v>
      </c>
      <c r="E35" t="s">
        <v>21</v>
      </c>
      <c r="F35" s="8">
        <f>F34*7.5%</f>
        <v>74026.05</v>
      </c>
      <c r="G35" s="8">
        <f>G34*7.5%</f>
        <v>74581.245374999999</v>
      </c>
      <c r="H35" s="8">
        <f>H34*7.5%</f>
        <v>75140.604715312482</v>
      </c>
      <c r="I35" s="8">
        <f t="shared" ref="I35:AU35" si="1">I34*7.5%</f>
        <v>75704.15925067733</v>
      </c>
      <c r="J35" s="8">
        <f t="shared" si="1"/>
        <v>76271.940445057437</v>
      </c>
      <c r="K35" s="8">
        <f t="shared" si="1"/>
        <v>76843.979998395356</v>
      </c>
      <c r="L35" s="8">
        <f t="shared" si="1"/>
        <v>77420.309848383316</v>
      </c>
      <c r="M35" s="8">
        <f t="shared" si="1"/>
        <v>78000.962172246203</v>
      </c>
      <c r="N35" s="8">
        <f t="shared" si="1"/>
        <v>78585.969388538026</v>
      </c>
      <c r="O35" s="8">
        <f t="shared" si="1"/>
        <v>79175.36415895207</v>
      </c>
      <c r="P35" s="8">
        <f t="shared" si="1"/>
        <v>79769.179390144214</v>
      </c>
      <c r="Q35" s="8">
        <f t="shared" si="1"/>
        <v>80367.448235570293</v>
      </c>
      <c r="R35" s="8">
        <f t="shared" si="1"/>
        <v>80970.20409733706</v>
      </c>
      <c r="S35" s="8">
        <f t="shared" si="1"/>
        <v>81577.480628067089</v>
      </c>
      <c r="T35" s="8">
        <f t="shared" si="1"/>
        <v>82189.311732777598</v>
      </c>
      <c r="U35" s="8">
        <f t="shared" si="1"/>
        <v>82805.731570773423</v>
      </c>
      <c r="V35" s="8">
        <f t="shared" si="1"/>
        <v>83426.774557554221</v>
      </c>
      <c r="W35" s="8">
        <f t="shared" si="1"/>
        <v>84052.475366735889</v>
      </c>
      <c r="X35" s="8">
        <f t="shared" si="1"/>
        <v>84682.868931986421</v>
      </c>
      <c r="Y35" s="8">
        <f t="shared" si="1"/>
        <v>85317.990448976299</v>
      </c>
      <c r="Z35" s="8">
        <f t="shared" si="1"/>
        <v>85957.875377343618</v>
      </c>
      <c r="AA35" s="8">
        <f t="shared" si="1"/>
        <v>86602.559442673708</v>
      </c>
      <c r="AB35" s="8">
        <f t="shared" si="1"/>
        <v>87252.078638493767</v>
      </c>
      <c r="AC35" s="8">
        <f t="shared" si="1"/>
        <v>87906.46922828244</v>
      </c>
      <c r="AD35" s="8">
        <f t="shared" si="1"/>
        <v>88565.767747494581</v>
      </c>
      <c r="AE35" s="8">
        <f t="shared" si="1"/>
        <v>89230.011005600783</v>
      </c>
      <c r="AF35" s="8">
        <f t="shared" si="1"/>
        <v>89899.236088142803</v>
      </c>
      <c r="AG35" s="8">
        <f t="shared" si="1"/>
        <v>90573.480358803863</v>
      </c>
      <c r="AH35" s="8">
        <f t="shared" si="1"/>
        <v>91252.781461494902</v>
      </c>
      <c r="AI35" s="8">
        <f t="shared" si="1"/>
        <v>91937.177322456104</v>
      </c>
      <c r="AJ35" s="8">
        <f t="shared" si="1"/>
        <v>92626.706152374536</v>
      </c>
      <c r="AK35" s="8">
        <f t="shared" si="1"/>
        <v>93321.406448517329</v>
      </c>
      <c r="AL35" s="8">
        <f t="shared" si="1"/>
        <v>94021.316996881214</v>
      </c>
      <c r="AM35" s="8">
        <f t="shared" si="1"/>
        <v>94726.476874357817</v>
      </c>
      <c r="AN35" s="8">
        <f t="shared" si="1"/>
        <v>95436.925450915514</v>
      </c>
      <c r="AO35" s="8">
        <f t="shared" si="1"/>
        <v>96152.702391797371</v>
      </c>
      <c r="AP35" s="8">
        <f t="shared" si="1"/>
        <v>96873.847659735853</v>
      </c>
      <c r="AQ35" s="8">
        <f t="shared" si="1"/>
        <v>97600.401517183869</v>
      </c>
      <c r="AR35" s="8">
        <f t="shared" si="1"/>
        <v>98332.404528562751</v>
      </c>
      <c r="AS35" s="8">
        <f t="shared" si="1"/>
        <v>99069.897562526981</v>
      </c>
      <c r="AT35" s="8">
        <f t="shared" si="1"/>
        <v>99812.921794245922</v>
      </c>
      <c r="AU35" s="8">
        <f t="shared" si="1"/>
        <v>100561.51870770278</v>
      </c>
    </row>
    <row r="36" spans="1:50">
      <c r="C36" t="s">
        <v>22</v>
      </c>
      <c r="E36" t="s">
        <v>23</v>
      </c>
      <c r="F36" s="8">
        <f>F35/3</f>
        <v>24675.350000000002</v>
      </c>
      <c r="G36" s="8">
        <f t="shared" ref="G36:AU36" si="2">G35/3</f>
        <v>24860.415125</v>
      </c>
      <c r="H36" s="8">
        <f t="shared" si="2"/>
        <v>25046.868238437495</v>
      </c>
      <c r="I36" s="8">
        <f t="shared" si="2"/>
        <v>25234.719750225777</v>
      </c>
      <c r="J36" s="8">
        <f t="shared" si="2"/>
        <v>25423.980148352479</v>
      </c>
      <c r="K36" s="8">
        <f t="shared" si="2"/>
        <v>25614.659999465119</v>
      </c>
      <c r="L36" s="8">
        <f t="shared" si="2"/>
        <v>25806.769949461104</v>
      </c>
      <c r="M36" s="8">
        <f t="shared" si="2"/>
        <v>26000.320724082067</v>
      </c>
      <c r="N36" s="8">
        <f t="shared" si="2"/>
        <v>26195.323129512675</v>
      </c>
      <c r="O36" s="8">
        <f t="shared" si="2"/>
        <v>26391.788052984022</v>
      </c>
      <c r="P36" s="8">
        <f t="shared" si="2"/>
        <v>26589.726463381405</v>
      </c>
      <c r="Q36" s="8">
        <f t="shared" si="2"/>
        <v>26789.149411856764</v>
      </c>
      <c r="R36" s="8">
        <f t="shared" si="2"/>
        <v>26990.068032445688</v>
      </c>
      <c r="S36" s="8">
        <f t="shared" si="2"/>
        <v>27192.49354268903</v>
      </c>
      <c r="T36" s="8">
        <f t="shared" si="2"/>
        <v>27396.437244259199</v>
      </c>
      <c r="U36" s="8">
        <f t="shared" si="2"/>
        <v>27601.910523591141</v>
      </c>
      <c r="V36" s="8">
        <f t="shared" si="2"/>
        <v>27808.924852518074</v>
      </c>
      <c r="W36" s="8">
        <f t="shared" si="2"/>
        <v>28017.491788911964</v>
      </c>
      <c r="X36" s="8">
        <f t="shared" si="2"/>
        <v>28227.622977328807</v>
      </c>
      <c r="Y36" s="8">
        <f t="shared" si="2"/>
        <v>28439.330149658766</v>
      </c>
      <c r="Z36" s="8">
        <f t="shared" si="2"/>
        <v>28652.625125781207</v>
      </c>
      <c r="AA36" s="8">
        <f t="shared" si="2"/>
        <v>28867.519814224568</v>
      </c>
      <c r="AB36" s="8">
        <f t="shared" si="2"/>
        <v>29084.026212831257</v>
      </c>
      <c r="AC36" s="8">
        <f t="shared" si="2"/>
        <v>29302.15640942748</v>
      </c>
      <c r="AD36" s="8">
        <f t="shared" si="2"/>
        <v>29521.922582498195</v>
      </c>
      <c r="AE36" s="8">
        <f t="shared" si="2"/>
        <v>29743.337001866927</v>
      </c>
      <c r="AF36" s="8">
        <f t="shared" si="2"/>
        <v>29966.412029380936</v>
      </c>
      <c r="AG36" s="8">
        <f t="shared" si="2"/>
        <v>30191.160119601289</v>
      </c>
      <c r="AH36" s="8">
        <f t="shared" si="2"/>
        <v>30417.593820498299</v>
      </c>
      <c r="AI36" s="8">
        <f t="shared" si="2"/>
        <v>30645.725774152033</v>
      </c>
      <c r="AJ36" s="8">
        <f t="shared" si="2"/>
        <v>30875.56871745818</v>
      </c>
      <c r="AK36" s="8">
        <f t="shared" si="2"/>
        <v>31107.135482839109</v>
      </c>
      <c r="AL36" s="8">
        <f t="shared" si="2"/>
        <v>31340.438998960406</v>
      </c>
      <c r="AM36" s="8">
        <f t="shared" si="2"/>
        <v>31575.492291452607</v>
      </c>
      <c r="AN36" s="8">
        <f t="shared" si="2"/>
        <v>31812.308483638506</v>
      </c>
      <c r="AO36" s="8">
        <f t="shared" si="2"/>
        <v>32050.900797265789</v>
      </c>
      <c r="AP36" s="8">
        <f t="shared" si="2"/>
        <v>32291.282553245284</v>
      </c>
      <c r="AQ36" s="8">
        <f t="shared" si="2"/>
        <v>32533.467172394623</v>
      </c>
      <c r="AR36" s="8">
        <f t="shared" si="2"/>
        <v>32777.468176187584</v>
      </c>
      <c r="AS36" s="8">
        <f t="shared" si="2"/>
        <v>33023.299187508994</v>
      </c>
      <c r="AT36" s="8">
        <f t="shared" si="2"/>
        <v>33270.973931415305</v>
      </c>
      <c r="AU36" s="8">
        <f t="shared" si="2"/>
        <v>33520.506235900924</v>
      </c>
    </row>
    <row r="38" spans="1:50">
      <c r="A38" s="1" t="s">
        <v>24</v>
      </c>
      <c r="B38" s="1"/>
    </row>
    <row r="39" spans="1:50">
      <c r="C39" s="2" t="s">
        <v>3</v>
      </c>
      <c r="D39" s="2" t="s">
        <v>4</v>
      </c>
      <c r="E39" s="2" t="s">
        <v>5</v>
      </c>
      <c r="G39" s="10">
        <f>G45+G46</f>
        <v>92750</v>
      </c>
    </row>
    <row r="40" spans="1:50">
      <c r="C40" s="2"/>
      <c r="D40" s="2"/>
      <c r="E40" s="2" t="s">
        <v>6</v>
      </c>
      <c r="AW40" t="s">
        <v>25</v>
      </c>
    </row>
    <row r="41" spans="1:50">
      <c r="D41" t="s">
        <v>7</v>
      </c>
      <c r="E41">
        <v>499.1</v>
      </c>
      <c r="F41" s="18">
        <v>166070</v>
      </c>
      <c r="G41" s="15">
        <f>$F$41-G42</f>
        <v>123645.4013820113</v>
      </c>
      <c r="H41" s="15">
        <f t="shared" ref="H41:AU41" si="3">$F$41-H42</f>
        <v>92058.681778278333</v>
      </c>
      <c r="I41" s="15">
        <f t="shared" si="3"/>
        <v>68541.173355657695</v>
      </c>
      <c r="J41" s="15">
        <f t="shared" si="3"/>
        <v>51031.498107751628</v>
      </c>
      <c r="K41" s="15">
        <f t="shared" si="3"/>
        <v>37994.882077788279</v>
      </c>
      <c r="L41" s="15">
        <f t="shared" si="3"/>
        <v>28288.627957911231</v>
      </c>
      <c r="M41" s="15">
        <f t="shared" si="3"/>
        <v>21061.954346976097</v>
      </c>
      <c r="N41" s="15">
        <f t="shared" si="3"/>
        <v>15681.422286514455</v>
      </c>
      <c r="O41" s="15">
        <f t="shared" si="3"/>
        <v>11675.412493869429</v>
      </c>
      <c r="P41" s="15">
        <f t="shared" si="3"/>
        <v>8692.7865605168627</v>
      </c>
      <c r="Q41" s="15">
        <f t="shared" si="3"/>
        <v>6472.1086493843759</v>
      </c>
      <c r="R41" s="15">
        <f t="shared" si="3"/>
        <v>4818.7298834293906</v>
      </c>
      <c r="S41" s="15">
        <f t="shared" si="3"/>
        <v>3587.7268054923916</v>
      </c>
      <c r="T41" s="15">
        <f t="shared" si="3"/>
        <v>2671.1984158132691</v>
      </c>
      <c r="U41" s="15">
        <f t="shared" si="3"/>
        <v>1988.8083356068237</v>
      </c>
      <c r="V41" s="15">
        <f t="shared" si="3"/>
        <v>1480.7430898295715</v>
      </c>
      <c r="W41" s="15">
        <f t="shared" si="3"/>
        <v>1102.4692821437784</v>
      </c>
      <c r="X41" s="15">
        <f t="shared" si="3"/>
        <v>820.83011321735103</v>
      </c>
      <c r="Y41" s="15">
        <f t="shared" si="3"/>
        <v>611.13909083639737</v>
      </c>
      <c r="Z41" s="15">
        <f t="shared" si="3"/>
        <v>455.01618706993759</v>
      </c>
      <c r="AA41" s="15">
        <f t="shared" si="3"/>
        <v>338.77677536927513</v>
      </c>
      <c r="AB41" s="15">
        <f t="shared" si="3"/>
        <v>252.23213325368124</v>
      </c>
      <c r="AC41" s="15">
        <f t="shared" si="3"/>
        <v>187.79637115428341</v>
      </c>
      <c r="AD41" s="15">
        <f t="shared" si="3"/>
        <v>139.82150713226292</v>
      </c>
      <c r="AE41" s="15">
        <f t="shared" si="3"/>
        <v>104.10240483656526</v>
      </c>
      <c r="AF41" s="15">
        <f t="shared" si="3"/>
        <v>77.508181073353626</v>
      </c>
      <c r="AG41" s="15">
        <f t="shared" si="3"/>
        <v>57.707774788985262</v>
      </c>
      <c r="AH41" s="15">
        <f t="shared" si="3"/>
        <v>42.965622789459303</v>
      </c>
      <c r="AI41" s="15">
        <f t="shared" si="3"/>
        <v>31.989532579231309</v>
      </c>
      <c r="AJ41" s="15">
        <f t="shared" si="3"/>
        <v>23.817417930898955</v>
      </c>
      <c r="AK41" s="15">
        <f t="shared" si="3"/>
        <v>17.732969229546143</v>
      </c>
      <c r="AL41" s="15">
        <f t="shared" si="3"/>
        <v>13.202866851817816</v>
      </c>
      <c r="AM41" s="15">
        <f t="shared" si="3"/>
        <v>9.8300341499852948</v>
      </c>
      <c r="AN41" s="15">
        <f t="shared" si="3"/>
        <v>7.3188325288938358</v>
      </c>
      <c r="AO41" s="15">
        <f t="shared" si="3"/>
        <v>5.4491478634590749</v>
      </c>
      <c r="AP41" s="15">
        <f t="shared" si="3"/>
        <v>4.0570968553365674</v>
      </c>
      <c r="AQ41" s="15">
        <f t="shared" si="3"/>
        <v>3.0206621853576507</v>
      </c>
      <c r="AR41" s="15">
        <f t="shared" si="3"/>
        <v>2.2489973405608907</v>
      </c>
      <c r="AS41" s="15">
        <f t="shared" si="3"/>
        <v>1.6744636531511787</v>
      </c>
      <c r="AT41" s="15">
        <f t="shared" si="3"/>
        <v>1.2467015745933168</v>
      </c>
      <c r="AU41" s="15">
        <f t="shared" si="3"/>
        <v>0.92821651470148936</v>
      </c>
    </row>
    <row r="42" spans="1:50">
      <c r="A42" t="s">
        <v>26</v>
      </c>
      <c r="D42" s="11" t="s">
        <v>8</v>
      </c>
      <c r="E42">
        <v>15</v>
      </c>
      <c r="F42" s="16">
        <v>0</v>
      </c>
      <c r="G42" s="16">
        <f>F41*$D$74+F42</f>
        <v>42424.598617988697</v>
      </c>
      <c r="H42" s="16">
        <f t="shared" ref="H42:AU42" si="4">G41*$D$74+G42</f>
        <v>74011.318221721667</v>
      </c>
      <c r="I42" s="16">
        <f t="shared" si="4"/>
        <v>97528.826644342305</v>
      </c>
      <c r="J42" s="16">
        <f t="shared" si="4"/>
        <v>115038.50189224837</v>
      </c>
      <c r="K42" s="16">
        <f t="shared" si="4"/>
        <v>128075.11792221172</v>
      </c>
      <c r="L42" s="16">
        <f t="shared" si="4"/>
        <v>137781.37204208877</v>
      </c>
      <c r="M42" s="16">
        <f t="shared" si="4"/>
        <v>145008.0456530239</v>
      </c>
      <c r="N42" s="16">
        <f t="shared" si="4"/>
        <v>150388.57771348555</v>
      </c>
      <c r="O42" s="16">
        <f t="shared" si="4"/>
        <v>154394.58750613057</v>
      </c>
      <c r="P42" s="16">
        <f t="shared" si="4"/>
        <v>157377.21343948314</v>
      </c>
      <c r="Q42" s="16">
        <f t="shared" si="4"/>
        <v>159597.89135061562</v>
      </c>
      <c r="R42" s="16">
        <f t="shared" si="4"/>
        <v>161251.27011657061</v>
      </c>
      <c r="S42" s="16">
        <f t="shared" si="4"/>
        <v>162482.27319450761</v>
      </c>
      <c r="T42" s="16">
        <f t="shared" si="4"/>
        <v>163398.80158418673</v>
      </c>
      <c r="U42" s="16">
        <f t="shared" si="4"/>
        <v>164081.19166439318</v>
      </c>
      <c r="V42" s="16">
        <f t="shared" si="4"/>
        <v>164589.25691017043</v>
      </c>
      <c r="W42" s="16">
        <f t="shared" si="4"/>
        <v>164967.53071785622</v>
      </c>
      <c r="X42" s="16">
        <f t="shared" si="4"/>
        <v>165249.16988678265</v>
      </c>
      <c r="Y42" s="16">
        <f t="shared" si="4"/>
        <v>165458.8609091636</v>
      </c>
      <c r="Z42" s="16">
        <f t="shared" si="4"/>
        <v>165614.98381293006</v>
      </c>
      <c r="AA42" s="16">
        <f t="shared" si="4"/>
        <v>165731.22322463072</v>
      </c>
      <c r="AB42" s="16">
        <f t="shared" si="4"/>
        <v>165817.76786674632</v>
      </c>
      <c r="AC42" s="16">
        <f t="shared" si="4"/>
        <v>165882.20362884572</v>
      </c>
      <c r="AD42" s="16">
        <f t="shared" si="4"/>
        <v>165930.17849286774</v>
      </c>
      <c r="AE42" s="16">
        <f t="shared" si="4"/>
        <v>165965.89759516343</v>
      </c>
      <c r="AF42" s="16">
        <f t="shared" si="4"/>
        <v>165992.49181892665</v>
      </c>
      <c r="AG42" s="16">
        <f t="shared" si="4"/>
        <v>166012.29222521101</v>
      </c>
      <c r="AH42" s="16">
        <f t="shared" si="4"/>
        <v>166027.03437721054</v>
      </c>
      <c r="AI42" s="16">
        <f t="shared" si="4"/>
        <v>166038.01046742077</v>
      </c>
      <c r="AJ42" s="16">
        <f t="shared" si="4"/>
        <v>166046.1825820691</v>
      </c>
      <c r="AK42" s="16">
        <f t="shared" si="4"/>
        <v>166052.26703077045</v>
      </c>
      <c r="AL42" s="16">
        <f t="shared" si="4"/>
        <v>166056.79713314818</v>
      </c>
      <c r="AM42" s="16">
        <f t="shared" si="4"/>
        <v>166060.16996585001</v>
      </c>
      <c r="AN42" s="16">
        <f t="shared" si="4"/>
        <v>166062.68116747111</v>
      </c>
      <c r="AO42" s="16">
        <f t="shared" si="4"/>
        <v>166064.55085213654</v>
      </c>
      <c r="AP42" s="16">
        <f t="shared" si="4"/>
        <v>166065.94290314466</v>
      </c>
      <c r="AQ42" s="16">
        <f t="shared" si="4"/>
        <v>166066.97933781464</v>
      </c>
      <c r="AR42" s="16">
        <f t="shared" si="4"/>
        <v>166067.75100265944</v>
      </c>
      <c r="AS42" s="16">
        <f t="shared" si="4"/>
        <v>166068.32553634685</v>
      </c>
      <c r="AT42" s="16">
        <f t="shared" si="4"/>
        <v>166068.75329842541</v>
      </c>
      <c r="AU42" s="16">
        <f t="shared" si="4"/>
        <v>166069.0717834853</v>
      </c>
      <c r="AW42" s="10">
        <f>AU42+AU44+AU46+AU52+AU54+AU56+AU62+AU64+AU66</f>
        <v>901161.01865865465</v>
      </c>
    </row>
    <row r="43" spans="1:50">
      <c r="A43" t="s">
        <v>27</v>
      </c>
      <c r="D43" t="s">
        <v>9</v>
      </c>
      <c r="E43">
        <v>397.3</v>
      </c>
      <c r="F43" s="20">
        <v>76848</v>
      </c>
      <c r="G43" s="10">
        <f t="shared" ref="G43:AU43" si="5">G9-G44</f>
        <v>60509.217727603347</v>
      </c>
      <c r="H43" s="10">
        <f t="shared" si="5"/>
        <v>47644.251379430912</v>
      </c>
      <c r="I43" s="10">
        <f t="shared" si="5"/>
        <v>37514.527120896455</v>
      </c>
      <c r="J43" s="10">
        <f t="shared" si="5"/>
        <v>29538.500540110399</v>
      </c>
      <c r="K43" s="10">
        <f t="shared" si="5"/>
        <v>23258.270358740228</v>
      </c>
      <c r="L43" s="10">
        <f t="shared" si="5"/>
        <v>18313.29045784504</v>
      </c>
      <c r="M43" s="10">
        <f t="shared" si="5"/>
        <v>14419.671034022831</v>
      </c>
      <c r="N43" s="10">
        <f t="shared" si="5"/>
        <v>11353.880571493115</v>
      </c>
      <c r="O43" s="10">
        <f t="shared" si="5"/>
        <v>8939.9129652519623</v>
      </c>
      <c r="P43" s="10">
        <f t="shared" si="5"/>
        <v>7039.183063713499</v>
      </c>
      <c r="Q43" s="10">
        <f t="shared" si="5"/>
        <v>5542.5705369911739</v>
      </c>
      <c r="R43" s="10">
        <f t="shared" si="5"/>
        <v>4364.1553116983996</v>
      </c>
      <c r="S43" s="10">
        <f t="shared" si="5"/>
        <v>3436.2849254715111</v>
      </c>
      <c r="T43" s="10">
        <f t="shared" si="5"/>
        <v>2705.6906195273332</v>
      </c>
      <c r="U43" s="10">
        <f t="shared" si="5"/>
        <v>2130.4291953012871</v>
      </c>
      <c r="V43" s="10">
        <f t="shared" si="5"/>
        <v>1677.4750680789148</v>
      </c>
      <c r="W43" s="10">
        <f t="shared" si="5"/>
        <v>1320.8242781466397</v>
      </c>
      <c r="X43" s="10">
        <f t="shared" si="5"/>
        <v>1040.0016113142774</v>
      </c>
      <c r="Y43" s="10">
        <f t="shared" si="5"/>
        <v>818.88512304905453</v>
      </c>
      <c r="Z43" s="10">
        <f t="shared" si="5"/>
        <v>644.78058250664617</v>
      </c>
      <c r="AA43" s="10">
        <f t="shared" si="5"/>
        <v>507.69270057028916</v>
      </c>
      <c r="AB43" s="10">
        <f t="shared" si="5"/>
        <v>399.75130331983382</v>
      </c>
      <c r="AC43" s="10">
        <f t="shared" si="5"/>
        <v>314.75950772268698</v>
      </c>
      <c r="AD43" s="10">
        <f t="shared" si="5"/>
        <v>247.8379604495276</v>
      </c>
      <c r="AE43" s="10">
        <f t="shared" si="5"/>
        <v>195.1447156725626</v>
      </c>
      <c r="AF43" s="10">
        <f t="shared" si="5"/>
        <v>153.65467011532746</v>
      </c>
      <c r="AG43" s="10">
        <f t="shared" si="5"/>
        <v>120.98589278668805</v>
      </c>
      <c r="AH43" s="10">
        <f t="shared" si="5"/>
        <v>95.262879041722044</v>
      </c>
      <c r="AI43" s="10">
        <f t="shared" si="5"/>
        <v>75.008878426160663</v>
      </c>
      <c r="AJ43" s="10">
        <f t="shared" si="5"/>
        <v>59.061114878611988</v>
      </c>
      <c r="AK43" s="10">
        <f t="shared" si="5"/>
        <v>46.504032107855892</v>
      </c>
      <c r="AL43" s="10">
        <f t="shared" si="5"/>
        <v>36.616731782560237</v>
      </c>
      <c r="AM43" s="10">
        <f t="shared" si="5"/>
        <v>28.831586975647951</v>
      </c>
      <c r="AN43" s="10">
        <f t="shared" si="5"/>
        <v>22.701654873802909</v>
      </c>
      <c r="AO43" s="10">
        <f t="shared" si="5"/>
        <v>17.875017925456632</v>
      </c>
      <c r="AP43" s="10">
        <f t="shared" si="5"/>
        <v>14.074580360407708</v>
      </c>
      <c r="AQ43" s="10">
        <f t="shared" si="5"/>
        <v>11.0821602052456</v>
      </c>
      <c r="AR43" s="10">
        <f t="shared" si="5"/>
        <v>8.7259635221707867</v>
      </c>
      <c r="AS43" s="10">
        <f t="shared" si="5"/>
        <v>6.8707217708433745</v>
      </c>
      <c r="AT43" s="10">
        <f t="shared" si="5"/>
        <v>5.4099260823713848</v>
      </c>
      <c r="AU43" s="10">
        <f>AU9-AU44</f>
        <v>4.2597126172186108</v>
      </c>
      <c r="AW43" t="s">
        <v>28</v>
      </c>
      <c r="AX43" s="10">
        <f>AU42+AU52+AU62</f>
        <v>577028.49591484875</v>
      </c>
    </row>
    <row r="44" spans="1:50">
      <c r="A44" t="s">
        <v>29</v>
      </c>
      <c r="D44" s="11" t="s">
        <v>10</v>
      </c>
      <c r="E44">
        <v>15</v>
      </c>
      <c r="F44" s="12">
        <v>0</v>
      </c>
      <c r="G44" s="12">
        <f>F43*$D$77+F44</f>
        <v>16338.782272396655</v>
      </c>
      <c r="H44" s="12">
        <f t="shared" ref="H44:AU44" si="6">G43*$D$77+G44</f>
        <v>29203.748620569088</v>
      </c>
      <c r="I44" s="12">
        <f t="shared" si="6"/>
        <v>39333.472879103545</v>
      </c>
      <c r="J44" s="12">
        <f t="shared" si="6"/>
        <v>47309.499459889601</v>
      </c>
      <c r="K44" s="12">
        <f t="shared" si="6"/>
        <v>53589.729641259772</v>
      </c>
      <c r="L44" s="12">
        <f t="shared" si="6"/>
        <v>58534.70954215496</v>
      </c>
      <c r="M44" s="12">
        <f t="shared" si="6"/>
        <v>62428.328965977169</v>
      </c>
      <c r="N44" s="12">
        <f t="shared" si="6"/>
        <v>65494.119428506885</v>
      </c>
      <c r="O44" s="12">
        <f t="shared" si="6"/>
        <v>67908.087034748038</v>
      </c>
      <c r="P44" s="12">
        <f t="shared" si="6"/>
        <v>69808.816936286501</v>
      </c>
      <c r="Q44" s="12">
        <f t="shared" si="6"/>
        <v>71305.429463008826</v>
      </c>
      <c r="R44" s="12">
        <f t="shared" si="6"/>
        <v>72483.8446883016</v>
      </c>
      <c r="S44" s="12">
        <f t="shared" si="6"/>
        <v>73411.715074528489</v>
      </c>
      <c r="T44" s="12">
        <f t="shared" si="6"/>
        <v>74142.309380472667</v>
      </c>
      <c r="U44" s="12">
        <f t="shared" si="6"/>
        <v>74717.570804698713</v>
      </c>
      <c r="V44" s="12">
        <f t="shared" si="6"/>
        <v>75170.524931921085</v>
      </c>
      <c r="W44" s="12">
        <f t="shared" si="6"/>
        <v>75527.17572185336</v>
      </c>
      <c r="X44" s="12">
        <f t="shared" si="6"/>
        <v>75807.998388685723</v>
      </c>
      <c r="Y44" s="12">
        <f t="shared" si="6"/>
        <v>76029.114876950945</v>
      </c>
      <c r="Z44" s="12">
        <f t="shared" si="6"/>
        <v>76203.219417493354</v>
      </c>
      <c r="AA44" s="12">
        <f t="shared" si="6"/>
        <v>76340.307299429711</v>
      </c>
      <c r="AB44" s="12">
        <f t="shared" si="6"/>
        <v>76448.248696680166</v>
      </c>
      <c r="AC44" s="12">
        <f t="shared" si="6"/>
        <v>76533.240492277313</v>
      </c>
      <c r="AD44" s="12">
        <f t="shared" si="6"/>
        <v>76600.162039550472</v>
      </c>
      <c r="AE44" s="12">
        <f t="shared" si="6"/>
        <v>76652.855284327437</v>
      </c>
      <c r="AF44" s="12">
        <f t="shared" si="6"/>
        <v>76694.345329884673</v>
      </c>
      <c r="AG44" s="12">
        <f t="shared" si="6"/>
        <v>76727.014107213312</v>
      </c>
      <c r="AH44" s="12">
        <f t="shared" si="6"/>
        <v>76752.737120958278</v>
      </c>
      <c r="AI44" s="12">
        <f t="shared" si="6"/>
        <v>76772.991121573839</v>
      </c>
      <c r="AJ44" s="12">
        <f t="shared" si="6"/>
        <v>76788.938885121388</v>
      </c>
      <c r="AK44" s="12">
        <f t="shared" si="6"/>
        <v>76801.495967892144</v>
      </c>
      <c r="AL44" s="12">
        <f t="shared" si="6"/>
        <v>76811.38326821744</v>
      </c>
      <c r="AM44" s="12">
        <f t="shared" si="6"/>
        <v>76819.168413024352</v>
      </c>
      <c r="AN44" s="12">
        <f t="shared" si="6"/>
        <v>76825.298345126197</v>
      </c>
      <c r="AO44" s="12">
        <f t="shared" si="6"/>
        <v>76830.124982074543</v>
      </c>
      <c r="AP44" s="12">
        <f t="shared" si="6"/>
        <v>76833.925419639592</v>
      </c>
      <c r="AQ44" s="12">
        <f t="shared" si="6"/>
        <v>76836.917839794754</v>
      </c>
      <c r="AR44" s="12">
        <f t="shared" si="6"/>
        <v>76839.274036477829</v>
      </c>
      <c r="AS44" s="12">
        <f t="shared" si="6"/>
        <v>76841.129278229157</v>
      </c>
      <c r="AT44" s="12">
        <f t="shared" si="6"/>
        <v>76842.590073917629</v>
      </c>
      <c r="AU44" s="12">
        <f t="shared" si="6"/>
        <v>76843.740287382781</v>
      </c>
      <c r="AW44" t="s">
        <v>30</v>
      </c>
      <c r="AX44" s="10">
        <f>AU44+AU54+AU64</f>
        <v>177149.14339611938</v>
      </c>
    </row>
    <row r="45" spans="1:50">
      <c r="A45" t="s">
        <v>31</v>
      </c>
      <c r="D45" t="s">
        <v>11</v>
      </c>
      <c r="E45">
        <v>359.6</v>
      </c>
      <c r="F45" s="20">
        <v>92750</v>
      </c>
      <c r="G45" s="10">
        <f t="shared" ref="G45:AU45" si="7">G11-G46</f>
        <v>74400.059772138891</v>
      </c>
      <c r="H45" s="10">
        <f t="shared" si="7"/>
        <v>59680.52716008453</v>
      </c>
      <c r="I45" s="10">
        <f t="shared" si="7"/>
        <v>47873.151352485685</v>
      </c>
      <c r="J45" s="10">
        <f t="shared" si="7"/>
        <v>38401.782448577753</v>
      </c>
      <c r="K45" s="10">
        <f t="shared" si="7"/>
        <v>30804.257784699294</v>
      </c>
      <c r="L45" s="10">
        <f t="shared" si="7"/>
        <v>24709.850354911076</v>
      </c>
      <c r="M45" s="10">
        <f t="shared" si="7"/>
        <v>19821.178904215543</v>
      </c>
      <c r="N45" s="10">
        <f t="shared" si="7"/>
        <v>15899.696983589165</v>
      </c>
      <c r="O45" s="10">
        <f t="shared" si="7"/>
        <v>12754.052894209497</v>
      </c>
      <c r="P45" s="10">
        <f t="shared" si="7"/>
        <v>10230.752535484717</v>
      </c>
      <c r="Q45" s="10">
        <f t="shared" si="7"/>
        <v>8206.6695434396097</v>
      </c>
      <c r="R45" s="10">
        <f t="shared" si="7"/>
        <v>6583.0372459525533</v>
      </c>
      <c r="S45" s="10">
        <f t="shared" si="7"/>
        <v>5280.6292677206075</v>
      </c>
      <c r="T45" s="10">
        <f t="shared" si="7"/>
        <v>4235.8936188993976</v>
      </c>
      <c r="U45" s="10">
        <f t="shared" si="7"/>
        <v>3397.8516273265413</v>
      </c>
      <c r="V45" s="10">
        <f t="shared" si="7"/>
        <v>2725.6103953633865</v>
      </c>
      <c r="W45" s="10">
        <f t="shared" si="7"/>
        <v>2186.367399790819</v>
      </c>
      <c r="X45" s="10">
        <f t="shared" si="7"/>
        <v>1753.809867690492</v>
      </c>
      <c r="Y45" s="10">
        <f t="shared" si="7"/>
        <v>1406.8308246376255</v>
      </c>
      <c r="Z45" s="10">
        <f t="shared" si="7"/>
        <v>1128.4991637986677</v>
      </c>
      <c r="AA45" s="10">
        <f t="shared" si="7"/>
        <v>905.23347967039444</v>
      </c>
      <c r="AB45" s="10">
        <f t="shared" si="7"/>
        <v>726.13935304817278</v>
      </c>
      <c r="AC45" s="10">
        <f t="shared" si="7"/>
        <v>582.47774953840417</v>
      </c>
      <c r="AD45" s="10">
        <f t="shared" si="7"/>
        <v>467.23859171534423</v>
      </c>
      <c r="AE45" s="10">
        <f t="shared" si="7"/>
        <v>374.79869705090823</v>
      </c>
      <c r="AF45" s="10">
        <f t="shared" si="7"/>
        <v>300.64739043782174</v>
      </c>
      <c r="AG45" s="10">
        <f t="shared" si="7"/>
        <v>241.16640236023522</v>
      </c>
      <c r="AH45" s="10">
        <f t="shared" si="7"/>
        <v>193.453312675294</v>
      </c>
      <c r="AI45" s="10">
        <f t="shared" si="7"/>
        <v>155.17992481034889</v>
      </c>
      <c r="AJ45" s="10">
        <f t="shared" si="7"/>
        <v>124.47865963693766</v>
      </c>
      <c r="AK45" s="10">
        <f t="shared" si="7"/>
        <v>99.851425523927901</v>
      </c>
      <c r="AL45" s="10">
        <f t="shared" si="7"/>
        <v>80.096517814701656</v>
      </c>
      <c r="AM45" s="10">
        <f t="shared" si="7"/>
        <v>64.249980732653057</v>
      </c>
      <c r="AN45" s="10">
        <f t="shared" si="7"/>
        <v>51.53857042445452</v>
      </c>
      <c r="AO45" s="10">
        <f t="shared" si="7"/>
        <v>41.342023936929763</v>
      </c>
      <c r="AP45" s="10">
        <f t="shared" si="7"/>
        <v>33.162793013572809</v>
      </c>
      <c r="AQ45" s="10">
        <f t="shared" si="7"/>
        <v>26.601765848201467</v>
      </c>
      <c r="AR45" s="10">
        <f t="shared" si="7"/>
        <v>21.338792120222934</v>
      </c>
      <c r="AS45" s="10">
        <f t="shared" si="7"/>
        <v>17.117061015742365</v>
      </c>
      <c r="AT45" s="10">
        <f t="shared" si="7"/>
        <v>13.730569948194898</v>
      </c>
      <c r="AU45" s="10">
        <f t="shared" si="7"/>
        <v>11.01407250513148</v>
      </c>
      <c r="AW45" t="s">
        <v>32</v>
      </c>
      <c r="AX45" s="10">
        <f>AU46+AU56+AU66</f>
        <v>146983.37934768636</v>
      </c>
    </row>
    <row r="46" spans="1:50">
      <c r="A46" t="s">
        <v>33</v>
      </c>
      <c r="D46" s="11" t="s">
        <v>12</v>
      </c>
      <c r="E46">
        <v>15</v>
      </c>
      <c r="F46" s="12">
        <v>0</v>
      </c>
      <c r="G46" s="12">
        <f>F45*$D$80+F46</f>
        <v>18349.940227861105</v>
      </c>
      <c r="H46" s="12">
        <f t="shared" ref="H46:AU46" si="8">G45*$D$80+G46</f>
        <v>33069.47283991547</v>
      </c>
      <c r="I46" s="12">
        <f t="shared" si="8"/>
        <v>44876.848647514315</v>
      </c>
      <c r="J46" s="12">
        <f t="shared" si="8"/>
        <v>54348.217551422247</v>
      </c>
      <c r="K46" s="12">
        <f t="shared" si="8"/>
        <v>61945.742215300706</v>
      </c>
      <c r="L46" s="12">
        <f t="shared" si="8"/>
        <v>68040.149645088924</v>
      </c>
      <c r="M46" s="12">
        <f t="shared" si="8"/>
        <v>72928.821095784457</v>
      </c>
      <c r="N46" s="12">
        <f t="shared" si="8"/>
        <v>76850.303016410835</v>
      </c>
      <c r="O46" s="12">
        <f t="shared" si="8"/>
        <v>79995.947105790503</v>
      </c>
      <c r="P46" s="12">
        <f t="shared" si="8"/>
        <v>82519.247464515283</v>
      </c>
      <c r="Q46" s="12">
        <f t="shared" si="8"/>
        <v>84543.33045656039</v>
      </c>
      <c r="R46" s="12">
        <f t="shared" si="8"/>
        <v>86166.962754047447</v>
      </c>
      <c r="S46" s="12">
        <f t="shared" si="8"/>
        <v>87469.370732279393</v>
      </c>
      <c r="T46" s="12">
        <f t="shared" si="8"/>
        <v>88514.106381100602</v>
      </c>
      <c r="U46" s="12">
        <f t="shared" si="8"/>
        <v>89352.148372673459</v>
      </c>
      <c r="V46" s="12">
        <f t="shared" si="8"/>
        <v>90024.389604636614</v>
      </c>
      <c r="W46" s="12">
        <f t="shared" si="8"/>
        <v>90563.632600209181</v>
      </c>
      <c r="X46" s="12">
        <f t="shared" si="8"/>
        <v>90996.190132309508</v>
      </c>
      <c r="Y46" s="12">
        <f t="shared" si="8"/>
        <v>91343.169175362375</v>
      </c>
      <c r="Z46" s="12">
        <f t="shared" si="8"/>
        <v>91621.500836201332</v>
      </c>
      <c r="AA46" s="12">
        <f t="shared" si="8"/>
        <v>91844.766520329606</v>
      </c>
      <c r="AB46" s="12">
        <f t="shared" si="8"/>
        <v>92023.860646951827</v>
      </c>
      <c r="AC46" s="12">
        <f t="shared" si="8"/>
        <v>92167.522250461596</v>
      </c>
      <c r="AD46" s="12">
        <f t="shared" si="8"/>
        <v>92282.761408284656</v>
      </c>
      <c r="AE46" s="12">
        <f t="shared" si="8"/>
        <v>92375.201302949092</v>
      </c>
      <c r="AF46" s="12">
        <f t="shared" si="8"/>
        <v>92449.352609562178</v>
      </c>
      <c r="AG46" s="12">
        <f t="shared" si="8"/>
        <v>92508.833597639765</v>
      </c>
      <c r="AH46" s="12">
        <f t="shared" si="8"/>
        <v>92556.546687324706</v>
      </c>
      <c r="AI46" s="12">
        <f t="shared" si="8"/>
        <v>92594.820075189651</v>
      </c>
      <c r="AJ46" s="12">
        <f t="shared" si="8"/>
        <v>92625.521340363062</v>
      </c>
      <c r="AK46" s="12">
        <f t="shared" si="8"/>
        <v>92650.148574476072</v>
      </c>
      <c r="AL46" s="12">
        <f t="shared" si="8"/>
        <v>92669.903482185298</v>
      </c>
      <c r="AM46" s="12">
        <f t="shared" si="8"/>
        <v>92685.750019267347</v>
      </c>
      <c r="AN46" s="12">
        <f t="shared" si="8"/>
        <v>92698.461429575545</v>
      </c>
      <c r="AO46" s="12">
        <f t="shared" si="8"/>
        <v>92708.65797606307</v>
      </c>
      <c r="AP46" s="12">
        <f t="shared" si="8"/>
        <v>92716.837206986427</v>
      </c>
      <c r="AQ46" s="12">
        <f t="shared" si="8"/>
        <v>92723.398234151799</v>
      </c>
      <c r="AR46" s="12">
        <f t="shared" si="8"/>
        <v>92728.661207879777</v>
      </c>
      <c r="AS46" s="12">
        <f t="shared" si="8"/>
        <v>92732.882938984258</v>
      </c>
      <c r="AT46" s="12">
        <f t="shared" si="8"/>
        <v>92736.269430051805</v>
      </c>
      <c r="AU46" s="12">
        <f t="shared" si="8"/>
        <v>92738.985927494869</v>
      </c>
    </row>
    <row r="47" spans="1:50">
      <c r="A47" t="s">
        <v>34</v>
      </c>
      <c r="C47" t="s">
        <v>13</v>
      </c>
      <c r="D47" t="s">
        <v>14</v>
      </c>
      <c r="E47">
        <v>210.5</v>
      </c>
      <c r="F47" s="10">
        <v>53283</v>
      </c>
      <c r="G47" s="10">
        <f>$F$47-G48</f>
        <v>53283</v>
      </c>
      <c r="H47" s="10">
        <f t="shared" ref="H47:AU47" si="9">$F$47-H48</f>
        <v>53283</v>
      </c>
      <c r="I47" s="10">
        <f t="shared" si="9"/>
        <v>53283</v>
      </c>
      <c r="J47" s="10">
        <f t="shared" si="9"/>
        <v>53283</v>
      </c>
      <c r="K47" s="10">
        <f t="shared" si="9"/>
        <v>53283</v>
      </c>
      <c r="L47" s="10">
        <f t="shared" si="9"/>
        <v>53283</v>
      </c>
      <c r="M47" s="10">
        <f t="shared" si="9"/>
        <v>53283</v>
      </c>
      <c r="N47" s="10">
        <f t="shared" si="9"/>
        <v>53283</v>
      </c>
      <c r="O47" s="10">
        <f t="shared" si="9"/>
        <v>53283</v>
      </c>
      <c r="P47" s="10">
        <f t="shared" si="9"/>
        <v>53283</v>
      </c>
      <c r="Q47" s="10">
        <f t="shared" si="9"/>
        <v>53283</v>
      </c>
      <c r="R47" s="10">
        <f t="shared" si="9"/>
        <v>53283</v>
      </c>
      <c r="S47" s="10">
        <f t="shared" si="9"/>
        <v>53283</v>
      </c>
      <c r="T47" s="10">
        <f t="shared" si="9"/>
        <v>53283</v>
      </c>
      <c r="U47" s="10">
        <f t="shared" si="9"/>
        <v>53283</v>
      </c>
      <c r="V47" s="10">
        <f t="shared" si="9"/>
        <v>53283</v>
      </c>
      <c r="W47" s="10">
        <f t="shared" si="9"/>
        <v>53283</v>
      </c>
      <c r="X47" s="10">
        <f t="shared" si="9"/>
        <v>53283</v>
      </c>
      <c r="Y47" s="10">
        <f t="shared" si="9"/>
        <v>53283</v>
      </c>
      <c r="Z47" s="10">
        <f t="shared" si="9"/>
        <v>53283</v>
      </c>
      <c r="AA47" s="10">
        <f t="shared" si="9"/>
        <v>53283</v>
      </c>
      <c r="AB47" s="10">
        <f t="shared" si="9"/>
        <v>53283</v>
      </c>
      <c r="AC47" s="10">
        <f t="shared" si="9"/>
        <v>53283</v>
      </c>
      <c r="AD47" s="10">
        <f t="shared" si="9"/>
        <v>53283</v>
      </c>
      <c r="AE47" s="10">
        <f t="shared" si="9"/>
        <v>53283</v>
      </c>
      <c r="AF47" s="10">
        <f t="shared" si="9"/>
        <v>53283</v>
      </c>
      <c r="AG47" s="10">
        <f t="shared" si="9"/>
        <v>53283</v>
      </c>
      <c r="AH47" s="10">
        <f t="shared" si="9"/>
        <v>53283</v>
      </c>
      <c r="AI47" s="10">
        <f t="shared" si="9"/>
        <v>53283</v>
      </c>
      <c r="AJ47" s="10">
        <f t="shared" si="9"/>
        <v>53283</v>
      </c>
      <c r="AK47" s="10">
        <f t="shared" si="9"/>
        <v>53283</v>
      </c>
      <c r="AL47" s="10">
        <f t="shared" si="9"/>
        <v>53283</v>
      </c>
      <c r="AM47" s="10">
        <f t="shared" si="9"/>
        <v>53283</v>
      </c>
      <c r="AN47" s="10">
        <f t="shared" si="9"/>
        <v>53283</v>
      </c>
      <c r="AO47" s="10">
        <f t="shared" si="9"/>
        <v>53283</v>
      </c>
      <c r="AP47" s="10">
        <f t="shared" si="9"/>
        <v>53283</v>
      </c>
      <c r="AQ47" s="10">
        <f t="shared" si="9"/>
        <v>53283</v>
      </c>
      <c r="AR47" s="10">
        <f t="shared" si="9"/>
        <v>53283</v>
      </c>
      <c r="AS47" s="10">
        <f t="shared" si="9"/>
        <v>53283</v>
      </c>
      <c r="AT47" s="10">
        <f t="shared" si="9"/>
        <v>53283</v>
      </c>
      <c r="AU47" s="10">
        <f t="shared" si="9"/>
        <v>53283</v>
      </c>
    </row>
    <row r="48" spans="1:50">
      <c r="D48" s="22" t="s">
        <v>53</v>
      </c>
      <c r="E48" s="11">
        <v>15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</row>
    <row r="49" spans="1:47">
      <c r="A49" t="s">
        <v>35</v>
      </c>
      <c r="D49" t="s">
        <v>15</v>
      </c>
      <c r="E49">
        <v>179.3</v>
      </c>
      <c r="F49" s="10">
        <v>20037</v>
      </c>
      <c r="G49" s="10">
        <v>22504.535</v>
      </c>
      <c r="H49" s="10">
        <v>24990.5765125</v>
      </c>
      <c r="I49" s="10">
        <v>27495.263336343749</v>
      </c>
      <c r="J49" s="10">
        <v>30018.735311366327</v>
      </c>
      <c r="K49" s="10">
        <v>32561.133326201576</v>
      </c>
      <c r="L49" s="10">
        <v>35122.599326148091</v>
      </c>
      <c r="M49" s="10">
        <v>37703.276321094199</v>
      </c>
      <c r="N49" s="10">
        <v>40303.308393502404</v>
      </c>
      <c r="O49" s="10">
        <v>42922.840706453673</v>
      </c>
      <c r="P49" s="10">
        <v>45562.019511752078</v>
      </c>
      <c r="Q49" s="10">
        <v>45562.019511752078</v>
      </c>
      <c r="R49" s="10">
        <v>45562.019511752078</v>
      </c>
      <c r="S49" s="10">
        <v>45562.019511752078</v>
      </c>
      <c r="T49" s="10">
        <v>45562.019511752078</v>
      </c>
      <c r="U49" s="10">
        <v>45562.019511752078</v>
      </c>
      <c r="V49" s="10">
        <v>45562.019511752078</v>
      </c>
      <c r="W49" s="10">
        <v>45562.019511752078</v>
      </c>
      <c r="X49" s="10">
        <v>45562.019511752078</v>
      </c>
      <c r="Y49" s="10">
        <v>45562.019511752078</v>
      </c>
      <c r="Z49" s="10">
        <v>45562.019511752078</v>
      </c>
      <c r="AA49" s="10">
        <v>45562.019511752078</v>
      </c>
      <c r="AB49" s="10">
        <v>45562.019511752078</v>
      </c>
      <c r="AC49" s="10">
        <v>45562.019511752078</v>
      </c>
      <c r="AD49" s="10">
        <v>45562.019511752078</v>
      </c>
      <c r="AE49" s="10">
        <v>45562.019511752078</v>
      </c>
      <c r="AF49" s="10">
        <v>45562.019511752078</v>
      </c>
      <c r="AG49" s="10">
        <v>45562.019511752078</v>
      </c>
      <c r="AH49" s="10">
        <v>45562.019511752078</v>
      </c>
      <c r="AI49" s="10">
        <v>45562.019511752078</v>
      </c>
      <c r="AJ49" s="10">
        <v>45562.019511752078</v>
      </c>
      <c r="AK49" s="10">
        <v>45562.019511752078</v>
      </c>
      <c r="AL49" s="10">
        <v>45562.019511752078</v>
      </c>
      <c r="AM49" s="10">
        <v>45562.019511752078</v>
      </c>
      <c r="AN49" s="10">
        <v>45562.019511752078</v>
      </c>
      <c r="AO49" s="10">
        <v>45562.019511752078</v>
      </c>
      <c r="AP49" s="10">
        <v>45562.019511752078</v>
      </c>
      <c r="AQ49" s="10">
        <v>45562.019511752078</v>
      </c>
      <c r="AR49" s="10">
        <v>45562.019511752078</v>
      </c>
      <c r="AS49" s="10">
        <v>45562.019511752078</v>
      </c>
      <c r="AT49" s="10">
        <v>45562.019511752078</v>
      </c>
      <c r="AU49" s="10">
        <v>45562.019511752078</v>
      </c>
    </row>
    <row r="50" spans="1:47">
      <c r="A50" t="s">
        <v>36</v>
      </c>
      <c r="D50" t="s">
        <v>16</v>
      </c>
      <c r="E50">
        <v>15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>
        <v>2658.9726463381403</v>
      </c>
      <c r="R50" s="10">
        <v>5337.8875875238173</v>
      </c>
      <c r="S50" s="10">
        <v>8036.8943907683861</v>
      </c>
      <c r="T50" s="10">
        <v>10756.143745037289</v>
      </c>
      <c r="U50" s="10">
        <v>13495.787469463208</v>
      </c>
      <c r="V50" s="10">
        <v>16255.978521822322</v>
      </c>
      <c r="W50" s="10">
        <v>19036.871007074129</v>
      </c>
      <c r="X50" s="10">
        <v>21838.620185965327</v>
      </c>
      <c r="Y50" s="10">
        <v>24661.382483698206</v>
      </c>
      <c r="Z50" s="10">
        <v>27505.315498664084</v>
      </c>
      <c r="AA50" s="10">
        <v>30370.578011242204</v>
      </c>
      <c r="AB50" s="10">
        <v>33257.329992664658</v>
      </c>
      <c r="AC50" s="10">
        <v>36165.732613947781</v>
      </c>
      <c r="AD50" s="10">
        <v>39095.948254890529</v>
      </c>
      <c r="AE50" s="10">
        <v>42048.140513140344</v>
      </c>
      <c r="AF50" s="10">
        <v>45022.474213327034</v>
      </c>
      <c r="AG50" s="10">
        <v>48019.115416265129</v>
      </c>
      <c r="AH50" s="10">
        <v>51038.231428225256</v>
      </c>
      <c r="AI50" s="10">
        <v>54079.990810275085</v>
      </c>
      <c r="AJ50" s="10">
        <v>57144.563387690287</v>
      </c>
      <c r="AK50" s="10">
        <v>60232.120259436102</v>
      </c>
      <c r="AL50" s="10">
        <v>63342.833807720017</v>
      </c>
      <c r="AM50" s="10">
        <v>66476.877707616062</v>
      </c>
      <c r="AN50" s="10">
        <v>69634.426936761331</v>
      </c>
      <c r="AO50" s="10">
        <v>72815.657785125179</v>
      </c>
      <c r="AP50" s="10">
        <v>76020.747864851757</v>
      </c>
      <c r="AQ50" s="10">
        <v>79249.876120176283</v>
      </c>
      <c r="AR50" s="10">
        <v>82503.222837415742</v>
      </c>
      <c r="AS50" s="10">
        <v>85780.969655034496</v>
      </c>
      <c r="AT50" s="10">
        <v>89083.299573785393</v>
      </c>
      <c r="AU50" s="10">
        <v>92410.396966926928</v>
      </c>
    </row>
    <row r="51" spans="1:47">
      <c r="A51">
        <v>2050</v>
      </c>
      <c r="D51" t="s">
        <v>7</v>
      </c>
      <c r="E51">
        <v>432.4</v>
      </c>
      <c r="F51" s="10">
        <f>F16-F52</f>
        <v>202490</v>
      </c>
      <c r="G51" s="10">
        <f t="shared" ref="G51:AT51" si="10">G16-G52</f>
        <v>145812.5787377276</v>
      </c>
      <c r="H51" s="10">
        <f t="shared" si="10"/>
        <v>104999.29931426741</v>
      </c>
      <c r="I51" s="10">
        <f t="shared" si="10"/>
        <v>75609.751586092374</v>
      </c>
      <c r="J51" s="10">
        <f t="shared" si="10"/>
        <v>54446.40652124607</v>
      </c>
      <c r="K51" s="10">
        <f t="shared" si="10"/>
        <v>39206.730889750208</v>
      </c>
      <c r="L51" s="10">
        <f t="shared" si="10"/>
        <v>28232.675860094809</v>
      </c>
      <c r="M51" s="10">
        <f t="shared" si="10"/>
        <v>20330.284319358063</v>
      </c>
      <c r="N51" s="10">
        <f t="shared" si="10"/>
        <v>14639.790523367992</v>
      </c>
      <c r="O51" s="10">
        <f t="shared" si="10"/>
        <v>10542.079156464199</v>
      </c>
      <c r="P51" s="10">
        <f t="shared" si="10"/>
        <v>7591.3267176714435</v>
      </c>
      <c r="Q51" s="10">
        <f t="shared" si="10"/>
        <v>5466.4967393169063</v>
      </c>
      <c r="R51" s="10">
        <f t="shared" si="10"/>
        <v>3936.4116066036804</v>
      </c>
      <c r="S51" s="10">
        <f t="shared" si="10"/>
        <v>2834.6008560027985</v>
      </c>
      <c r="T51" s="10">
        <f t="shared" si="10"/>
        <v>2041.1894933376461</v>
      </c>
      <c r="U51" s="10">
        <f t="shared" si="10"/>
        <v>1469.8558136990468</v>
      </c>
      <c r="V51" s="10">
        <f t="shared" si="10"/>
        <v>1058.4397578552016</v>
      </c>
      <c r="W51" s="10">
        <f t="shared" si="10"/>
        <v>762.18001151367207</v>
      </c>
      <c r="X51" s="10">
        <f t="shared" si="10"/>
        <v>548.84405620602774</v>
      </c>
      <c r="Y51" s="10">
        <f t="shared" si="10"/>
        <v>395.22133023990318</v>
      </c>
      <c r="Z51" s="10">
        <f t="shared" si="10"/>
        <v>284.59796204473241</v>
      </c>
      <c r="AA51" s="10">
        <f t="shared" si="10"/>
        <v>204.93833151881699</v>
      </c>
      <c r="AB51" s="10">
        <f t="shared" si="10"/>
        <v>147.57561657842598</v>
      </c>
      <c r="AC51" s="10">
        <f t="shared" si="10"/>
        <v>106.26885876888991</v>
      </c>
      <c r="AD51" s="10">
        <f t="shared" si="10"/>
        <v>76.523958400939591</v>
      </c>
      <c r="AE51" s="10">
        <f t="shared" si="10"/>
        <v>55.104724725475535</v>
      </c>
      <c r="AF51" s="10">
        <f t="shared" si="10"/>
        <v>39.680784299736843</v>
      </c>
      <c r="AG51" s="10">
        <f t="shared" si="10"/>
        <v>28.574040619685547</v>
      </c>
      <c r="AH51" s="10">
        <f t="shared" si="10"/>
        <v>20.576100289967144</v>
      </c>
      <c r="AI51" s="10">
        <f t="shared" si="10"/>
        <v>14.816802032932173</v>
      </c>
      <c r="AJ51" s="10">
        <f t="shared" si="10"/>
        <v>10.66954473342048</v>
      </c>
      <c r="AK51" s="10">
        <f t="shared" si="10"/>
        <v>7.6831143836025149</v>
      </c>
      <c r="AL51" s="10">
        <f t="shared" si="10"/>
        <v>5.5325928243983071</v>
      </c>
      <c r="AM51" s="10">
        <f t="shared" si="10"/>
        <v>3.9840072439692449</v>
      </c>
      <c r="AN51" s="10">
        <f t="shared" si="10"/>
        <v>2.8688743639213499</v>
      </c>
      <c r="AO51" s="10">
        <f t="shared" si="10"/>
        <v>2.0658697667822707</v>
      </c>
      <c r="AP51" s="10">
        <f t="shared" si="10"/>
        <v>1.4876280212774873</v>
      </c>
      <c r="AQ51" s="10">
        <f t="shared" si="10"/>
        <v>1.0712374832655769</v>
      </c>
      <c r="AR51" s="10">
        <f t="shared" si="10"/>
        <v>0.77139562385855243</v>
      </c>
      <c r="AS51" s="10">
        <f t="shared" si="10"/>
        <v>0.5554801972466521</v>
      </c>
      <c r="AT51" s="10">
        <f t="shared" si="10"/>
        <v>0.39999999999417923</v>
      </c>
      <c r="AU51" s="10">
        <f>AU16-AU52</f>
        <v>0.28803907104884274</v>
      </c>
    </row>
    <row r="52" spans="1:47">
      <c r="D52" s="11" t="s">
        <v>8</v>
      </c>
      <c r="E52">
        <v>43.24</v>
      </c>
      <c r="F52" s="10">
        <v>0</v>
      </c>
      <c r="G52" s="10">
        <f>F51*$D$83+F52</f>
        <v>56677.421262272408</v>
      </c>
      <c r="H52" s="10">
        <f t="shared" ref="H52:AU52" si="11">G51*$D$83+G52</f>
        <v>97490.700685732591</v>
      </c>
      <c r="I52" s="10">
        <f t="shared" si="11"/>
        <v>126880.24841390763</v>
      </c>
      <c r="J52" s="10">
        <f t="shared" si="11"/>
        <v>148043.59347875393</v>
      </c>
      <c r="K52" s="10">
        <f t="shared" si="11"/>
        <v>163283.26911024979</v>
      </c>
      <c r="L52" s="10">
        <f t="shared" si="11"/>
        <v>174257.32413990519</v>
      </c>
      <c r="M52" s="10">
        <f t="shared" si="11"/>
        <v>182159.71568064194</v>
      </c>
      <c r="N52" s="10">
        <f t="shared" si="11"/>
        <v>187850.20947663201</v>
      </c>
      <c r="O52" s="10">
        <f t="shared" si="11"/>
        <v>191947.9208435358</v>
      </c>
      <c r="P52" s="10">
        <f t="shared" si="11"/>
        <v>194898.67328232856</v>
      </c>
      <c r="Q52" s="10">
        <f t="shared" si="11"/>
        <v>197023.50326068309</v>
      </c>
      <c r="R52" s="10">
        <f t="shared" si="11"/>
        <v>198553.58839339632</v>
      </c>
      <c r="S52" s="10">
        <f t="shared" si="11"/>
        <v>199655.3991439972</v>
      </c>
      <c r="T52" s="10">
        <f t="shared" si="11"/>
        <v>200448.81050666235</v>
      </c>
      <c r="U52" s="10">
        <f t="shared" si="11"/>
        <v>201020.14418630095</v>
      </c>
      <c r="V52" s="10">
        <f t="shared" si="11"/>
        <v>201431.5602421448</v>
      </c>
      <c r="W52" s="10">
        <f t="shared" si="11"/>
        <v>201727.81998848633</v>
      </c>
      <c r="X52" s="10">
        <f t="shared" si="11"/>
        <v>201941.15594379397</v>
      </c>
      <c r="Y52" s="10">
        <f t="shared" si="11"/>
        <v>202094.7786697601</v>
      </c>
      <c r="Z52" s="10">
        <f t="shared" si="11"/>
        <v>202205.40203795527</v>
      </c>
      <c r="AA52" s="10">
        <f t="shared" si="11"/>
        <v>202285.06166848118</v>
      </c>
      <c r="AB52" s="10">
        <f t="shared" si="11"/>
        <v>202342.42438342157</v>
      </c>
      <c r="AC52" s="10">
        <f t="shared" si="11"/>
        <v>202383.73114123111</v>
      </c>
      <c r="AD52" s="10">
        <f t="shared" si="11"/>
        <v>202413.47604159906</v>
      </c>
      <c r="AE52" s="10">
        <f t="shared" si="11"/>
        <v>202434.89527527452</v>
      </c>
      <c r="AF52" s="10">
        <f t="shared" si="11"/>
        <v>202450.31921570026</v>
      </c>
      <c r="AG52" s="10">
        <f t="shared" si="11"/>
        <v>202461.42595938031</v>
      </c>
      <c r="AH52" s="10">
        <f t="shared" si="11"/>
        <v>202469.42389971003</v>
      </c>
      <c r="AI52" s="10">
        <f t="shared" si="11"/>
        <v>202475.18319796707</v>
      </c>
      <c r="AJ52" s="10">
        <f t="shared" si="11"/>
        <v>202479.33045526658</v>
      </c>
      <c r="AK52" s="10">
        <f t="shared" si="11"/>
        <v>202482.3168856164</v>
      </c>
      <c r="AL52" s="10">
        <f t="shared" si="11"/>
        <v>202484.4674071756</v>
      </c>
      <c r="AM52" s="10">
        <f t="shared" si="11"/>
        <v>202486.01599275603</v>
      </c>
      <c r="AN52" s="10">
        <f t="shared" si="11"/>
        <v>202487.13112563608</v>
      </c>
      <c r="AO52" s="10">
        <f t="shared" si="11"/>
        <v>202487.93413023322</v>
      </c>
      <c r="AP52" s="10">
        <f t="shared" si="11"/>
        <v>202488.51237197872</v>
      </c>
      <c r="AQ52" s="10">
        <f t="shared" si="11"/>
        <v>202488.92876251673</v>
      </c>
      <c r="AR52" s="10">
        <f t="shared" si="11"/>
        <v>202489.22860437614</v>
      </c>
      <c r="AS52" s="10">
        <f t="shared" si="11"/>
        <v>202489.44451980275</v>
      </c>
      <c r="AT52" s="10">
        <f t="shared" si="11"/>
        <v>202489.60000000001</v>
      </c>
      <c r="AU52" s="10">
        <f t="shared" si="11"/>
        <v>202489.71196092895</v>
      </c>
    </row>
    <row r="53" spans="1:47">
      <c r="B53" s="10"/>
      <c r="D53" t="s">
        <v>9</v>
      </c>
      <c r="E53">
        <v>335.3</v>
      </c>
      <c r="F53" s="10">
        <f>F18-F54</f>
        <v>60891</v>
      </c>
      <c r="G53" s="10">
        <f t="shared" ref="G53:AU53" si="12">G18-G54</f>
        <v>45184.635015329688</v>
      </c>
      <c r="H53" s="10">
        <f t="shared" si="12"/>
        <v>33529.606041427433</v>
      </c>
      <c r="I53" s="10">
        <f t="shared" si="12"/>
        <v>24880.90212329723</v>
      </c>
      <c r="J53" s="10">
        <f t="shared" si="12"/>
        <v>18463.064841985295</v>
      </c>
      <c r="K53" s="10">
        <f t="shared" si="12"/>
        <v>13700.659311712261</v>
      </c>
      <c r="L53" s="10">
        <f t="shared" si="12"/>
        <v>10166.679648373269</v>
      </c>
      <c r="M53" s="10">
        <f t="shared" si="12"/>
        <v>7544.2628504955792</v>
      </c>
      <c r="N53" s="10">
        <f t="shared" si="12"/>
        <v>5598.2782900486709</v>
      </c>
      <c r="O53" s="10">
        <f t="shared" si="12"/>
        <v>4154.245475523363</v>
      </c>
      <c r="P53" s="10">
        <f t="shared" si="12"/>
        <v>3082.6898158284093</v>
      </c>
      <c r="Q53" s="10">
        <f t="shared" si="12"/>
        <v>2287.5336945308954</v>
      </c>
      <c r="R53" s="10">
        <f t="shared" si="12"/>
        <v>1697.4819771829498</v>
      </c>
      <c r="S53" s="10">
        <f t="shared" si="12"/>
        <v>1259.6295607579377</v>
      </c>
      <c r="T53" s="10">
        <f t="shared" si="12"/>
        <v>934.71780652916641</v>
      </c>
      <c r="U53" s="10">
        <f t="shared" si="12"/>
        <v>693.6145395928761</v>
      </c>
      <c r="V53" s="10">
        <f t="shared" si="12"/>
        <v>514.7020054331515</v>
      </c>
      <c r="W53" s="10">
        <f t="shared" si="12"/>
        <v>381.93858299510612</v>
      </c>
      <c r="X53" s="10">
        <f t="shared" si="12"/>
        <v>283.420463958646</v>
      </c>
      <c r="Y53" s="10">
        <f t="shared" si="12"/>
        <v>210.3143357778099</v>
      </c>
      <c r="Z53" s="10">
        <f t="shared" si="12"/>
        <v>156.06537091872451</v>
      </c>
      <c r="AA53" s="10">
        <f t="shared" si="12"/>
        <v>115.80950918025337</v>
      </c>
      <c r="AB53" s="10">
        <f t="shared" si="12"/>
        <v>85.937337268464034</v>
      </c>
      <c r="AC53" s="10">
        <f t="shared" si="12"/>
        <v>63.770462279564526</v>
      </c>
      <c r="AD53" s="10">
        <f t="shared" si="12"/>
        <v>47.321362153044902</v>
      </c>
      <c r="AE53" s="10">
        <f t="shared" si="12"/>
        <v>35.115180852895719</v>
      </c>
      <c r="AF53" s="10">
        <f t="shared" si="12"/>
        <v>26.057490110775689</v>
      </c>
      <c r="AG53" s="10">
        <f t="shared" si="12"/>
        <v>19.33616101017833</v>
      </c>
      <c r="AH53" s="10">
        <f t="shared" si="12"/>
        <v>14.348547040492122</v>
      </c>
      <c r="AI53" s="10">
        <f t="shared" si="12"/>
        <v>10.647449722040619</v>
      </c>
      <c r="AJ53" s="10">
        <f t="shared" si="12"/>
        <v>7.9010219824704109</v>
      </c>
      <c r="AK53" s="10">
        <f t="shared" si="12"/>
        <v>5.8630141486573848</v>
      </c>
      <c r="AL53" s="10">
        <f t="shared" si="12"/>
        <v>4.350694756154553</v>
      </c>
      <c r="AM53" s="10">
        <f t="shared" si="12"/>
        <v>3.2284665159022552</v>
      </c>
      <c r="AN53" s="10">
        <f t="shared" si="12"/>
        <v>2.3957084163557738</v>
      </c>
      <c r="AO53" s="10">
        <f t="shared" si="12"/>
        <v>1.7777538617592654</v>
      </c>
      <c r="AP53" s="10">
        <f t="shared" si="12"/>
        <v>1.3191959302785108</v>
      </c>
      <c r="AQ53" s="10">
        <f t="shared" si="12"/>
        <v>0.9789194893091917</v>
      </c>
      <c r="AR53" s="10">
        <f t="shared" si="12"/>
        <v>0.72641473836847581</v>
      </c>
      <c r="AS53" s="10">
        <f t="shared" si="12"/>
        <v>0.53904164528648835</v>
      </c>
      <c r="AT53" s="10">
        <f t="shared" si="12"/>
        <v>0.40000000000873115</v>
      </c>
      <c r="AU53" s="10">
        <f t="shared" si="12"/>
        <v>0.29682307740586111</v>
      </c>
    </row>
    <row r="54" spans="1:47">
      <c r="D54" s="11" t="s">
        <v>10</v>
      </c>
      <c r="E54">
        <v>167.65</v>
      </c>
      <c r="F54" s="10">
        <v>0</v>
      </c>
      <c r="G54" s="10">
        <f>F53*$D$86+F54</f>
        <v>15706.364984670312</v>
      </c>
      <c r="H54" s="10">
        <f t="shared" ref="H54:AU54" si="13">G53*$D$86+G54</f>
        <v>27361.393958572567</v>
      </c>
      <c r="I54" s="10">
        <f t="shared" si="13"/>
        <v>36010.09787670277</v>
      </c>
      <c r="J54" s="10">
        <f t="shared" si="13"/>
        <v>42427.935158014705</v>
      </c>
      <c r="K54" s="10">
        <f t="shared" si="13"/>
        <v>47190.340688287739</v>
      </c>
      <c r="L54" s="10">
        <f t="shared" si="13"/>
        <v>50724.320351626731</v>
      </c>
      <c r="M54" s="10">
        <f t="shared" si="13"/>
        <v>53346.737149504421</v>
      </c>
      <c r="N54" s="10">
        <f t="shared" si="13"/>
        <v>55292.721709951329</v>
      </c>
      <c r="O54" s="10">
        <f t="shared" si="13"/>
        <v>56736.754524476637</v>
      </c>
      <c r="P54" s="10">
        <f t="shared" si="13"/>
        <v>57808.310184171591</v>
      </c>
      <c r="Q54" s="10">
        <f t="shared" si="13"/>
        <v>58603.466305469105</v>
      </c>
      <c r="R54" s="10">
        <f t="shared" si="13"/>
        <v>59193.51802281705</v>
      </c>
      <c r="S54" s="10">
        <f t="shared" si="13"/>
        <v>59631.370439242062</v>
      </c>
      <c r="T54" s="10">
        <f t="shared" si="13"/>
        <v>59956.282193470834</v>
      </c>
      <c r="U54" s="10">
        <f t="shared" si="13"/>
        <v>60197.385460407124</v>
      </c>
      <c r="V54" s="10">
        <f t="shared" si="13"/>
        <v>60376.297994566849</v>
      </c>
      <c r="W54" s="10">
        <f t="shared" si="13"/>
        <v>60509.061417004894</v>
      </c>
      <c r="X54" s="10">
        <f t="shared" si="13"/>
        <v>60607.579536041354</v>
      </c>
      <c r="Y54" s="10">
        <f t="shared" si="13"/>
        <v>60680.68566422219</v>
      </c>
      <c r="Z54" s="10">
        <f t="shared" si="13"/>
        <v>60734.934629081275</v>
      </c>
      <c r="AA54" s="10">
        <f t="shared" si="13"/>
        <v>60775.190490819747</v>
      </c>
      <c r="AB54" s="10">
        <f t="shared" si="13"/>
        <v>60805.062662731536</v>
      </c>
      <c r="AC54" s="10">
        <f t="shared" si="13"/>
        <v>60827.229537720435</v>
      </c>
      <c r="AD54" s="10">
        <f t="shared" si="13"/>
        <v>60843.678637846955</v>
      </c>
      <c r="AE54" s="10">
        <f t="shared" si="13"/>
        <v>60855.884819147104</v>
      </c>
      <c r="AF54" s="10">
        <f t="shared" si="13"/>
        <v>60864.942509889224</v>
      </c>
      <c r="AG54" s="10">
        <f t="shared" si="13"/>
        <v>60871.663838989822</v>
      </c>
      <c r="AH54" s="10">
        <f t="shared" si="13"/>
        <v>60876.651452959508</v>
      </c>
      <c r="AI54" s="10">
        <f t="shared" si="13"/>
        <v>60880.352550277959</v>
      </c>
      <c r="AJ54" s="10">
        <f t="shared" si="13"/>
        <v>60883.09897801753</v>
      </c>
      <c r="AK54" s="10">
        <f t="shared" si="13"/>
        <v>60885.136985851343</v>
      </c>
      <c r="AL54" s="10">
        <f t="shared" si="13"/>
        <v>60886.649305243845</v>
      </c>
      <c r="AM54" s="10">
        <f t="shared" si="13"/>
        <v>60887.771533484098</v>
      </c>
      <c r="AN54" s="10">
        <f t="shared" si="13"/>
        <v>60888.604291583644</v>
      </c>
      <c r="AO54" s="10">
        <f t="shared" si="13"/>
        <v>60889.222246138241</v>
      </c>
      <c r="AP54" s="10">
        <f t="shared" si="13"/>
        <v>60889.680804069721</v>
      </c>
      <c r="AQ54" s="10">
        <f t="shared" si="13"/>
        <v>60890.021080510691</v>
      </c>
      <c r="AR54" s="10">
        <f t="shared" si="13"/>
        <v>60890.273585261632</v>
      </c>
      <c r="AS54" s="10">
        <f t="shared" si="13"/>
        <v>60890.460958354714</v>
      </c>
      <c r="AT54" s="10">
        <f t="shared" si="13"/>
        <v>60890.599999999991</v>
      </c>
      <c r="AU54" s="10">
        <f t="shared" si="13"/>
        <v>60890.703176922594</v>
      </c>
    </row>
    <row r="55" spans="1:47">
      <c r="C55" t="s">
        <v>17</v>
      </c>
      <c r="D55" t="s">
        <v>11</v>
      </c>
      <c r="E55">
        <v>296.5</v>
      </c>
      <c r="F55" s="10">
        <f>F20-F56</f>
        <v>35652</v>
      </c>
      <c r="G55" s="10">
        <f t="shared" ref="G55:AU55" si="14">G20-G56</f>
        <v>26812.252472221182</v>
      </c>
      <c r="H55" s="10">
        <f t="shared" si="14"/>
        <v>20164.279216709609</v>
      </c>
      <c r="I55" s="10">
        <f t="shared" si="14"/>
        <v>15164.639999965792</v>
      </c>
      <c r="J55" s="10">
        <f t="shared" si="14"/>
        <v>11404.638066011081</v>
      </c>
      <c r="K55" s="10">
        <f t="shared" si="14"/>
        <v>8576.9111180352702</v>
      </c>
      <c r="L55" s="10">
        <f t="shared" si="14"/>
        <v>6450.3059107080262</v>
      </c>
      <c r="M55" s="10">
        <f t="shared" si="14"/>
        <v>4850.9825704298273</v>
      </c>
      <c r="N55" s="10">
        <f t="shared" si="14"/>
        <v>3648.2040114638439</v>
      </c>
      <c r="O55" s="10">
        <f t="shared" si="14"/>
        <v>2743.6488002226688</v>
      </c>
      <c r="P55" s="10">
        <f t="shared" si="14"/>
        <v>2063.3738451328682</v>
      </c>
      <c r="Q55" s="10">
        <f t="shared" si="14"/>
        <v>1551.7699001537185</v>
      </c>
      <c r="R55" s="10">
        <f t="shared" si="14"/>
        <v>1167.0157730762658</v>
      </c>
      <c r="S55" s="10">
        <f t="shared" si="14"/>
        <v>877.65964172515669</v>
      </c>
      <c r="T55" s="10">
        <f t="shared" si="14"/>
        <v>660.0480169026705</v>
      </c>
      <c r="U55" s="10">
        <f t="shared" si="14"/>
        <v>496.39218200895994</v>
      </c>
      <c r="V55" s="10">
        <f t="shared" si="14"/>
        <v>373.31404996244237</v>
      </c>
      <c r="W55" s="10">
        <f t="shared" si="14"/>
        <v>280.75256813139276</v>
      </c>
      <c r="X55" s="10">
        <f t="shared" si="14"/>
        <v>211.14127507470403</v>
      </c>
      <c r="Y55" s="10">
        <f t="shared" si="14"/>
        <v>158.78977826236223</v>
      </c>
      <c r="Z55" s="10">
        <f t="shared" si="14"/>
        <v>119.41859151740209</v>
      </c>
      <c r="AA55" s="10">
        <f t="shared" si="14"/>
        <v>89.80930734998401</v>
      </c>
      <c r="AB55" s="10">
        <f t="shared" si="14"/>
        <v>67.541507433612423</v>
      </c>
      <c r="AC55" s="10">
        <f t="shared" si="14"/>
        <v>50.794904904760187</v>
      </c>
      <c r="AD55" s="10">
        <f t="shared" si="14"/>
        <v>38.200544558756519</v>
      </c>
      <c r="AE55" s="10">
        <f t="shared" si="14"/>
        <v>28.728897264831176</v>
      </c>
      <c r="AF55" s="10">
        <f t="shared" si="14"/>
        <v>21.605700850253925</v>
      </c>
      <c r="AG55" s="10">
        <f t="shared" si="14"/>
        <v>16.248667845742602</v>
      </c>
      <c r="AH55" s="10">
        <f t="shared" si="14"/>
        <v>12.219886250903073</v>
      </c>
      <c r="AI55" s="10">
        <f t="shared" si="14"/>
        <v>9.1900223084521713</v>
      </c>
      <c r="AJ55" s="10">
        <f t="shared" si="14"/>
        <v>6.9113990339828888</v>
      </c>
      <c r="AK55" s="10">
        <f t="shared" si="14"/>
        <v>5.1977497990446864</v>
      </c>
      <c r="AL55" s="10">
        <f t="shared" si="14"/>
        <v>3.9089919190882938</v>
      </c>
      <c r="AM55" s="10">
        <f t="shared" si="14"/>
        <v>2.9397755594764021</v>
      </c>
      <c r="AN55" s="10">
        <f t="shared" si="14"/>
        <v>2.2108718869130826</v>
      </c>
      <c r="AO55" s="10">
        <f t="shared" si="14"/>
        <v>1.6626964887109352</v>
      </c>
      <c r="AP55" s="10">
        <f t="shared" si="14"/>
        <v>1.2504386300934129</v>
      </c>
      <c r="AQ55" s="10">
        <f t="shared" si="14"/>
        <v>0.94039818947203457</v>
      </c>
      <c r="AR55" s="10">
        <f t="shared" si="14"/>
        <v>0.7072308336282731</v>
      </c>
      <c r="AS55" s="10">
        <f t="shared" si="14"/>
        <v>0.53187623884878121</v>
      </c>
      <c r="AT55" s="10">
        <f t="shared" si="14"/>
        <v>0.40000000000145519</v>
      </c>
      <c r="AU55" s="10">
        <f t="shared" si="14"/>
        <v>0.30082186101208208</v>
      </c>
    </row>
    <row r="56" spans="1:47">
      <c r="A56" s="22" t="s">
        <v>52</v>
      </c>
      <c r="D56" s="11" t="s">
        <v>12</v>
      </c>
      <c r="E56">
        <v>252.02500000000001</v>
      </c>
      <c r="F56" s="10">
        <v>0</v>
      </c>
      <c r="G56" s="10">
        <f>F55*$D$89+F56</f>
        <v>8839.7475277788162</v>
      </c>
      <c r="H56" s="10">
        <f t="shared" ref="H56:AU56" si="15">G55*$D$89+G56</f>
        <v>15487.720783290391</v>
      </c>
      <c r="I56" s="10">
        <f t="shared" si="15"/>
        <v>20487.360000034208</v>
      </c>
      <c r="J56" s="10">
        <f t="shared" si="15"/>
        <v>24247.361933988919</v>
      </c>
      <c r="K56" s="10">
        <f t="shared" si="15"/>
        <v>27075.08888196473</v>
      </c>
      <c r="L56" s="10">
        <f t="shared" si="15"/>
        <v>29201.694089291974</v>
      </c>
      <c r="M56" s="10">
        <f t="shared" si="15"/>
        <v>30801.017429570173</v>
      </c>
      <c r="N56" s="10">
        <f t="shared" si="15"/>
        <v>32003.795988536156</v>
      </c>
      <c r="O56" s="10">
        <f t="shared" si="15"/>
        <v>32908.351199777331</v>
      </c>
      <c r="P56" s="10">
        <f t="shared" si="15"/>
        <v>33588.626154867132</v>
      </c>
      <c r="Q56" s="10">
        <f t="shared" si="15"/>
        <v>34100.230099846282</v>
      </c>
      <c r="R56" s="10">
        <f t="shared" si="15"/>
        <v>34484.984226923734</v>
      </c>
      <c r="S56" s="10">
        <f t="shared" si="15"/>
        <v>34774.340358274843</v>
      </c>
      <c r="T56" s="10">
        <f t="shared" si="15"/>
        <v>34991.95198309733</v>
      </c>
      <c r="U56" s="10">
        <f t="shared" si="15"/>
        <v>35155.60781799104</v>
      </c>
      <c r="V56" s="10">
        <f t="shared" si="15"/>
        <v>35278.685950037558</v>
      </c>
      <c r="W56" s="10">
        <f t="shared" si="15"/>
        <v>35371.247431868607</v>
      </c>
      <c r="X56" s="10">
        <f t="shared" si="15"/>
        <v>35440.858724925296</v>
      </c>
      <c r="Y56" s="10">
        <f t="shared" si="15"/>
        <v>35493.210221737638</v>
      </c>
      <c r="Z56" s="10">
        <f t="shared" si="15"/>
        <v>35532.581408482598</v>
      </c>
      <c r="AA56" s="10">
        <f t="shared" si="15"/>
        <v>35562.190692650016</v>
      </c>
      <c r="AB56" s="10">
        <f t="shared" si="15"/>
        <v>35584.458492566388</v>
      </c>
      <c r="AC56" s="10">
        <f t="shared" si="15"/>
        <v>35601.20509509524</v>
      </c>
      <c r="AD56" s="10">
        <f t="shared" si="15"/>
        <v>35613.799455441243</v>
      </c>
      <c r="AE56" s="10">
        <f t="shared" si="15"/>
        <v>35623.271102735169</v>
      </c>
      <c r="AF56" s="10">
        <f t="shared" si="15"/>
        <v>35630.394299149746</v>
      </c>
      <c r="AG56" s="10">
        <f t="shared" si="15"/>
        <v>35635.751332154257</v>
      </c>
      <c r="AH56" s="10">
        <f t="shared" si="15"/>
        <v>35639.780113749097</v>
      </c>
      <c r="AI56" s="10">
        <f t="shared" si="15"/>
        <v>35642.809977691548</v>
      </c>
      <c r="AJ56" s="10">
        <f t="shared" si="15"/>
        <v>35645.088600966017</v>
      </c>
      <c r="AK56" s="10">
        <f t="shared" si="15"/>
        <v>35646.802250200955</v>
      </c>
      <c r="AL56" s="10">
        <f t="shared" si="15"/>
        <v>35648.091008080912</v>
      </c>
      <c r="AM56" s="10">
        <f t="shared" si="15"/>
        <v>35649.060224440524</v>
      </c>
      <c r="AN56" s="10">
        <f t="shared" si="15"/>
        <v>35649.789128113087</v>
      </c>
      <c r="AO56" s="10">
        <f t="shared" si="15"/>
        <v>35650.337303511289</v>
      </c>
      <c r="AP56" s="10">
        <f t="shared" si="15"/>
        <v>35650.749561369907</v>
      </c>
      <c r="AQ56" s="10">
        <f t="shared" si="15"/>
        <v>35651.059601810528</v>
      </c>
      <c r="AR56" s="10">
        <f t="shared" si="15"/>
        <v>35651.292769166372</v>
      </c>
      <c r="AS56" s="10">
        <f t="shared" si="15"/>
        <v>35651.468123761151</v>
      </c>
      <c r="AT56" s="10">
        <f t="shared" si="15"/>
        <v>35651.599999999999</v>
      </c>
      <c r="AU56" s="10">
        <f t="shared" si="15"/>
        <v>35651.699178138988</v>
      </c>
    </row>
    <row r="57" spans="1:47">
      <c r="D57" t="s">
        <v>14</v>
      </c>
      <c r="E57">
        <v>172.8</v>
      </c>
      <c r="F57" s="10">
        <v>5682</v>
      </c>
      <c r="G57" s="10">
        <f>$F$57-G58</f>
        <v>5682</v>
      </c>
      <c r="H57" s="10">
        <f t="shared" ref="H57:AU57" si="16">$F$57-H58</f>
        <v>5682</v>
      </c>
      <c r="I57" s="10">
        <f t="shared" si="16"/>
        <v>5682</v>
      </c>
      <c r="J57" s="10">
        <f t="shared" si="16"/>
        <v>5682</v>
      </c>
      <c r="K57" s="10">
        <f t="shared" si="16"/>
        <v>5682</v>
      </c>
      <c r="L57" s="10">
        <f t="shared" si="16"/>
        <v>5682</v>
      </c>
      <c r="M57" s="10">
        <f t="shared" si="16"/>
        <v>5682</v>
      </c>
      <c r="N57" s="10">
        <f t="shared" si="16"/>
        <v>5682</v>
      </c>
      <c r="O57" s="10">
        <f t="shared" si="16"/>
        <v>5682</v>
      </c>
      <c r="P57" s="10">
        <f t="shared" si="16"/>
        <v>5682</v>
      </c>
      <c r="Q57" s="10">
        <f t="shared" si="16"/>
        <v>5682</v>
      </c>
      <c r="R57" s="10">
        <f t="shared" si="16"/>
        <v>5682</v>
      </c>
      <c r="S57" s="10">
        <f t="shared" si="16"/>
        <v>5682</v>
      </c>
      <c r="T57" s="10">
        <f t="shared" si="16"/>
        <v>5682</v>
      </c>
      <c r="U57" s="10">
        <f t="shared" si="16"/>
        <v>5682</v>
      </c>
      <c r="V57" s="10">
        <f t="shared" si="16"/>
        <v>5682</v>
      </c>
      <c r="W57" s="10">
        <f t="shared" si="16"/>
        <v>5682</v>
      </c>
      <c r="X57" s="10">
        <f t="shared" si="16"/>
        <v>5682</v>
      </c>
      <c r="Y57" s="10">
        <f t="shared" si="16"/>
        <v>5682</v>
      </c>
      <c r="Z57" s="10">
        <f t="shared" si="16"/>
        <v>5682</v>
      </c>
      <c r="AA57" s="10">
        <f t="shared" si="16"/>
        <v>5682</v>
      </c>
      <c r="AB57" s="10">
        <f t="shared" si="16"/>
        <v>5682</v>
      </c>
      <c r="AC57" s="10">
        <f t="shared" si="16"/>
        <v>5682</v>
      </c>
      <c r="AD57" s="10">
        <f t="shared" si="16"/>
        <v>5682</v>
      </c>
      <c r="AE57" s="10">
        <f t="shared" si="16"/>
        <v>5682</v>
      </c>
      <c r="AF57" s="10">
        <f t="shared" si="16"/>
        <v>5682</v>
      </c>
      <c r="AG57" s="10">
        <f t="shared" si="16"/>
        <v>5682</v>
      </c>
      <c r="AH57" s="10">
        <f t="shared" si="16"/>
        <v>5682</v>
      </c>
      <c r="AI57" s="10">
        <f t="shared" si="16"/>
        <v>5682</v>
      </c>
      <c r="AJ57" s="10">
        <f t="shared" si="16"/>
        <v>5682</v>
      </c>
      <c r="AK57" s="10">
        <f t="shared" si="16"/>
        <v>5682</v>
      </c>
      <c r="AL57" s="10">
        <f t="shared" si="16"/>
        <v>5682</v>
      </c>
      <c r="AM57" s="10">
        <f t="shared" si="16"/>
        <v>5682</v>
      </c>
      <c r="AN57" s="10">
        <f t="shared" si="16"/>
        <v>5682</v>
      </c>
      <c r="AO57" s="10">
        <f t="shared" si="16"/>
        <v>5682</v>
      </c>
      <c r="AP57" s="10">
        <f t="shared" si="16"/>
        <v>5682</v>
      </c>
      <c r="AQ57" s="10">
        <f t="shared" si="16"/>
        <v>5682</v>
      </c>
      <c r="AR57" s="10">
        <f t="shared" si="16"/>
        <v>5682</v>
      </c>
      <c r="AS57" s="10">
        <f t="shared" si="16"/>
        <v>5682</v>
      </c>
      <c r="AT57" s="10">
        <f t="shared" si="16"/>
        <v>5682</v>
      </c>
      <c r="AU57" s="10">
        <f t="shared" si="16"/>
        <v>5682</v>
      </c>
    </row>
    <row r="58" spans="1:47">
      <c r="D58" s="22" t="s">
        <v>54</v>
      </c>
      <c r="E58">
        <v>15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>
      <c r="D59" t="s">
        <v>15</v>
      </c>
      <c r="E59">
        <v>149.69999999999999</v>
      </c>
      <c r="F59" s="10">
        <v>2845</v>
      </c>
      <c r="G59" s="10">
        <v>5312.5349999999999</v>
      </c>
      <c r="H59" s="10">
        <v>7798.5765124999998</v>
      </c>
      <c r="I59" s="10">
        <v>10303.263336343749</v>
      </c>
      <c r="J59" s="10">
        <v>12826.735311366327</v>
      </c>
      <c r="K59" s="10">
        <v>15369.133326201574</v>
      </c>
      <c r="L59" s="10">
        <v>17930.599326148087</v>
      </c>
      <c r="M59" s="10">
        <v>20511.276321094199</v>
      </c>
      <c r="N59" s="10">
        <v>23111.308393502408</v>
      </c>
      <c r="O59" s="10">
        <v>25730.840706453677</v>
      </c>
      <c r="P59" s="10">
        <v>28370.019511752078</v>
      </c>
      <c r="Q59" s="10">
        <v>28370.019511752078</v>
      </c>
      <c r="R59" s="10">
        <v>28370.019511752078</v>
      </c>
      <c r="S59" s="10">
        <v>28370.019511752078</v>
      </c>
      <c r="T59" s="10">
        <v>28370.019511752078</v>
      </c>
      <c r="U59" s="10">
        <v>28370.019511752078</v>
      </c>
      <c r="V59" s="10">
        <v>28370.019511752078</v>
      </c>
      <c r="W59" s="10">
        <v>28370.019511752078</v>
      </c>
      <c r="X59" s="10">
        <v>28370.019511752078</v>
      </c>
      <c r="Y59" s="10">
        <v>28370.019511752078</v>
      </c>
      <c r="Z59" s="10">
        <v>28370.019511752078</v>
      </c>
      <c r="AA59" s="10">
        <v>28370.019511752078</v>
      </c>
      <c r="AB59" s="10">
        <v>28370.019511752078</v>
      </c>
      <c r="AC59" s="10">
        <v>28370.019511752078</v>
      </c>
      <c r="AD59" s="10">
        <v>28370.019511752078</v>
      </c>
      <c r="AE59" s="10">
        <v>28370.019511752078</v>
      </c>
      <c r="AF59" s="10">
        <v>28370.019511752078</v>
      </c>
      <c r="AG59" s="10">
        <v>28370.019511752078</v>
      </c>
      <c r="AH59" s="10">
        <v>28370.019511752078</v>
      </c>
      <c r="AI59" s="10">
        <v>28370.019511752078</v>
      </c>
      <c r="AJ59" s="10">
        <v>28370.019511752078</v>
      </c>
      <c r="AK59" s="10">
        <v>28370.019511752078</v>
      </c>
      <c r="AL59" s="10">
        <v>28370.019511752078</v>
      </c>
      <c r="AM59" s="10">
        <v>28370.019511752078</v>
      </c>
      <c r="AN59" s="10">
        <v>28370.019511752078</v>
      </c>
      <c r="AO59" s="10">
        <v>28370.019511752078</v>
      </c>
      <c r="AP59" s="10">
        <v>28370.019511752078</v>
      </c>
      <c r="AQ59" s="10">
        <v>28370.019511752078</v>
      </c>
      <c r="AR59" s="10">
        <v>28370.019511752078</v>
      </c>
      <c r="AS59" s="10">
        <v>28370.019511752078</v>
      </c>
      <c r="AT59" s="10">
        <v>28370.019511752078</v>
      </c>
      <c r="AU59" s="10">
        <v>28370.019511752078</v>
      </c>
    </row>
    <row r="60" spans="1:47">
      <c r="D60" t="s">
        <v>16</v>
      </c>
      <c r="E60">
        <v>15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>
        <v>2658.9726463381403</v>
      </c>
      <c r="R60" s="10">
        <v>5337.8875875238173</v>
      </c>
      <c r="S60" s="10">
        <v>8036.8943907683861</v>
      </c>
      <c r="T60" s="10">
        <v>10756.143745037289</v>
      </c>
      <c r="U60" s="10">
        <v>13495.787469463208</v>
      </c>
      <c r="V60" s="10">
        <v>16255.978521822322</v>
      </c>
      <c r="W60" s="10">
        <v>19036.871007074129</v>
      </c>
      <c r="X60" s="10">
        <v>21838.620185965327</v>
      </c>
      <c r="Y60" s="10">
        <v>24661.382483698206</v>
      </c>
      <c r="Z60" s="10">
        <v>27505.315498664084</v>
      </c>
      <c r="AA60" s="10">
        <v>30370.578011242204</v>
      </c>
      <c r="AB60" s="10">
        <v>33257.329992664658</v>
      </c>
      <c r="AC60" s="10">
        <v>36165.732613947781</v>
      </c>
      <c r="AD60" s="10">
        <v>39095.948254890529</v>
      </c>
      <c r="AE60" s="10">
        <v>42048.140513140344</v>
      </c>
      <c r="AF60" s="10">
        <v>45022.474213327034</v>
      </c>
      <c r="AG60" s="10">
        <v>48019.115416265129</v>
      </c>
      <c r="AH60" s="10">
        <v>51038.231428225256</v>
      </c>
      <c r="AI60" s="10">
        <v>54079.990810275085</v>
      </c>
      <c r="AJ60" s="10">
        <v>57144.563387690287</v>
      </c>
      <c r="AK60" s="10">
        <v>60232.120259436102</v>
      </c>
      <c r="AL60" s="10">
        <v>63342.833807720017</v>
      </c>
      <c r="AM60" s="10">
        <v>66476.877707616062</v>
      </c>
      <c r="AN60" s="10">
        <v>69634.426936761331</v>
      </c>
      <c r="AO60" s="10">
        <v>72815.657785125179</v>
      </c>
      <c r="AP60" s="10">
        <v>76020.747864851757</v>
      </c>
      <c r="AQ60" s="10">
        <v>79249.876120176283</v>
      </c>
      <c r="AR60" s="10">
        <v>82503.222837415742</v>
      </c>
      <c r="AS60" s="10">
        <v>85780.969655034496</v>
      </c>
      <c r="AT60" s="10">
        <v>89083.299573785393</v>
      </c>
      <c r="AU60" s="10">
        <v>92410.396966926928</v>
      </c>
    </row>
    <row r="61" spans="1:47">
      <c r="D61" t="s">
        <v>7</v>
      </c>
      <c r="E61">
        <v>311.3</v>
      </c>
      <c r="F61" s="10">
        <f>F25-F62</f>
        <v>208470</v>
      </c>
      <c r="G61" s="10">
        <f t="shared" ref="G61:AU61" si="17">G25-G62</f>
        <v>150009.57375203303</v>
      </c>
      <c r="H61" s="10">
        <f t="shared" si="17"/>
        <v>107942.97605059066</v>
      </c>
      <c r="I61" s="10">
        <f t="shared" si="17"/>
        <v>77672.949713987691</v>
      </c>
      <c r="J61" s="10">
        <f t="shared" si="17"/>
        <v>55891.428400529519</v>
      </c>
      <c r="K61" s="10">
        <f t="shared" si="17"/>
        <v>40218.013866530935</v>
      </c>
      <c r="L61" s="10">
        <f t="shared" si="17"/>
        <v>28939.833632041351</v>
      </c>
      <c r="M61" s="10">
        <f t="shared" si="17"/>
        <v>20824.349343297712</v>
      </c>
      <c r="N61" s="10">
        <f t="shared" si="17"/>
        <v>14984.658553516172</v>
      </c>
      <c r="O61" s="10">
        <f t="shared" si="17"/>
        <v>10782.569398151856</v>
      </c>
      <c r="P61" s="10">
        <f t="shared" si="17"/>
        <v>7758.8556596559356</v>
      </c>
      <c r="Q61" s="10">
        <f t="shared" si="17"/>
        <v>5583.0701314747275</v>
      </c>
      <c r="R61" s="10">
        <f t="shared" si="17"/>
        <v>4017.4316239757754</v>
      </c>
      <c r="S61" s="10">
        <f t="shared" si="17"/>
        <v>2890.8389959732594</v>
      </c>
      <c r="T61" s="10">
        <f t="shared" si="17"/>
        <v>2080.1723296958953</v>
      </c>
      <c r="U61" s="10">
        <f t="shared" si="17"/>
        <v>1496.8377440804616</v>
      </c>
      <c r="V61" s="10">
        <f t="shared" si="17"/>
        <v>1077.0853934161423</v>
      </c>
      <c r="W61" s="10">
        <f t="shared" si="17"/>
        <v>775.04255173835554</v>
      </c>
      <c r="X61" s="10">
        <f t="shared" si="17"/>
        <v>557.70040210083243</v>
      </c>
      <c r="Y61" s="10">
        <f t="shared" si="17"/>
        <v>401.30666091275634</v>
      </c>
      <c r="Z61" s="10">
        <f t="shared" si="17"/>
        <v>288.76980451564305</v>
      </c>
      <c r="AA61" s="10">
        <f t="shared" si="17"/>
        <v>207.79121834243415</v>
      </c>
      <c r="AB61" s="10">
        <f t="shared" si="17"/>
        <v>149.52114017825807</v>
      </c>
      <c r="AC61" s="10">
        <f t="shared" si="17"/>
        <v>107.59151199241751</v>
      </c>
      <c r="AD61" s="10">
        <f t="shared" si="17"/>
        <v>77.420045346196275</v>
      </c>
      <c r="AE61" s="10">
        <f t="shared" si="17"/>
        <v>55.70944501485792</v>
      </c>
      <c r="AF61" s="10">
        <f t="shared" si="17"/>
        <v>40.087063369515818</v>
      </c>
      <c r="AG61" s="10">
        <f t="shared" si="17"/>
        <v>28.845605070440797</v>
      </c>
      <c r="AH61" s="10">
        <f t="shared" si="17"/>
        <v>20.756544928473886</v>
      </c>
      <c r="AI61" s="10">
        <f t="shared" si="17"/>
        <v>14.935868265398312</v>
      </c>
      <c r="AJ61" s="10">
        <f t="shared" si="17"/>
        <v>10.747461179591483</v>
      </c>
      <c r="AK61" s="10">
        <f t="shared" si="17"/>
        <v>7.7335927014355548</v>
      </c>
      <c r="AL61" s="10">
        <f t="shared" si="17"/>
        <v>5.5648915657657199</v>
      </c>
      <c r="AM61" s="10">
        <f t="shared" si="17"/>
        <v>4.0043508023081813</v>
      </c>
      <c r="AN61" s="10">
        <f t="shared" si="17"/>
        <v>2.8814263779204339</v>
      </c>
      <c r="AO61" s="10">
        <f t="shared" si="17"/>
        <v>2.0733992552850395</v>
      </c>
      <c r="AP61" s="10">
        <f t="shared" si="17"/>
        <v>1.4919640164298471</v>
      </c>
      <c r="AQ61" s="10">
        <f t="shared" si="17"/>
        <v>1.0735783861309756</v>
      </c>
      <c r="AR61" s="10">
        <f t="shared" si="17"/>
        <v>0.77251900077681057</v>
      </c>
      <c r="AS61" s="10">
        <f t="shared" si="17"/>
        <v>0.55588452066876926</v>
      </c>
      <c r="AT61" s="10">
        <f t="shared" si="17"/>
        <v>0.39999999999417923</v>
      </c>
      <c r="AU61" s="10">
        <f t="shared" si="17"/>
        <v>0.28782956540817395</v>
      </c>
    </row>
    <row r="62" spans="1:47">
      <c r="D62" s="11" t="s">
        <v>8</v>
      </c>
      <c r="E62">
        <v>15</v>
      </c>
      <c r="F62" s="10">
        <v>0</v>
      </c>
      <c r="G62" s="10">
        <f>F61*$D$92+F62</f>
        <v>58460.426247966971</v>
      </c>
      <c r="H62" s="10">
        <f t="shared" ref="H62:AU62" si="18">G61*$D$92+G62</f>
        <v>100527.02394940934</v>
      </c>
      <c r="I62" s="10">
        <f t="shared" si="18"/>
        <v>130797.05028601231</v>
      </c>
      <c r="J62" s="10">
        <f t="shared" si="18"/>
        <v>152578.57159947048</v>
      </c>
      <c r="K62" s="10">
        <f t="shared" si="18"/>
        <v>168251.98613346906</v>
      </c>
      <c r="L62" s="10">
        <f t="shared" si="18"/>
        <v>179530.16636795865</v>
      </c>
      <c r="M62" s="10">
        <f t="shared" si="18"/>
        <v>187645.65065670229</v>
      </c>
      <c r="N62" s="10">
        <f t="shared" si="18"/>
        <v>193485.34144648383</v>
      </c>
      <c r="O62" s="10">
        <f t="shared" si="18"/>
        <v>197687.43060184814</v>
      </c>
      <c r="P62" s="10">
        <f t="shared" si="18"/>
        <v>200711.14434034406</v>
      </c>
      <c r="Q62" s="10">
        <f t="shared" si="18"/>
        <v>202886.92986852527</v>
      </c>
      <c r="R62" s="10">
        <f t="shared" si="18"/>
        <v>204452.56837602422</v>
      </c>
      <c r="S62" s="10">
        <f t="shared" si="18"/>
        <v>205579.16100402674</v>
      </c>
      <c r="T62" s="10">
        <f t="shared" si="18"/>
        <v>206389.8276703041</v>
      </c>
      <c r="U62" s="10">
        <f t="shared" si="18"/>
        <v>206973.16225591954</v>
      </c>
      <c r="V62" s="10">
        <f t="shared" si="18"/>
        <v>207392.91460658386</v>
      </c>
      <c r="W62" s="10">
        <f t="shared" si="18"/>
        <v>207694.95744826164</v>
      </c>
      <c r="X62" s="10">
        <f t="shared" si="18"/>
        <v>207912.29959789917</v>
      </c>
      <c r="Y62" s="10">
        <f t="shared" si="18"/>
        <v>208068.69333908724</v>
      </c>
      <c r="Z62" s="10">
        <f t="shared" si="18"/>
        <v>208181.23019548436</v>
      </c>
      <c r="AA62" s="10">
        <f t="shared" si="18"/>
        <v>208262.20878165757</v>
      </c>
      <c r="AB62" s="10">
        <f t="shared" si="18"/>
        <v>208320.47885982174</v>
      </c>
      <c r="AC62" s="10">
        <f t="shared" si="18"/>
        <v>208362.40848800758</v>
      </c>
      <c r="AD62" s="10">
        <f t="shared" si="18"/>
        <v>208392.5799546538</v>
      </c>
      <c r="AE62" s="10">
        <f t="shared" si="18"/>
        <v>208414.29055498514</v>
      </c>
      <c r="AF62" s="10">
        <f t="shared" si="18"/>
        <v>208429.91293663048</v>
      </c>
      <c r="AG62" s="10">
        <f t="shared" si="18"/>
        <v>208441.15439492956</v>
      </c>
      <c r="AH62" s="10">
        <f t="shared" si="18"/>
        <v>208449.24345507153</v>
      </c>
      <c r="AI62" s="10">
        <f t="shared" si="18"/>
        <v>208455.0641317346</v>
      </c>
      <c r="AJ62" s="10">
        <f t="shared" si="18"/>
        <v>208459.25253882041</v>
      </c>
      <c r="AK62" s="10">
        <f t="shared" si="18"/>
        <v>208462.26640729856</v>
      </c>
      <c r="AL62" s="10">
        <f t="shared" si="18"/>
        <v>208464.43510843423</v>
      </c>
      <c r="AM62" s="10">
        <f t="shared" si="18"/>
        <v>208465.99564919769</v>
      </c>
      <c r="AN62" s="10">
        <f t="shared" si="18"/>
        <v>208467.11857362208</v>
      </c>
      <c r="AO62" s="10">
        <f t="shared" si="18"/>
        <v>208467.92660074471</v>
      </c>
      <c r="AP62" s="10">
        <f t="shared" si="18"/>
        <v>208468.50803598357</v>
      </c>
      <c r="AQ62" s="10">
        <f t="shared" si="18"/>
        <v>208468.92642161387</v>
      </c>
      <c r="AR62" s="10">
        <f t="shared" si="18"/>
        <v>208469.22748099922</v>
      </c>
      <c r="AS62" s="10">
        <f t="shared" si="18"/>
        <v>208469.44411547933</v>
      </c>
      <c r="AT62" s="10">
        <f t="shared" si="18"/>
        <v>208469.6</v>
      </c>
      <c r="AU62" s="10">
        <f t="shared" si="18"/>
        <v>208469.71217043459</v>
      </c>
    </row>
    <row r="63" spans="1:47">
      <c r="D63" t="s">
        <v>9</v>
      </c>
      <c r="E63">
        <v>252</v>
      </c>
      <c r="F63" s="10">
        <f>F27-F64</f>
        <v>39415</v>
      </c>
      <c r="G63" s="10">
        <f t="shared" ref="G63:AU63" si="19">G27-G64</f>
        <v>29567.968877283445</v>
      </c>
      <c r="H63" s="10">
        <f t="shared" si="19"/>
        <v>22181.016961258465</v>
      </c>
      <c r="I63" s="10">
        <f t="shared" si="19"/>
        <v>16639.543807610975</v>
      </c>
      <c r="J63" s="10">
        <f t="shared" si="19"/>
        <v>12482.494315251446</v>
      </c>
      <c r="K63" s="10">
        <f t="shared" si="19"/>
        <v>9363.9985646130226</v>
      </c>
      <c r="L63" s="10">
        <f t="shared" si="19"/>
        <v>7024.5951573107886</v>
      </c>
      <c r="M63" s="10">
        <f t="shared" si="19"/>
        <v>5269.6438154733332</v>
      </c>
      <c r="N63" s="10">
        <f t="shared" si="19"/>
        <v>3953.1311513455439</v>
      </c>
      <c r="O63" s="10">
        <f t="shared" si="19"/>
        <v>2965.5222339415122</v>
      </c>
      <c r="P63" s="10">
        <f t="shared" si="19"/>
        <v>2224.6471931517081</v>
      </c>
      <c r="Q63" s="10">
        <f t="shared" si="19"/>
        <v>1668.8646193085297</v>
      </c>
      <c r="R63" s="10">
        <f t="shared" si="19"/>
        <v>1251.9329474594488</v>
      </c>
      <c r="S63" s="10">
        <f t="shared" si="19"/>
        <v>939.16312132251187</v>
      </c>
      <c r="T63" s="10">
        <f t="shared" si="19"/>
        <v>704.53243541688425</v>
      </c>
      <c r="U63" s="10">
        <f t="shared" si="19"/>
        <v>528.51942467190383</v>
      </c>
      <c r="V63" s="10">
        <f t="shared" si="19"/>
        <v>396.47966255838401</v>
      </c>
      <c r="W63" s="10">
        <f t="shared" si="19"/>
        <v>297.42733281751134</v>
      </c>
      <c r="X63" s="10">
        <f t="shared" si="19"/>
        <v>223.1212005582056</v>
      </c>
      <c r="Y63" s="10">
        <f t="shared" si="19"/>
        <v>167.37893477018952</v>
      </c>
      <c r="Z63" s="10">
        <f t="shared" si="19"/>
        <v>125.56273332481942</v>
      </c>
      <c r="AA63" s="10">
        <f t="shared" si="19"/>
        <v>94.193454042746453</v>
      </c>
      <c r="AB63" s="10">
        <f t="shared" si="19"/>
        <v>70.661147217550024</v>
      </c>
      <c r="AC63" s="10">
        <f t="shared" si="19"/>
        <v>53.007905664380814</v>
      </c>
      <c r="AD63" s="10">
        <f t="shared" si="19"/>
        <v>39.764965239992307</v>
      </c>
      <c r="AE63" s="10">
        <f t="shared" si="19"/>
        <v>29.830502464094025</v>
      </c>
      <c r="AF63" s="10">
        <f t="shared" si="19"/>
        <v>22.377961904152471</v>
      </c>
      <c r="AG63" s="10">
        <f t="shared" si="19"/>
        <v>16.787286086997483</v>
      </c>
      <c r="AH63" s="10">
        <f t="shared" si="19"/>
        <v>12.593326209673251</v>
      </c>
      <c r="AI63" s="10">
        <f t="shared" si="19"/>
        <v>9.447141378383094</v>
      </c>
      <c r="AJ63" s="10">
        <f t="shared" si="19"/>
        <v>7.0869664405763615</v>
      </c>
      <c r="AK63" s="10">
        <f t="shared" si="19"/>
        <v>5.3164329100400209</v>
      </c>
      <c r="AL63" s="10">
        <f t="shared" si="19"/>
        <v>3.9882309481763514</v>
      </c>
      <c r="AM63" s="10">
        <f t="shared" si="19"/>
        <v>2.9918530648501473</v>
      </c>
      <c r="AN63" s="10">
        <f t="shared" si="19"/>
        <v>2.2443998048183857</v>
      </c>
      <c r="AO63" s="10">
        <f t="shared" si="19"/>
        <v>1.6836824451893335</v>
      </c>
      <c r="AP63" s="10">
        <f t="shared" si="19"/>
        <v>1.2630488427894306</v>
      </c>
      <c r="AQ63" s="10">
        <f t="shared" si="19"/>
        <v>0.94750193769141333</v>
      </c>
      <c r="AR63" s="10">
        <f t="shared" si="19"/>
        <v>0.71078796916845022</v>
      </c>
      <c r="AS63" s="10">
        <f t="shared" si="19"/>
        <v>0.53321214133757167</v>
      </c>
      <c r="AT63" s="10">
        <f t="shared" si="19"/>
        <v>0.40000000000145519</v>
      </c>
      <c r="AU63" s="10">
        <f t="shared" si="19"/>
        <v>0.30006818599213148</v>
      </c>
    </row>
    <row r="64" spans="1:47">
      <c r="D64" s="11" t="s">
        <v>10</v>
      </c>
      <c r="E64">
        <v>15</v>
      </c>
      <c r="F64" s="10">
        <v>0</v>
      </c>
      <c r="G64" s="10">
        <f>F63*$D$95+F64</f>
        <v>9847.0311227165548</v>
      </c>
      <c r="H64" s="10">
        <f t="shared" ref="H64:AU64" si="20">G63*$D$95+G64</f>
        <v>17233.983038741535</v>
      </c>
      <c r="I64" s="10">
        <f t="shared" si="20"/>
        <v>22775.456192389025</v>
      </c>
      <c r="J64" s="10">
        <f t="shared" si="20"/>
        <v>26932.505684748554</v>
      </c>
      <c r="K64" s="10">
        <f t="shared" si="20"/>
        <v>30051.001435386977</v>
      </c>
      <c r="L64" s="10">
        <f t="shared" si="20"/>
        <v>32390.404842689211</v>
      </c>
      <c r="M64" s="10">
        <f t="shared" si="20"/>
        <v>34145.356184526667</v>
      </c>
      <c r="N64" s="10">
        <f t="shared" si="20"/>
        <v>35461.868848654456</v>
      </c>
      <c r="O64" s="10">
        <f t="shared" si="20"/>
        <v>36449.477766058488</v>
      </c>
      <c r="P64" s="10">
        <f t="shared" si="20"/>
        <v>37190.352806848292</v>
      </c>
      <c r="Q64" s="10">
        <f t="shared" si="20"/>
        <v>37746.13538069147</v>
      </c>
      <c r="R64" s="10">
        <f t="shared" si="20"/>
        <v>38163.067052540551</v>
      </c>
      <c r="S64" s="10">
        <f t="shared" si="20"/>
        <v>38475.836878677488</v>
      </c>
      <c r="T64" s="10">
        <f t="shared" si="20"/>
        <v>38710.467564583116</v>
      </c>
      <c r="U64" s="10">
        <f t="shared" si="20"/>
        <v>38886.480575328096</v>
      </c>
      <c r="V64" s="10">
        <f t="shared" si="20"/>
        <v>39018.520337441616</v>
      </c>
      <c r="W64" s="10">
        <f t="shared" si="20"/>
        <v>39117.572667182489</v>
      </c>
      <c r="X64" s="10">
        <f t="shared" si="20"/>
        <v>39191.878799441794</v>
      </c>
      <c r="Y64" s="10">
        <f t="shared" si="20"/>
        <v>39247.62106522981</v>
      </c>
      <c r="Z64" s="10">
        <f t="shared" si="20"/>
        <v>39289.437266675181</v>
      </c>
      <c r="AA64" s="10">
        <f t="shared" si="20"/>
        <v>39320.806545957254</v>
      </c>
      <c r="AB64" s="10">
        <f t="shared" si="20"/>
        <v>39344.33885278245</v>
      </c>
      <c r="AC64" s="10">
        <f t="shared" si="20"/>
        <v>39361.992094335619</v>
      </c>
      <c r="AD64" s="10">
        <f t="shared" si="20"/>
        <v>39375.235034760008</v>
      </c>
      <c r="AE64" s="10">
        <f t="shared" si="20"/>
        <v>39385.169497535906</v>
      </c>
      <c r="AF64" s="10">
        <f t="shared" si="20"/>
        <v>39392.622038095848</v>
      </c>
      <c r="AG64" s="10">
        <f t="shared" si="20"/>
        <v>39398.212713913003</v>
      </c>
      <c r="AH64" s="10">
        <f t="shared" si="20"/>
        <v>39402.406673790327</v>
      </c>
      <c r="AI64" s="10">
        <f t="shared" si="20"/>
        <v>39405.552858621617</v>
      </c>
      <c r="AJ64" s="10">
        <f t="shared" si="20"/>
        <v>39407.913033559424</v>
      </c>
      <c r="AK64" s="10">
        <f t="shared" si="20"/>
        <v>39409.68356708996</v>
      </c>
      <c r="AL64" s="10">
        <f t="shared" si="20"/>
        <v>39411.011769051824</v>
      </c>
      <c r="AM64" s="10">
        <f t="shared" si="20"/>
        <v>39412.00814693515</v>
      </c>
      <c r="AN64" s="10">
        <f t="shared" si="20"/>
        <v>39412.755600195182</v>
      </c>
      <c r="AO64" s="10">
        <f t="shared" si="20"/>
        <v>39413.316317554811</v>
      </c>
      <c r="AP64" s="10">
        <f t="shared" si="20"/>
        <v>39413.736951157211</v>
      </c>
      <c r="AQ64" s="10">
        <f t="shared" si="20"/>
        <v>39414.052498062309</v>
      </c>
      <c r="AR64" s="10">
        <f t="shared" si="20"/>
        <v>39414.289212030832</v>
      </c>
      <c r="AS64" s="10">
        <f t="shared" si="20"/>
        <v>39414.466787858662</v>
      </c>
      <c r="AT64" s="10">
        <f t="shared" si="20"/>
        <v>39414.6</v>
      </c>
      <c r="AU64" s="10">
        <f t="shared" si="20"/>
        <v>39414.699931814008</v>
      </c>
    </row>
    <row r="65" spans="1:48">
      <c r="C65" t="s">
        <v>18</v>
      </c>
      <c r="D65" t="s">
        <v>11</v>
      </c>
      <c r="E65">
        <v>234</v>
      </c>
      <c r="F65" s="10">
        <f>F29-F66</f>
        <v>18593</v>
      </c>
      <c r="G65" s="10">
        <f t="shared" ref="G65:AU65" si="21">G29-G66</f>
        <v>14212.393794717937</v>
      </c>
      <c r="H65" s="10">
        <f t="shared" si="21"/>
        <v>10863.880889374328</v>
      </c>
      <c r="I65" s="10">
        <f t="shared" si="21"/>
        <v>8304.2948065776618</v>
      </c>
      <c r="J65" s="10">
        <f t="shared" si="21"/>
        <v>6347.7603387572071</v>
      </c>
      <c r="K65" s="10">
        <f t="shared" si="21"/>
        <v>4852.1954310175624</v>
      </c>
      <c r="L65" s="10">
        <f t="shared" si="21"/>
        <v>3708.9932896548562</v>
      </c>
      <c r="M65" s="10">
        <f t="shared" si="21"/>
        <v>2835.1354388501659</v>
      </c>
      <c r="N65" s="10">
        <f t="shared" si="21"/>
        <v>2167.1629816758468</v>
      </c>
      <c r="O65" s="10">
        <f t="shared" si="21"/>
        <v>1656.5682629436997</v>
      </c>
      <c r="P65" s="10">
        <f t="shared" si="21"/>
        <v>1266.2722799326475</v>
      </c>
      <c r="Q65" s="10">
        <f t="shared" si="21"/>
        <v>967.93203322422778</v>
      </c>
      <c r="R65" s="10">
        <f t="shared" si="21"/>
        <v>739.88227949791326</v>
      </c>
      <c r="S65" s="10">
        <f t="shared" si="21"/>
        <v>565.56221792921497</v>
      </c>
      <c r="T65" s="10">
        <f t="shared" si="21"/>
        <v>432.312857345456</v>
      </c>
      <c r="U65" s="10">
        <f t="shared" si="21"/>
        <v>330.45772985065923</v>
      </c>
      <c r="V65" s="10">
        <f t="shared" si="21"/>
        <v>252.60019303749141</v>
      </c>
      <c r="W65" s="10">
        <f t="shared" si="21"/>
        <v>193.08629140378616</v>
      </c>
      <c r="X65" s="10">
        <f t="shared" si="21"/>
        <v>147.59417037553067</v>
      </c>
      <c r="Y65" s="10">
        <f t="shared" si="21"/>
        <v>112.82022649285864</v>
      </c>
      <c r="Z65" s="10">
        <f t="shared" si="21"/>
        <v>86.239202222652239</v>
      </c>
      <c r="AA65" s="10">
        <f t="shared" si="21"/>
        <v>65.920803664317646</v>
      </c>
      <c r="AB65" s="10">
        <f t="shared" si="21"/>
        <v>50.389524065056321</v>
      </c>
      <c r="AC65" s="10">
        <f t="shared" si="21"/>
        <v>38.517493634215498</v>
      </c>
      <c r="AD65" s="10">
        <f t="shared" si="21"/>
        <v>29.442574491207779</v>
      </c>
      <c r="AE65" s="10">
        <f t="shared" si="21"/>
        <v>22.505752863948146</v>
      </c>
      <c r="AF65" s="10">
        <f t="shared" si="21"/>
        <v>17.203282006616064</v>
      </c>
      <c r="AG65" s="10">
        <f t="shared" si="21"/>
        <v>13.150100491562625</v>
      </c>
      <c r="AH65" s="10">
        <f t="shared" si="21"/>
        <v>10.051869339331461</v>
      </c>
      <c r="AI65" s="10">
        <f t="shared" si="21"/>
        <v>7.6835973443558032</v>
      </c>
      <c r="AJ65" s="10">
        <f t="shared" si="21"/>
        <v>5.8733023835884524</v>
      </c>
      <c r="AK65" s="10">
        <f t="shared" si="21"/>
        <v>4.4895222046470735</v>
      </c>
      <c r="AL65" s="10">
        <f t="shared" si="21"/>
        <v>3.4317677363833354</v>
      </c>
      <c r="AM65" s="10">
        <f t="shared" si="21"/>
        <v>2.623225648443622</v>
      </c>
      <c r="AN65" s="10">
        <f t="shared" si="21"/>
        <v>2.0051802252492053</v>
      </c>
      <c r="AO65" s="10">
        <f t="shared" si="21"/>
        <v>1.5327494751036284</v>
      </c>
      <c r="AP65" s="10">
        <f t="shared" si="21"/>
        <v>1.171625833852886</v>
      </c>
      <c r="AQ65" s="10">
        <f t="shared" si="21"/>
        <v>0.89558477549508098</v>
      </c>
      <c r="AR65" s="10">
        <f t="shared" si="21"/>
        <v>0.68458040691984934</v>
      </c>
      <c r="AS65" s="10">
        <f t="shared" si="21"/>
        <v>0.52328975029740832</v>
      </c>
      <c r="AT65" s="10">
        <f t="shared" si="21"/>
        <v>0.39999999999781721</v>
      </c>
      <c r="AU65" s="10">
        <f t="shared" si="21"/>
        <v>0.30575794749893248</v>
      </c>
    </row>
    <row r="66" spans="1:48">
      <c r="D66" s="11" t="s">
        <v>12</v>
      </c>
      <c r="E66">
        <v>15</v>
      </c>
      <c r="F66" s="10">
        <v>0</v>
      </c>
      <c r="G66" s="10">
        <f>F65*$D$98+F66</f>
        <v>4380.6062052820644</v>
      </c>
      <c r="H66" s="10">
        <f t="shared" ref="H66:AU66" si="22">G65*$D$98+G66</f>
        <v>7729.119110625672</v>
      </c>
      <c r="I66" s="10">
        <f t="shared" si="22"/>
        <v>10288.705193422338</v>
      </c>
      <c r="J66" s="10">
        <f t="shared" si="22"/>
        <v>12245.239661242793</v>
      </c>
      <c r="K66" s="10">
        <f t="shared" si="22"/>
        <v>13740.804568982438</v>
      </c>
      <c r="L66" s="10">
        <f t="shared" si="22"/>
        <v>14884.006710345144</v>
      </c>
      <c r="M66" s="10">
        <f t="shared" si="22"/>
        <v>15757.864561149834</v>
      </c>
      <c r="N66" s="10">
        <f t="shared" si="22"/>
        <v>16425.837018324153</v>
      </c>
      <c r="O66" s="10">
        <f t="shared" si="22"/>
        <v>16936.4317370563</v>
      </c>
      <c r="P66" s="10">
        <f t="shared" si="22"/>
        <v>17326.727720067352</v>
      </c>
      <c r="Q66" s="10">
        <f t="shared" si="22"/>
        <v>17625.067966775772</v>
      </c>
      <c r="R66" s="10">
        <f t="shared" si="22"/>
        <v>17853.117720502087</v>
      </c>
      <c r="S66" s="10">
        <f t="shared" si="22"/>
        <v>18027.437782070785</v>
      </c>
      <c r="T66" s="10">
        <f t="shared" si="22"/>
        <v>18160.687142654544</v>
      </c>
      <c r="U66" s="10">
        <f t="shared" si="22"/>
        <v>18262.542270149341</v>
      </c>
      <c r="V66" s="10">
        <f t="shared" si="22"/>
        <v>18340.399806962509</v>
      </c>
      <c r="W66" s="10">
        <f t="shared" si="22"/>
        <v>18399.913708596214</v>
      </c>
      <c r="X66" s="10">
        <f t="shared" si="22"/>
        <v>18445.405829624469</v>
      </c>
      <c r="Y66" s="10">
        <f t="shared" si="22"/>
        <v>18480.179773507141</v>
      </c>
      <c r="Z66" s="10">
        <f t="shared" si="22"/>
        <v>18506.760797777348</v>
      </c>
      <c r="AA66" s="10">
        <f t="shared" si="22"/>
        <v>18527.079196335682</v>
      </c>
      <c r="AB66" s="10">
        <f t="shared" si="22"/>
        <v>18542.610475934944</v>
      </c>
      <c r="AC66" s="10">
        <f t="shared" si="22"/>
        <v>18554.482506365785</v>
      </c>
      <c r="AD66" s="10">
        <f t="shared" si="22"/>
        <v>18563.557425508792</v>
      </c>
      <c r="AE66" s="10">
        <f t="shared" si="22"/>
        <v>18570.494247136052</v>
      </c>
      <c r="AF66" s="10">
        <f t="shared" si="22"/>
        <v>18575.796717993384</v>
      </c>
      <c r="AG66" s="10">
        <f t="shared" si="22"/>
        <v>18579.849899508437</v>
      </c>
      <c r="AH66" s="10">
        <f t="shared" si="22"/>
        <v>18582.948130660669</v>
      </c>
      <c r="AI66" s="10">
        <f t="shared" si="22"/>
        <v>18585.316402655644</v>
      </c>
      <c r="AJ66" s="10">
        <f t="shared" si="22"/>
        <v>18587.126697616412</v>
      </c>
      <c r="AK66" s="10">
        <f t="shared" si="22"/>
        <v>18588.510477795353</v>
      </c>
      <c r="AL66" s="10">
        <f t="shared" si="22"/>
        <v>18589.568232263617</v>
      </c>
      <c r="AM66" s="10">
        <f t="shared" si="22"/>
        <v>18590.376774351556</v>
      </c>
      <c r="AN66" s="10">
        <f t="shared" si="22"/>
        <v>18590.994819774751</v>
      </c>
      <c r="AO66" s="10">
        <f t="shared" si="22"/>
        <v>18591.467250524896</v>
      </c>
      <c r="AP66" s="10">
        <f t="shared" si="22"/>
        <v>18591.828374166147</v>
      </c>
      <c r="AQ66" s="10">
        <f t="shared" si="22"/>
        <v>18592.104415224505</v>
      </c>
      <c r="AR66" s="10">
        <f t="shared" si="22"/>
        <v>18592.31541959308</v>
      </c>
      <c r="AS66" s="10">
        <f t="shared" si="22"/>
        <v>18592.476710249703</v>
      </c>
      <c r="AT66" s="10">
        <f t="shared" si="22"/>
        <v>18592.600000000002</v>
      </c>
      <c r="AU66" s="10">
        <f t="shared" si="22"/>
        <v>18592.694242052501</v>
      </c>
    </row>
    <row r="67" spans="1:48">
      <c r="D67" t="s">
        <v>14</v>
      </c>
      <c r="E67">
        <v>138.69999999999999</v>
      </c>
      <c r="F67" s="10">
        <v>2702</v>
      </c>
      <c r="G67" s="10">
        <f>$F$67-G68</f>
        <v>2702</v>
      </c>
      <c r="H67" s="10">
        <f t="shared" ref="H67:AU67" si="23">$F$67-H68</f>
        <v>2702</v>
      </c>
      <c r="I67" s="10">
        <f t="shared" si="23"/>
        <v>2702</v>
      </c>
      <c r="J67" s="10">
        <f t="shared" si="23"/>
        <v>2702</v>
      </c>
      <c r="K67" s="10">
        <f t="shared" si="23"/>
        <v>2702</v>
      </c>
      <c r="L67" s="10">
        <f t="shared" si="23"/>
        <v>2702</v>
      </c>
      <c r="M67" s="10">
        <f t="shared" si="23"/>
        <v>2702</v>
      </c>
      <c r="N67" s="10">
        <f t="shared" si="23"/>
        <v>2702</v>
      </c>
      <c r="O67" s="10">
        <f t="shared" si="23"/>
        <v>2702</v>
      </c>
      <c r="P67" s="10">
        <f t="shared" si="23"/>
        <v>2702</v>
      </c>
      <c r="Q67" s="10">
        <f t="shared" si="23"/>
        <v>2702</v>
      </c>
      <c r="R67" s="10">
        <f t="shared" si="23"/>
        <v>2702</v>
      </c>
      <c r="S67" s="10">
        <f t="shared" si="23"/>
        <v>2702</v>
      </c>
      <c r="T67" s="10">
        <f t="shared" si="23"/>
        <v>2702</v>
      </c>
      <c r="U67" s="10">
        <f t="shared" si="23"/>
        <v>2702</v>
      </c>
      <c r="V67" s="10">
        <f t="shared" si="23"/>
        <v>2702</v>
      </c>
      <c r="W67" s="10">
        <f t="shared" si="23"/>
        <v>2702</v>
      </c>
      <c r="X67" s="10">
        <f t="shared" si="23"/>
        <v>2702</v>
      </c>
      <c r="Y67" s="10">
        <f t="shared" si="23"/>
        <v>2702</v>
      </c>
      <c r="Z67" s="10">
        <f t="shared" si="23"/>
        <v>2702</v>
      </c>
      <c r="AA67" s="10">
        <f t="shared" si="23"/>
        <v>2702</v>
      </c>
      <c r="AB67" s="10">
        <f t="shared" si="23"/>
        <v>2702</v>
      </c>
      <c r="AC67" s="10">
        <f t="shared" si="23"/>
        <v>2702</v>
      </c>
      <c r="AD67" s="10">
        <f t="shared" si="23"/>
        <v>2702</v>
      </c>
      <c r="AE67" s="10">
        <f t="shared" si="23"/>
        <v>2702</v>
      </c>
      <c r="AF67" s="10">
        <f t="shared" si="23"/>
        <v>2702</v>
      </c>
      <c r="AG67" s="10">
        <f t="shared" si="23"/>
        <v>2702</v>
      </c>
      <c r="AH67" s="10">
        <f t="shared" si="23"/>
        <v>2702</v>
      </c>
      <c r="AI67" s="10">
        <f t="shared" si="23"/>
        <v>2702</v>
      </c>
      <c r="AJ67" s="10">
        <f t="shared" si="23"/>
        <v>2702</v>
      </c>
      <c r="AK67" s="10">
        <f t="shared" si="23"/>
        <v>2702</v>
      </c>
      <c r="AL67" s="10">
        <f t="shared" si="23"/>
        <v>2702</v>
      </c>
      <c r="AM67" s="10">
        <f t="shared" si="23"/>
        <v>2702</v>
      </c>
      <c r="AN67" s="10">
        <f t="shared" si="23"/>
        <v>2702</v>
      </c>
      <c r="AO67" s="10">
        <f t="shared" si="23"/>
        <v>2702</v>
      </c>
      <c r="AP67" s="10">
        <f t="shared" si="23"/>
        <v>2702</v>
      </c>
      <c r="AQ67" s="10">
        <f t="shared" si="23"/>
        <v>2702</v>
      </c>
      <c r="AR67" s="10">
        <f t="shared" si="23"/>
        <v>2702</v>
      </c>
      <c r="AS67" s="10">
        <f t="shared" si="23"/>
        <v>2702</v>
      </c>
      <c r="AT67" s="10">
        <f t="shared" si="23"/>
        <v>2702</v>
      </c>
      <c r="AU67" s="10">
        <f t="shared" si="23"/>
        <v>2702</v>
      </c>
    </row>
    <row r="68" spans="1:48">
      <c r="D68" s="22" t="s">
        <v>53</v>
      </c>
      <c r="E68">
        <f>E67*10%</f>
        <v>13.87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8">
      <c r="D69" t="s">
        <v>15</v>
      </c>
      <c r="E69">
        <v>113.8</v>
      </c>
      <c r="F69" s="10">
        <v>1286</v>
      </c>
      <c r="G69" s="10">
        <v>3753.5349999999999</v>
      </c>
      <c r="H69" s="10">
        <v>6239.5765124999998</v>
      </c>
      <c r="I69" s="10">
        <v>8744.263336343749</v>
      </c>
      <c r="J69" s="10">
        <v>11267.735311366327</v>
      </c>
      <c r="K69" s="10">
        <v>13810.133326201574</v>
      </c>
      <c r="L69" s="10">
        <v>16371.599326148087</v>
      </c>
      <c r="M69" s="10">
        <v>18952.276321094199</v>
      </c>
      <c r="N69" s="10">
        <v>21552.308393502408</v>
      </c>
      <c r="O69" s="10">
        <v>24171.840706453677</v>
      </c>
      <c r="P69" s="10">
        <v>26811.019511752078</v>
      </c>
      <c r="Q69" s="10">
        <v>26811.019511752078</v>
      </c>
      <c r="R69" s="10">
        <v>26811.019511752078</v>
      </c>
      <c r="S69" s="10">
        <v>26811.019511752078</v>
      </c>
      <c r="T69" s="10">
        <v>26811.019511752078</v>
      </c>
      <c r="U69" s="10">
        <v>26811.019511752078</v>
      </c>
      <c r="V69" s="10">
        <v>26811.019511752078</v>
      </c>
      <c r="W69" s="10">
        <v>26811.019511752078</v>
      </c>
      <c r="X69" s="10">
        <v>26811.019511752078</v>
      </c>
      <c r="Y69" s="10">
        <v>26811.019511752078</v>
      </c>
      <c r="Z69" s="10">
        <v>26811.019511752078</v>
      </c>
      <c r="AA69" s="10">
        <v>26811.019511752078</v>
      </c>
      <c r="AB69" s="10">
        <v>26811.019511752078</v>
      </c>
      <c r="AC69" s="10">
        <v>26811.019511752078</v>
      </c>
      <c r="AD69" s="10">
        <v>26811.019511752078</v>
      </c>
      <c r="AE69" s="10">
        <v>26811.019511752078</v>
      </c>
      <c r="AF69" s="10">
        <v>26811.019511752078</v>
      </c>
      <c r="AG69" s="10">
        <v>26811.019511752078</v>
      </c>
      <c r="AH69" s="10">
        <v>26811.019511752078</v>
      </c>
      <c r="AI69" s="10">
        <v>26811.019511752078</v>
      </c>
      <c r="AJ69" s="10">
        <v>26811.019511752078</v>
      </c>
      <c r="AK69" s="10">
        <v>26811.019511752078</v>
      </c>
      <c r="AL69" s="10">
        <v>26811.019511752078</v>
      </c>
      <c r="AM69" s="10">
        <v>26811.019511752078</v>
      </c>
      <c r="AN69" s="10">
        <v>26811.019511752078</v>
      </c>
      <c r="AO69" s="10">
        <v>26811.019511752078</v>
      </c>
      <c r="AP69" s="10">
        <v>26811.019511752078</v>
      </c>
      <c r="AQ69" s="10">
        <v>26811.019511752078</v>
      </c>
      <c r="AR69" s="10">
        <v>26811.019511752078</v>
      </c>
      <c r="AS69" s="10">
        <v>26811.019511752078</v>
      </c>
      <c r="AT69" s="10">
        <v>26811.019511752078</v>
      </c>
      <c r="AU69" s="10">
        <v>26811.019511752078</v>
      </c>
    </row>
    <row r="70" spans="1:48">
      <c r="D70" t="s">
        <v>16</v>
      </c>
      <c r="E70">
        <v>15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>
        <v>2658.9726463381403</v>
      </c>
      <c r="R70" s="10">
        <v>5337.8875875238173</v>
      </c>
      <c r="S70" s="10">
        <v>8036.8943907683861</v>
      </c>
      <c r="T70" s="10">
        <v>10756.143745037289</v>
      </c>
      <c r="U70" s="10">
        <v>13495.787469463208</v>
      </c>
      <c r="V70" s="10">
        <v>16255.978521822322</v>
      </c>
      <c r="W70" s="10">
        <v>19036.871007074129</v>
      </c>
      <c r="X70" s="10">
        <v>21838.620185965327</v>
      </c>
      <c r="Y70" s="10">
        <v>24661.382483698206</v>
      </c>
      <c r="Z70" s="10">
        <v>27505.315498664084</v>
      </c>
      <c r="AA70" s="10">
        <v>30370.578011242204</v>
      </c>
      <c r="AB70" s="10">
        <v>33257.329992664658</v>
      </c>
      <c r="AC70" s="10">
        <v>36165.732613947781</v>
      </c>
      <c r="AD70" s="10">
        <v>39095.948254890529</v>
      </c>
      <c r="AE70" s="10">
        <v>42048.140513140344</v>
      </c>
      <c r="AF70" s="10">
        <v>45022.474213327034</v>
      </c>
      <c r="AG70" s="10">
        <v>48019.115416265129</v>
      </c>
      <c r="AH70" s="10">
        <v>51038.231428225256</v>
      </c>
      <c r="AI70" s="10">
        <v>54079.990810275085</v>
      </c>
      <c r="AJ70" s="10">
        <v>57144.563387690287</v>
      </c>
      <c r="AK70" s="10">
        <v>60232.120259436102</v>
      </c>
      <c r="AL70" s="10">
        <v>63342.833807720017</v>
      </c>
      <c r="AM70" s="10">
        <v>66476.877707616062</v>
      </c>
      <c r="AN70" s="10">
        <v>69634.426936761331</v>
      </c>
      <c r="AO70" s="10">
        <v>72815.657785125179</v>
      </c>
      <c r="AP70" s="10">
        <v>76020.747864851757</v>
      </c>
      <c r="AQ70" s="10">
        <v>79249.876120176283</v>
      </c>
      <c r="AR70" s="10">
        <v>82503.222837415742</v>
      </c>
      <c r="AS70" s="10">
        <v>85780.969655034496</v>
      </c>
      <c r="AT70" s="10">
        <v>89083.299573785393</v>
      </c>
      <c r="AU70" s="10">
        <v>92410.396966926928</v>
      </c>
    </row>
    <row r="71" spans="1:48">
      <c r="C71" s="1" t="s">
        <v>19</v>
      </c>
      <c r="D71" s="1"/>
      <c r="E71" s="1"/>
      <c r="F71" s="1">
        <f>SUM(F41:F70)</f>
        <v>987014</v>
      </c>
      <c r="G71" s="1">
        <f t="shared" ref="G71:AU71" si="24">SUM(G41:G70)</f>
        <v>994416.60499999998</v>
      </c>
      <c r="H71" s="1">
        <f t="shared" si="24"/>
        <v>1001874.7295374998</v>
      </c>
      <c r="I71" s="1">
        <f t="shared" si="24"/>
        <v>1009388.7900090311</v>
      </c>
      <c r="J71" s="1">
        <f t="shared" si="24"/>
        <v>1016959.2059340992</v>
      </c>
      <c r="K71" s="1">
        <f t="shared" si="24"/>
        <v>1024586.3999786047</v>
      </c>
      <c r="L71" s="1">
        <f t="shared" si="24"/>
        <v>1032270.7979784441</v>
      </c>
      <c r="M71" s="1">
        <f t="shared" si="24"/>
        <v>1040012.8289632828</v>
      </c>
      <c r="N71" s="1">
        <f t="shared" si="24"/>
        <v>1047812.9251805071</v>
      </c>
      <c r="O71" s="1">
        <f t="shared" si="24"/>
        <v>1055671.522119361</v>
      </c>
      <c r="P71" s="1">
        <f t="shared" si="24"/>
        <v>1063589.0585352562</v>
      </c>
      <c r="Q71" s="1">
        <f t="shared" si="24"/>
        <v>1071565.9764742707</v>
      </c>
      <c r="R71" s="1">
        <f t="shared" si="24"/>
        <v>1079602.7212978278</v>
      </c>
      <c r="S71" s="1">
        <f t="shared" si="24"/>
        <v>1087699.7417075613</v>
      </c>
      <c r="T71" s="1">
        <f t="shared" si="24"/>
        <v>1095857.489770368</v>
      </c>
      <c r="U71" s="1">
        <f t="shared" si="24"/>
        <v>1104076.4209436458</v>
      </c>
      <c r="V71" s="1">
        <f t="shared" si="24"/>
        <v>1112356.9941007232</v>
      </c>
      <c r="W71" s="1">
        <f t="shared" si="24"/>
        <v>1120699.6715564786</v>
      </c>
      <c r="X71" s="1">
        <f t="shared" si="24"/>
        <v>1129104.9190931523</v>
      </c>
      <c r="Y71" s="1">
        <f t="shared" si="24"/>
        <v>1137573.2059863508</v>
      </c>
      <c r="Z71" s="1">
        <f t="shared" si="24"/>
        <v>1146105.0050312483</v>
      </c>
      <c r="AA71" s="1">
        <f t="shared" si="24"/>
        <v>1154700.7925689828</v>
      </c>
      <c r="AB71" s="1">
        <f t="shared" si="24"/>
        <v>1163361.0485132502</v>
      </c>
      <c r="AC71" s="1">
        <f t="shared" si="24"/>
        <v>1172086.2563770995</v>
      </c>
      <c r="AD71" s="1">
        <f t="shared" si="24"/>
        <v>1180876.9032999277</v>
      </c>
      <c r="AE71" s="1">
        <f t="shared" si="24"/>
        <v>1189733.4800746772</v>
      </c>
      <c r="AF71" s="1">
        <f t="shared" si="24"/>
        <v>1198656.4811752373</v>
      </c>
      <c r="AG71" s="1">
        <f t="shared" si="24"/>
        <v>1207646.4047840517</v>
      </c>
      <c r="AH71" s="1">
        <f t="shared" si="24"/>
        <v>1216703.7528199321</v>
      </c>
      <c r="AI71" s="1">
        <f t="shared" si="24"/>
        <v>1225829.0309660814</v>
      </c>
      <c r="AJ71" s="1">
        <f t="shared" si="24"/>
        <v>1235022.7486983272</v>
      </c>
      <c r="AK71" s="1">
        <f t="shared" si="24"/>
        <v>1244285.4193135644</v>
      </c>
      <c r="AL71" s="1">
        <f t="shared" si="24"/>
        <v>1253617.5599584163</v>
      </c>
      <c r="AM71" s="1">
        <f t="shared" si="24"/>
        <v>1263019.6916581043</v>
      </c>
      <c r="AN71" s="1">
        <f t="shared" si="24"/>
        <v>1272492.3393455402</v>
      </c>
      <c r="AO71" s="1">
        <f t="shared" si="24"/>
        <v>1282036.0318906317</v>
      </c>
      <c r="AP71" s="1">
        <f t="shared" si="24"/>
        <v>1291651.3021298114</v>
      </c>
      <c r="AQ71" s="1">
        <f t="shared" si="24"/>
        <v>1301338.6868957849</v>
      </c>
      <c r="AR71" s="1">
        <f t="shared" si="24"/>
        <v>1311098.7270475035</v>
      </c>
      <c r="AS71" s="1">
        <f t="shared" si="24"/>
        <v>1320931.9675003598</v>
      </c>
      <c r="AT71" s="1">
        <f t="shared" si="24"/>
        <v>1330838.9572566124</v>
      </c>
      <c r="AU71" s="19">
        <f t="shared" si="24"/>
        <v>1340820.2494360371</v>
      </c>
    </row>
    <row r="72" spans="1:48">
      <c r="C72" t="s">
        <v>46</v>
      </c>
      <c r="E72" t="s">
        <v>47</v>
      </c>
      <c r="F72" s="21">
        <f>(($E$42*F42)+($E$68*F68)+($E$58*F58)+($E$48*F48)+($E$43*F43)+($E$44*F44)+($E$45*F45)+($E$46*F46)+($E$47*F47)+($E$49*F49)+($E$50*F50)+($E$51*F51)+($E$52*F52)+($E$53*F53)+($E$54*F54)+($E$55*F55)+($E$56*F56)+($E$57*F57)+($E$59*F59)+($E$60*F60)+($E$61*F61)+($E$62*F62)+($E$63*F63)+($E$64*F64)+($E$65*F65)+($E$66*F66)+($E$67*F67)+($E$69*F69)+($E$70*F70))*109</f>
        <v>30339765840.399998</v>
      </c>
      <c r="G72" s="21">
        <f t="shared" ref="G72:AU72" si="25">(($E$42*G42)+($E$68*G68)+($E$58*G58)+($E$48*G48)+($E$43*G43)+($E$44*G44)+($E$45*G45)+($E$46*G46)+($E$47*G47)+($E$49*G49)+($E$50*G50)+($E$51*G51)+($E$52*G52)+($E$53*G53)+($E$54*G54)+($E$55*G55)+($E$56*G56)+($E$57*G57)+($E$59*G59)+($E$60*G60)+($E$61*G61)+($E$62*G62)+($E$63*G63)+($E$64*G64)+($E$65*G65)+($E$66*G66)+($E$67*G67)+($E$69*G69)+($E$70*G70))*109</f>
        <v>24177064877.972107</v>
      </c>
      <c r="H72" s="21">
        <f t="shared" si="25"/>
        <v>19653902509.289051</v>
      </c>
      <c r="I72" s="21">
        <f t="shared" si="25"/>
        <v>16336812853.751585</v>
      </c>
      <c r="J72" s="21">
        <f t="shared" si="25"/>
        <v>13908325490.33077</v>
      </c>
      <c r="K72" s="21">
        <f t="shared" si="25"/>
        <v>12135635222.959002</v>
      </c>
      <c r="L72" s="21">
        <f t="shared" si="25"/>
        <v>10847797165.257601</v>
      </c>
      <c r="M72" s="21">
        <f t="shared" si="25"/>
        <v>9919113664.6219463</v>
      </c>
      <c r="N72" s="21">
        <f t="shared" si="25"/>
        <v>9257021233.7294998</v>
      </c>
      <c r="O72" s="21">
        <f t="shared" si="25"/>
        <v>8793250231.4438896</v>
      </c>
      <c r="P72" s="21">
        <f t="shared" si="25"/>
        <v>8477366539.6867914</v>
      </c>
      <c r="Q72" s="21">
        <f t="shared" si="25"/>
        <v>8156754745.211237</v>
      </c>
      <c r="R72" s="21">
        <f t="shared" si="25"/>
        <v>7918175936.6270885</v>
      </c>
      <c r="S72" s="21">
        <f t="shared" si="25"/>
        <v>7741074702.2401514</v>
      </c>
      <c r="T72" s="21">
        <f t="shared" si="25"/>
        <v>7610153573.2422991</v>
      </c>
      <c r="U72" s="21">
        <f t="shared" si="25"/>
        <v>7514005211.8235006</v>
      </c>
      <c r="V72" s="21">
        <f t="shared" si="25"/>
        <v>7444105558.8892307</v>
      </c>
      <c r="W72" s="21">
        <f t="shared" si="25"/>
        <v>7394071549.6748095</v>
      </c>
      <c r="X72" s="21">
        <f t="shared" si="25"/>
        <v>7359112995.2737331</v>
      </c>
      <c r="Y72" s="21">
        <f t="shared" si="25"/>
        <v>7335627156.1009245</v>
      </c>
      <c r="Z72" s="21">
        <f t="shared" si="25"/>
        <v>7320898330.103981</v>
      </c>
      <c r="AA72" s="21">
        <f t="shared" si="25"/>
        <v>7312874844.3244781</v>
      </c>
      <c r="AB72" s="21">
        <f t="shared" si="25"/>
        <v>7310003189.3277607</v>
      </c>
      <c r="AC72" s="21">
        <f t="shared" si="25"/>
        <v>7311104409.8979082</v>
      </c>
      <c r="AD72" s="21">
        <f t="shared" si="25"/>
        <v>7315281798.3299828</v>
      </c>
      <c r="AE72" s="21">
        <f t="shared" si="25"/>
        <v>7321851818.4230804</v>
      </c>
      <c r="AF72" s="21">
        <f t="shared" si="25"/>
        <v>7330292302.4863443</v>
      </c>
      <c r="AG72" s="21">
        <f t="shared" si="25"/>
        <v>7340203516.8246002</v>
      </c>
      <c r="AH72" s="21">
        <f t="shared" si="25"/>
        <v>7351278833.7677622</v>
      </c>
      <c r="AI72" s="21">
        <f t="shared" si="25"/>
        <v>7363282590.1248217</v>
      </c>
      <c r="AJ72" s="21">
        <f t="shared" si="25"/>
        <v>7376033333.1286259</v>
      </c>
      <c r="AK72" s="21">
        <f t="shared" si="25"/>
        <v>7389391114.0703306</v>
      </c>
      <c r="AL72" s="21">
        <f t="shared" si="25"/>
        <v>7403247829.7621069</v>
      </c>
      <c r="AM72" s="21">
        <f t="shared" si="25"/>
        <v>7417519864.1080923</v>
      </c>
      <c r="AN72" s="21">
        <f t="shared" si="25"/>
        <v>7432142469.4325314</v>
      </c>
      <c r="AO72" s="21">
        <f t="shared" si="25"/>
        <v>7447065466.7189522</v>
      </c>
      <c r="AP72" s="21">
        <f t="shared" si="25"/>
        <v>7462249947.9906092</v>
      </c>
      <c r="AQ72" s="21">
        <f t="shared" si="25"/>
        <v>7477665741.8668509</v>
      </c>
      <c r="AR72" s="21">
        <f t="shared" si="25"/>
        <v>7493289461.6177979</v>
      </c>
      <c r="AS72" s="21">
        <f t="shared" si="25"/>
        <v>7509102998.8002167</v>
      </c>
      <c r="AT72" s="21">
        <f t="shared" si="25"/>
        <v>7525092358.4838114</v>
      </c>
      <c r="AU72" s="21">
        <f t="shared" si="25"/>
        <v>7541246756.9066277</v>
      </c>
    </row>
    <row r="73" spans="1:48">
      <c r="F73" s="21">
        <f>F72/1000000000</f>
        <v>30.339765840399998</v>
      </c>
      <c r="G73" s="21">
        <f t="shared" ref="G73:AU73" si="26">G72/1000000000</f>
        <v>24.177064877972107</v>
      </c>
      <c r="H73" s="21">
        <f t="shared" si="26"/>
        <v>19.65390250928905</v>
      </c>
      <c r="I73" s="21">
        <f t="shared" si="26"/>
        <v>16.336812853751585</v>
      </c>
      <c r="J73" s="21">
        <f t="shared" si="26"/>
        <v>13.908325490330771</v>
      </c>
      <c r="K73" s="21">
        <f t="shared" si="26"/>
        <v>12.135635222959001</v>
      </c>
      <c r="L73" s="21">
        <f t="shared" si="26"/>
        <v>10.847797165257601</v>
      </c>
      <c r="M73" s="21">
        <f t="shared" si="26"/>
        <v>9.9191136646219462</v>
      </c>
      <c r="N73" s="21">
        <f t="shared" si="26"/>
        <v>9.2570212337294997</v>
      </c>
      <c r="O73" s="21">
        <f t="shared" si="26"/>
        <v>8.7932502314438903</v>
      </c>
      <c r="P73" s="21">
        <f t="shared" si="26"/>
        <v>8.4773665396867912</v>
      </c>
      <c r="Q73" s="21">
        <f t="shared" si="26"/>
        <v>8.1567547452112361</v>
      </c>
      <c r="R73" s="21">
        <f t="shared" si="26"/>
        <v>7.9181759366270885</v>
      </c>
      <c r="S73" s="21">
        <f t="shared" si="26"/>
        <v>7.7410747022401516</v>
      </c>
      <c r="T73" s="21">
        <f t="shared" si="26"/>
        <v>7.6101535732422994</v>
      </c>
      <c r="U73" s="21">
        <f t="shared" si="26"/>
        <v>7.514005211823501</v>
      </c>
      <c r="V73" s="21">
        <f t="shared" si="26"/>
        <v>7.4441055588892304</v>
      </c>
      <c r="W73" s="21">
        <f t="shared" si="26"/>
        <v>7.3940715496748091</v>
      </c>
      <c r="X73" s="21">
        <f t="shared" si="26"/>
        <v>7.3591129952737333</v>
      </c>
      <c r="Y73" s="21">
        <f t="shared" si="26"/>
        <v>7.3356271561009248</v>
      </c>
      <c r="Z73" s="21">
        <f t="shared" si="26"/>
        <v>7.3208983301039812</v>
      </c>
      <c r="AA73" s="21">
        <f t="shared" si="26"/>
        <v>7.3128748443244778</v>
      </c>
      <c r="AB73" s="21">
        <f t="shared" si="26"/>
        <v>7.3100031893277606</v>
      </c>
      <c r="AC73" s="21">
        <f t="shared" si="26"/>
        <v>7.3111044098979079</v>
      </c>
      <c r="AD73" s="21">
        <f t="shared" si="26"/>
        <v>7.3152817983299832</v>
      </c>
      <c r="AE73" s="21">
        <f t="shared" si="26"/>
        <v>7.3218518184230801</v>
      </c>
      <c r="AF73" s="21">
        <f t="shared" si="26"/>
        <v>7.3302923024863444</v>
      </c>
      <c r="AG73" s="21">
        <f t="shared" si="26"/>
        <v>7.3402035168245998</v>
      </c>
      <c r="AH73" s="21">
        <f t="shared" si="26"/>
        <v>7.3512788337677621</v>
      </c>
      <c r="AI73" s="21">
        <f t="shared" si="26"/>
        <v>7.3632825901248218</v>
      </c>
      <c r="AJ73" s="21">
        <f t="shared" si="26"/>
        <v>7.3760333331286256</v>
      </c>
      <c r="AK73" s="21">
        <f t="shared" si="26"/>
        <v>7.3893911140703308</v>
      </c>
      <c r="AL73" s="21">
        <f t="shared" si="26"/>
        <v>7.4032478297621065</v>
      </c>
      <c r="AM73" s="21">
        <f t="shared" si="26"/>
        <v>7.4175198641080922</v>
      </c>
      <c r="AN73" s="21">
        <f t="shared" si="26"/>
        <v>7.4321424694325318</v>
      </c>
      <c r="AO73" s="21">
        <f t="shared" si="26"/>
        <v>7.4470654667189518</v>
      </c>
      <c r="AP73" s="21">
        <f t="shared" si="26"/>
        <v>7.4622499479906095</v>
      </c>
      <c r="AQ73" s="21">
        <f t="shared" si="26"/>
        <v>7.4776657418668506</v>
      </c>
      <c r="AR73" s="21">
        <f t="shared" si="26"/>
        <v>7.4932894616177981</v>
      </c>
      <c r="AS73" s="21">
        <f t="shared" si="26"/>
        <v>7.5091029988002163</v>
      </c>
      <c r="AT73" s="21">
        <f t="shared" si="26"/>
        <v>7.5250923584838114</v>
      </c>
      <c r="AU73" s="21">
        <f t="shared" si="26"/>
        <v>7.5412467569066273</v>
      </c>
    </row>
    <row r="74" spans="1:48">
      <c r="A74" s="22" t="s">
        <v>37</v>
      </c>
      <c r="D74" s="17">
        <f>(((B75/A75)^(1/A76))-1)*(-1)</f>
        <v>0.25546214619129703</v>
      </c>
      <c r="F74">
        <v>2009</v>
      </c>
      <c r="G74">
        <v>2010</v>
      </c>
      <c r="H74">
        <v>2011</v>
      </c>
      <c r="I74">
        <v>2012</v>
      </c>
      <c r="J74">
        <v>2013</v>
      </c>
      <c r="K74">
        <v>2014</v>
      </c>
      <c r="L74">
        <v>2015</v>
      </c>
      <c r="M74">
        <v>2016</v>
      </c>
      <c r="N74">
        <v>2017</v>
      </c>
      <c r="O74">
        <v>2018</v>
      </c>
      <c r="P74">
        <v>2019</v>
      </c>
      <c r="Q74">
        <v>2020</v>
      </c>
      <c r="R74">
        <v>2021</v>
      </c>
      <c r="S74">
        <v>2022</v>
      </c>
      <c r="T74">
        <v>2023</v>
      </c>
      <c r="U74">
        <v>2024</v>
      </c>
      <c r="V74">
        <v>2025</v>
      </c>
      <c r="W74">
        <v>2026</v>
      </c>
      <c r="X74">
        <v>2027</v>
      </c>
      <c r="Y74">
        <v>2028</v>
      </c>
      <c r="Z74">
        <v>2029</v>
      </c>
      <c r="AA74">
        <v>2030</v>
      </c>
      <c r="AB74">
        <v>2031</v>
      </c>
      <c r="AC74">
        <v>2032</v>
      </c>
      <c r="AD74">
        <v>2033</v>
      </c>
      <c r="AE74">
        <v>2034</v>
      </c>
      <c r="AF74">
        <v>2035</v>
      </c>
      <c r="AG74">
        <v>2036</v>
      </c>
      <c r="AH74">
        <v>2037</v>
      </c>
      <c r="AI74">
        <v>2038</v>
      </c>
      <c r="AJ74">
        <v>2039</v>
      </c>
      <c r="AK74">
        <v>2040</v>
      </c>
      <c r="AL74">
        <v>2041</v>
      </c>
      <c r="AM74">
        <v>2042</v>
      </c>
      <c r="AN74">
        <v>2043</v>
      </c>
      <c r="AO74">
        <v>2044</v>
      </c>
      <c r="AP74">
        <v>2045</v>
      </c>
      <c r="AQ74">
        <v>2046</v>
      </c>
      <c r="AR74">
        <v>2047</v>
      </c>
      <c r="AS74">
        <v>2048</v>
      </c>
      <c r="AT74">
        <v>2049</v>
      </c>
      <c r="AU74">
        <v>2050</v>
      </c>
    </row>
    <row r="75" spans="1:48">
      <c r="A75">
        <v>53283</v>
      </c>
      <c r="B75">
        <v>0.4</v>
      </c>
      <c r="E75" t="s">
        <v>48</v>
      </c>
      <c r="F75">
        <v>30.339765840399998</v>
      </c>
      <c r="G75">
        <v>25.455906240531867</v>
      </c>
      <c r="H75">
        <v>21.952864654862164</v>
      </c>
      <c r="I75">
        <v>19.449617718790744</v>
      </c>
      <c r="J75">
        <v>17.670461418919324</v>
      </c>
      <c r="K75">
        <v>16.415872209582872</v>
      </c>
      <c r="L75">
        <v>15.541437262454101</v>
      </c>
      <c r="M75">
        <v>14.94261747679985</v>
      </c>
      <c r="N75">
        <v>14.543727175942228</v>
      </c>
      <c r="O75">
        <v>14.289962537425193</v>
      </c>
      <c r="P75">
        <v>14.141634573607764</v>
      </c>
      <c r="Q75">
        <v>13.954702841753885</v>
      </c>
      <c r="R75">
        <v>13.822771938464602</v>
      </c>
      <c r="S75">
        <v>13.730748258598055</v>
      </c>
      <c r="T75">
        <v>13.667693405316271</v>
      </c>
      <c r="U75">
        <v>13.625678949286351</v>
      </c>
      <c r="V75">
        <v>13.598957194045243</v>
      </c>
      <c r="W75">
        <v>13.583360658935407</v>
      </c>
      <c r="X75">
        <v>13.57586712634555</v>
      </c>
      <c r="Y75">
        <v>13.574284555653284</v>
      </c>
      <c r="Z75">
        <v>13.57702279253569</v>
      </c>
      <c r="AA75">
        <v>13.582928136515966</v>
      </c>
      <c r="AB75">
        <v>13.591163438442402</v>
      </c>
      <c r="AC75">
        <v>13.601121181907788</v>
      </c>
      <c r="AD75">
        <v>13.612360463703116</v>
      </c>
      <c r="AE75">
        <v>13.624561293638878</v>
      </c>
      <c r="AF75">
        <v>13.637491447703132</v>
      </c>
      <c r="AG75">
        <v>13.650982421680945</v>
      </c>
      <c r="AH75">
        <v>13.664911983291265</v>
      </c>
      <c r="AI75">
        <v>13.679191509629756</v>
      </c>
      <c r="AJ75">
        <v>13.693756795615348</v>
      </c>
      <c r="AK75">
        <v>13.708561380601958</v>
      </c>
      <c r="AL75">
        <v>13.723571702243438</v>
      </c>
      <c r="AM75">
        <v>13.738763576532287</v>
      </c>
      <c r="AN75">
        <v>13.754119640538386</v>
      </c>
      <c r="AO75">
        <v>13.76962749413963</v>
      </c>
      <c r="AP75">
        <v>13.785278349380542</v>
      </c>
      <c r="AQ75">
        <v>13.801066048565009</v>
      </c>
      <c r="AR75">
        <v>13.816986350251369</v>
      </c>
      <c r="AS75">
        <v>13.833036409934916</v>
      </c>
      <c r="AT75">
        <v>13.84921440224403</v>
      </c>
      <c r="AU75">
        <v>13.865519246023222</v>
      </c>
      <c r="AV75" s="13">
        <f>(AU75-F75)/F75</f>
        <v>-0.54299188335988757</v>
      </c>
    </row>
    <row r="76" spans="1:48">
      <c r="A76">
        <v>40</v>
      </c>
    </row>
    <row r="77" spans="1:48">
      <c r="A77" s="22" t="s">
        <v>38</v>
      </c>
      <c r="D77" s="17">
        <f>(((B78/A78)^(1/A79))-1)*(-1)</f>
        <v>0.21261167853941099</v>
      </c>
    </row>
    <row r="78" spans="1:48">
      <c r="A78" s="10">
        <v>5682</v>
      </c>
      <c r="B78">
        <v>0.4</v>
      </c>
    </row>
    <row r="79" spans="1:48">
      <c r="A79">
        <v>40</v>
      </c>
    </row>
    <row r="80" spans="1:48">
      <c r="A80" s="22" t="s">
        <v>39</v>
      </c>
      <c r="D80" s="17">
        <f>(((B81/A81)^(1/A82))-1)*(-1)</f>
        <v>0.19784302132464804</v>
      </c>
    </row>
    <row r="81" spans="1:47">
      <c r="A81" s="10">
        <v>2702</v>
      </c>
      <c r="B81">
        <v>0.4</v>
      </c>
    </row>
    <row r="82" spans="1:47">
      <c r="A82">
        <v>40</v>
      </c>
      <c r="F82">
        <f>$E41*F41</f>
        <v>82885537</v>
      </c>
      <c r="G82">
        <f>$E41*G41</f>
        <v>61711419.829761848</v>
      </c>
      <c r="H82">
        <f>$E41*H41</f>
        <v>45946488.075538717</v>
      </c>
      <c r="I82">
        <f>$E41*I41</f>
        <v>34208899.62180876</v>
      </c>
      <c r="J82">
        <f>$E41*J41</f>
        <v>25469820.705578838</v>
      </c>
      <c r="K82">
        <f>$E41*K41</f>
        <v>18963245.645024132</v>
      </c>
      <c r="L82">
        <f>$E41*L41</f>
        <v>14118854.213793496</v>
      </c>
      <c r="M82">
        <f>$E41*M41</f>
        <v>10512021.41457577</v>
      </c>
      <c r="N82">
        <f>$E41*N41</f>
        <v>7826597.8631993644</v>
      </c>
      <c r="O82">
        <f>$E41*O41</f>
        <v>5827198.375690233</v>
      </c>
      <c r="P82">
        <f>$E41*P41</f>
        <v>4338569.7723539667</v>
      </c>
      <c r="Q82">
        <f>$E41*Q41</f>
        <v>3230229.4269077419</v>
      </c>
      <c r="R82">
        <f>$E41*R41</f>
        <v>2405028.0848196088</v>
      </c>
      <c r="S82">
        <f>$E41*S41</f>
        <v>1790634.4486212528</v>
      </c>
      <c r="T82">
        <f>$E41*T41</f>
        <v>1333195.1293324027</v>
      </c>
      <c r="U82">
        <f>$E41*U41</f>
        <v>992614.24030136573</v>
      </c>
      <c r="V82">
        <f>$E41*V41</f>
        <v>739038.87613393913</v>
      </c>
      <c r="W82">
        <f>$E41*W41</f>
        <v>550242.41871795978</v>
      </c>
      <c r="X82">
        <f>$E41*X41</f>
        <v>409676.30950677994</v>
      </c>
      <c r="Y82">
        <f>$E41*Y41</f>
        <v>305019.52023644594</v>
      </c>
      <c r="Z82">
        <f>$E41*Z41</f>
        <v>227098.57896660586</v>
      </c>
      <c r="AA82">
        <f>$E41*AA41</f>
        <v>169083.48858680524</v>
      </c>
      <c r="AB82">
        <f>$E41*AB41</f>
        <v>125889.05770691231</v>
      </c>
      <c r="AC82">
        <f>$E41*AC41</f>
        <v>93729.168843102845</v>
      </c>
      <c r="AD82">
        <f>$E41*AD41</f>
        <v>69784.914209712428</v>
      </c>
      <c r="AE82">
        <f>$E41*AE41</f>
        <v>51957.510253929722</v>
      </c>
      <c r="AF82">
        <f>$E41*AF41</f>
        <v>38684.333173710795</v>
      </c>
      <c r="AG82">
        <f>$E41*AG41</f>
        <v>28801.950397182547</v>
      </c>
      <c r="AH82">
        <f>$E41*AH41</f>
        <v>21444.142334219137</v>
      </c>
      <c r="AI82">
        <f>$E41*AI41</f>
        <v>15965.975710294348</v>
      </c>
      <c r="AJ82">
        <f>$E41*AJ41</f>
        <v>11887.273289311668</v>
      </c>
      <c r="AK82">
        <f>$E41*AK41</f>
        <v>8850.5249424664798</v>
      </c>
      <c r="AL82">
        <f>$E41*AL41</f>
        <v>6589.5508457422729</v>
      </c>
      <c r="AM82">
        <f>$E41*AM41</f>
        <v>4906.1700442576612</v>
      </c>
      <c r="AN82">
        <f>$E41*AN41</f>
        <v>3652.8293151709136</v>
      </c>
      <c r="AO82">
        <f>$E41*AO41</f>
        <v>2719.6696986524244</v>
      </c>
      <c r="AP82">
        <f>$E41*AP41</f>
        <v>2024.8970404984809</v>
      </c>
      <c r="AQ82">
        <f>$E41*AQ41</f>
        <v>1507.6124967120036</v>
      </c>
      <c r="AR82">
        <f>$E41*AR41</f>
        <v>1122.4745726739407</v>
      </c>
      <c r="AS82">
        <f>$E41*AS41</f>
        <v>835.72480928775337</v>
      </c>
      <c r="AT82">
        <f>$E41*AT41</f>
        <v>622.22875587952444</v>
      </c>
      <c r="AU82">
        <f>$E41*AU41</f>
        <v>463.27286248751335</v>
      </c>
    </row>
    <row r="83" spans="1:47">
      <c r="A83" t="s">
        <v>40</v>
      </c>
      <c r="D83" s="17">
        <f>(((B84/A84)^(1/A85))-1)*(-1)</f>
        <v>0.279902322397513</v>
      </c>
      <c r="F83">
        <f>$E42*F42</f>
        <v>0</v>
      </c>
      <c r="G83">
        <f>$E42*G42</f>
        <v>636368.97926983051</v>
      </c>
      <c r="H83">
        <f>$E42*H42</f>
        <v>1110169.7733258251</v>
      </c>
      <c r="I83">
        <f>$E42*I42</f>
        <v>1462932.3996651345</v>
      </c>
      <c r="J83">
        <f>$E42*J42</f>
        <v>1725577.5283837256</v>
      </c>
      <c r="K83">
        <f>$E42*K42</f>
        <v>1921126.7688331758</v>
      </c>
      <c r="L83">
        <f>$E42*L42</f>
        <v>2066720.5806313315</v>
      </c>
      <c r="M83">
        <f>$E42*M42</f>
        <v>2175120.6847953587</v>
      </c>
      <c r="N83">
        <f>$E42*N42</f>
        <v>2255828.6657022834</v>
      </c>
      <c r="O83">
        <f>$E42*O42</f>
        <v>2315918.8125919588</v>
      </c>
      <c r="P83">
        <f>$E42*P42</f>
        <v>2360658.201592247</v>
      </c>
      <c r="Q83">
        <f>$E42*Q42</f>
        <v>2393968.3702592342</v>
      </c>
      <c r="R83">
        <f>$E42*R42</f>
        <v>2418769.0517485593</v>
      </c>
      <c r="S83">
        <f>$E42*S42</f>
        <v>2437234.097917614</v>
      </c>
      <c r="T83">
        <f>$E42*T42</f>
        <v>2450982.0237628007</v>
      </c>
      <c r="U83">
        <f>$E42*U42</f>
        <v>2461217.8749658978</v>
      </c>
      <c r="V83">
        <f>$E42*V42</f>
        <v>2468838.8536525564</v>
      </c>
      <c r="W83">
        <f>$E42*W42</f>
        <v>2474512.9607678433</v>
      </c>
      <c r="X83">
        <f>$E42*X42</f>
        <v>2478737.5483017396</v>
      </c>
      <c r="Y83">
        <f>$E42*Y42</f>
        <v>2481882.9136374542</v>
      </c>
      <c r="Z83">
        <f>$E42*Z42</f>
        <v>2484224.7571939509</v>
      </c>
      <c r="AA83">
        <f>$E42*AA42</f>
        <v>2485968.348369461</v>
      </c>
      <c r="AB83">
        <f>$E42*AB42</f>
        <v>2487266.5180011946</v>
      </c>
      <c r="AC83">
        <f>$E42*AC42</f>
        <v>2488233.054432686</v>
      </c>
      <c r="AD83">
        <f>$E42*AD42</f>
        <v>2488952.6773930159</v>
      </c>
      <c r="AE83">
        <f>$E42*AE42</f>
        <v>2489488.4639274515</v>
      </c>
      <c r="AF83">
        <f>$E42*AF42</f>
        <v>2489887.3772838996</v>
      </c>
      <c r="AG83">
        <f>$E42*AG42</f>
        <v>2490184.3833781653</v>
      </c>
      <c r="AH83">
        <f>$E42*AH42</f>
        <v>2490405.5156581579</v>
      </c>
      <c r="AI83">
        <f>$E42*AI42</f>
        <v>2490570.1570113115</v>
      </c>
      <c r="AJ83">
        <f>$E42*AJ42</f>
        <v>2490692.7387310364</v>
      </c>
      <c r="AK83">
        <f>$E42*AK42</f>
        <v>2490784.0054615568</v>
      </c>
      <c r="AL83">
        <f>$E42*AL42</f>
        <v>2490851.9569972227</v>
      </c>
      <c r="AM83">
        <f>$E42*AM42</f>
        <v>2490902.54948775</v>
      </c>
      <c r="AN83">
        <f>$E42*AN42</f>
        <v>2490940.2175120665</v>
      </c>
      <c r="AO83">
        <f>$E42*AO42</f>
        <v>2490968.262782048</v>
      </c>
      <c r="AP83">
        <f>$E42*AP42</f>
        <v>2490989.1435471699</v>
      </c>
      <c r="AQ83">
        <f>$E42*AQ42</f>
        <v>2491004.6900672195</v>
      </c>
      <c r="AR83">
        <f>$E42*AR42</f>
        <v>2491016.2650398915</v>
      </c>
      <c r="AS83">
        <f>$E42*AS42</f>
        <v>2491024.8830452026</v>
      </c>
      <c r="AT83">
        <f>$E42*AT42</f>
        <v>2491031.2994763809</v>
      </c>
      <c r="AU83">
        <f>$E42*AU42</f>
        <v>2491036.0767522794</v>
      </c>
    </row>
    <row r="84" spans="1:47">
      <c r="A84">
        <v>202490</v>
      </c>
      <c r="B84">
        <v>0.4</v>
      </c>
      <c r="F84">
        <f>$E43*F43</f>
        <v>30531710.400000002</v>
      </c>
      <c r="G84">
        <f>$E43*G43</f>
        <v>24040312.203176811</v>
      </c>
      <c r="H84">
        <f>$E43*H43</f>
        <v>18929061.073047902</v>
      </c>
      <c r="I84">
        <f>$E43*I43</f>
        <v>14904521.625132162</v>
      </c>
      <c r="J84">
        <f>$E43*J43</f>
        <v>11735646.264585862</v>
      </c>
      <c r="K84">
        <f>$E43*K43</f>
        <v>9240510.8135274928</v>
      </c>
      <c r="L84">
        <f>$E43*L43</f>
        <v>7275870.2989018345</v>
      </c>
      <c r="M84">
        <f>$E43*M43</f>
        <v>5728935.3018172709</v>
      </c>
      <c r="N84">
        <f>$E43*N43</f>
        <v>4510896.7510542143</v>
      </c>
      <c r="O84">
        <f>$E43*O43</f>
        <v>3551827.4210946048</v>
      </c>
      <c r="P84">
        <f>$E43*P43</f>
        <v>2796667.4312133733</v>
      </c>
      <c r="Q84">
        <f>$E43*Q43</f>
        <v>2202063.2743465933</v>
      </c>
      <c r="R84">
        <f>$E43*R43</f>
        <v>1733878.9053377742</v>
      </c>
      <c r="S84">
        <f>$E43*S43</f>
        <v>1365236.0008898315</v>
      </c>
      <c r="T84">
        <f>$E43*T43</f>
        <v>1074970.8831382096</v>
      </c>
      <c r="U84">
        <f>$E43*U43</f>
        <v>846419.51929320139</v>
      </c>
      <c r="V84">
        <f>$E43*V43</f>
        <v>666460.84454775287</v>
      </c>
      <c r="W84">
        <f>$E43*W43</f>
        <v>524763.48570765997</v>
      </c>
      <c r="X84">
        <f>$E43*X43</f>
        <v>413192.64017516241</v>
      </c>
      <c r="Y84">
        <f>$E43*Y43</f>
        <v>325343.0593873894</v>
      </c>
      <c r="Z84">
        <f>$E43*Z43</f>
        <v>256171.32542989054</v>
      </c>
      <c r="AA84">
        <f>$E43*AA43</f>
        <v>201706.30993657588</v>
      </c>
      <c r="AB84">
        <f>$E43*AB43</f>
        <v>158821.19280896999</v>
      </c>
      <c r="AC84">
        <f>$E43*AC43</f>
        <v>125053.95241822353</v>
      </c>
      <c r="AD84">
        <f>$E43*AD43</f>
        <v>98466.02168659732</v>
      </c>
      <c r="AE84">
        <f>$E43*AE43</f>
        <v>77530.995536709117</v>
      </c>
      <c r="AF84">
        <f>$E43*AF43</f>
        <v>61047.000436819602</v>
      </c>
      <c r="AG84">
        <f>$E43*AG43</f>
        <v>48067.695204151169</v>
      </c>
      <c r="AH84">
        <f>$E43*AH43</f>
        <v>37847.941843276167</v>
      </c>
      <c r="AI84">
        <f>$E43*AI43</f>
        <v>29801.027398713632</v>
      </c>
      <c r="AJ84">
        <f>$E43*AJ43</f>
        <v>23464.980941272544</v>
      </c>
      <c r="AK84">
        <f>$E43*AK43</f>
        <v>18476.051956451145</v>
      </c>
      <c r="AL84">
        <f>$E43*AL43</f>
        <v>14547.827537211182</v>
      </c>
      <c r="AM84">
        <f>$E43*AM43</f>
        <v>11454.789505424931</v>
      </c>
      <c r="AN84">
        <f>$E43*AN43</f>
        <v>9019.3674813618964</v>
      </c>
      <c r="AO84">
        <f>$E43*AO43</f>
        <v>7101.7446217839197</v>
      </c>
      <c r="AP84">
        <f>$E43*AP43</f>
        <v>5591.8307771899827</v>
      </c>
      <c r="AQ84">
        <f>$E43*AQ43</f>
        <v>4402.9422495440767</v>
      </c>
      <c r="AR84">
        <f>$E43*AR43</f>
        <v>3466.8253073584538</v>
      </c>
      <c r="AS84">
        <f>$E43*AS43</f>
        <v>2729.7377595560729</v>
      </c>
      <c r="AT84">
        <f>$E43*AT43</f>
        <v>2149.3636325261514</v>
      </c>
      <c r="AU84">
        <f>$E43*AU43</f>
        <v>1692.383822820954</v>
      </c>
    </row>
    <row r="85" spans="1:47">
      <c r="A85">
        <v>40</v>
      </c>
      <c r="F85">
        <f>$E44*F44</f>
        <v>0</v>
      </c>
      <c r="G85">
        <f>$E44*G44</f>
        <v>245081.73408594981</v>
      </c>
      <c r="H85">
        <f>$E44*H44</f>
        <v>438056.22930853633</v>
      </c>
      <c r="I85">
        <f>$E44*I44</f>
        <v>590002.09318655322</v>
      </c>
      <c r="J85">
        <f>$E44*J44</f>
        <v>709642.49189834401</v>
      </c>
      <c r="K85">
        <f>$E44*K44</f>
        <v>803845.94461889658</v>
      </c>
      <c r="L85">
        <f>$E44*L44</f>
        <v>878020.64313232445</v>
      </c>
      <c r="M85">
        <f>$E44*M44</f>
        <v>936424.93448965752</v>
      </c>
      <c r="N85">
        <f>$E44*N44</f>
        <v>982411.79142760322</v>
      </c>
      <c r="O85">
        <f>$E44*O44</f>
        <v>1018621.3055212206</v>
      </c>
      <c r="P85">
        <f>$E44*P44</f>
        <v>1047132.2540442975</v>
      </c>
      <c r="Q85">
        <f>$E44*Q44</f>
        <v>1069581.4419451323</v>
      </c>
      <c r="R85">
        <f>$E44*R44</f>
        <v>1087257.6703245239</v>
      </c>
      <c r="S85">
        <f>$E44*S44</f>
        <v>1101175.7261179273</v>
      </c>
      <c r="T85">
        <f>$E44*T44</f>
        <v>1112134.64070709</v>
      </c>
      <c r="U85">
        <f>$E44*U44</f>
        <v>1120763.5620704808</v>
      </c>
      <c r="V85">
        <f>$E44*V44</f>
        <v>1127557.8739788162</v>
      </c>
      <c r="W85">
        <f>$E44*W44</f>
        <v>1132907.6358278005</v>
      </c>
      <c r="X85">
        <f>$E44*X44</f>
        <v>1137119.9758302858</v>
      </c>
      <c r="Y85">
        <f>$E44*Y44</f>
        <v>1140436.7231542643</v>
      </c>
      <c r="Z85">
        <f>$E44*Z44</f>
        <v>1143048.2912624003</v>
      </c>
      <c r="AA85">
        <f>$E44*AA44</f>
        <v>1145104.6094914456</v>
      </c>
      <c r="AB85">
        <f>$E44*AB44</f>
        <v>1146723.7304502025</v>
      </c>
      <c r="AC85">
        <f>$E44*AC44</f>
        <v>1147998.6073841597</v>
      </c>
      <c r="AD85">
        <f>$E44*AD44</f>
        <v>1149002.4305932571</v>
      </c>
      <c r="AE85">
        <f>$E44*AE44</f>
        <v>1149792.8292649116</v>
      </c>
      <c r="AF85">
        <f>$E44*AF44</f>
        <v>1150415.1799482701</v>
      </c>
      <c r="AG85">
        <f>$E44*AG44</f>
        <v>1150905.2116081996</v>
      </c>
      <c r="AH85">
        <f>$E44*AH44</f>
        <v>1151291.0568143742</v>
      </c>
      <c r="AI85">
        <f>$E44*AI44</f>
        <v>1151594.8668236076</v>
      </c>
      <c r="AJ85">
        <f>$E44*AJ44</f>
        <v>1151834.0832768208</v>
      </c>
      <c r="AK85">
        <f>$E44*AK44</f>
        <v>1152022.4395183821</v>
      </c>
      <c r="AL85">
        <f>$E44*AL44</f>
        <v>1152170.7490232615</v>
      </c>
      <c r="AM85">
        <f>$E44*AM44</f>
        <v>1152287.5261953652</v>
      </c>
      <c r="AN85">
        <f>$E44*AN44</f>
        <v>1152379.4751768929</v>
      </c>
      <c r="AO85">
        <f>$E44*AO44</f>
        <v>1152451.8747311181</v>
      </c>
      <c r="AP85">
        <f>$E44*AP44</f>
        <v>1152508.8812945939</v>
      </c>
      <c r="AQ85">
        <f>$E44*AQ44</f>
        <v>1152553.7675969214</v>
      </c>
      <c r="AR85">
        <f>$E44*AR44</f>
        <v>1152589.1105471675</v>
      </c>
      <c r="AS85">
        <f>$E44*AS44</f>
        <v>1152616.9391734374</v>
      </c>
      <c r="AT85">
        <f>$E44*AT44</f>
        <v>1152638.8511087645</v>
      </c>
      <c r="AU85">
        <f>$E44*AU44</f>
        <v>1152656.1043107416</v>
      </c>
    </row>
    <row r="86" spans="1:47">
      <c r="A86" t="s">
        <v>41</v>
      </c>
      <c r="D86" s="17">
        <f>(((B87/A87)^(1/A88))-1)*(-1)</f>
        <v>0.25794230649308292</v>
      </c>
      <c r="F86">
        <f>$E45*F45</f>
        <v>33352900.000000004</v>
      </c>
      <c r="G86">
        <f>$E45*G45</f>
        <v>26754261.494061146</v>
      </c>
      <c r="H86">
        <f>$E45*H45</f>
        <v>21461117.5667664</v>
      </c>
      <c r="I86">
        <f>$E45*I45</f>
        <v>17215185.226353854</v>
      </c>
      <c r="J86">
        <f>$E45*J45</f>
        <v>13809280.96850856</v>
      </c>
      <c r="K86">
        <f>$E45*K45</f>
        <v>11077211.099377867</v>
      </c>
      <c r="L86">
        <f>$E45*L45</f>
        <v>8885662.1876260228</v>
      </c>
      <c r="M86">
        <f>$E45*M45</f>
        <v>7127695.9339559097</v>
      </c>
      <c r="N86">
        <f>$E45*N45</f>
        <v>5717531.0352986641</v>
      </c>
      <c r="O86">
        <f>$E45*O45</f>
        <v>4586357.4207577351</v>
      </c>
      <c r="P86">
        <f>$E45*P45</f>
        <v>3678978.6117603043</v>
      </c>
      <c r="Q86">
        <f>$E45*Q45</f>
        <v>2951118.3678208836</v>
      </c>
      <c r="R86">
        <f>$E45*R45</f>
        <v>2367260.1936445385</v>
      </c>
      <c r="S86">
        <f>$E45*S45</f>
        <v>1898914.2846723306</v>
      </c>
      <c r="T86">
        <f>$E45*T45</f>
        <v>1523227.3453562234</v>
      </c>
      <c r="U86">
        <f>$E45*U45</f>
        <v>1221867.4451866243</v>
      </c>
      <c r="V86">
        <f>$E45*V45</f>
        <v>980129.49817267386</v>
      </c>
      <c r="W86">
        <f>$E45*W45</f>
        <v>786217.71696477861</v>
      </c>
      <c r="X86">
        <f>$E45*X45</f>
        <v>630670.02842150093</v>
      </c>
      <c r="Y86">
        <f>$E45*Y45</f>
        <v>505896.36453969014</v>
      </c>
      <c r="Z86">
        <f>$E45*Z45</f>
        <v>405808.29930200096</v>
      </c>
      <c r="AA86">
        <f>$E45*AA45</f>
        <v>325521.95928947389</v>
      </c>
      <c r="AB86">
        <f>$E45*AB45</f>
        <v>261119.71135612295</v>
      </c>
      <c r="AC86">
        <f>$E45*AC45</f>
        <v>209458.99873401015</v>
      </c>
      <c r="AD86">
        <f>$E45*AD45</f>
        <v>168018.99758083781</v>
      </c>
      <c r="AE86">
        <f>$E45*AE45</f>
        <v>134777.61145950662</v>
      </c>
      <c r="AF86">
        <f>$E45*AF45</f>
        <v>108112.8016014407</v>
      </c>
      <c r="AG86">
        <f>$E45*AG45</f>
        <v>86723.438288740595</v>
      </c>
      <c r="AH86">
        <f>$E45*AH45</f>
        <v>69565.811238035734</v>
      </c>
      <c r="AI86">
        <f>$E45*AI45</f>
        <v>55802.700961801464</v>
      </c>
      <c r="AJ86">
        <f>$E45*AJ45</f>
        <v>44762.526005442785</v>
      </c>
      <c r="AK86">
        <f>$E45*AK45</f>
        <v>35906.572618404476</v>
      </c>
      <c r="AL86">
        <f>$E45*AL45</f>
        <v>28802.707806166716</v>
      </c>
      <c r="AM86">
        <f>$E45*AM45</f>
        <v>23104.293071462042</v>
      </c>
      <c r="AN86">
        <f>$E45*AN45</f>
        <v>18533.269924633845</v>
      </c>
      <c r="AO86">
        <f>$E45*AO45</f>
        <v>14866.591807719944</v>
      </c>
      <c r="AP86">
        <f>$E45*AP45</f>
        <v>11925.340367680783</v>
      </c>
      <c r="AQ86">
        <f>$E45*AQ45</f>
        <v>9565.9949990132482</v>
      </c>
      <c r="AR86">
        <f>$E45*AR45</f>
        <v>7673.4296464321678</v>
      </c>
      <c r="AS86">
        <f>$E45*AS45</f>
        <v>6155.2951412609546</v>
      </c>
      <c r="AT86">
        <f>$E45*AT45</f>
        <v>4937.512953370886</v>
      </c>
      <c r="AU86">
        <f>$E45*AU45</f>
        <v>3960.6604728452808</v>
      </c>
    </row>
    <row r="87" spans="1:47">
      <c r="A87">
        <v>60891</v>
      </c>
      <c r="B87">
        <v>0.4</v>
      </c>
      <c r="F87">
        <f>$E46*F46</f>
        <v>0</v>
      </c>
      <c r="G87">
        <f>$E46*G46</f>
        <v>275249.10341791657</v>
      </c>
      <c r="H87">
        <f>$E46*H46</f>
        <v>496042.09259873204</v>
      </c>
      <c r="I87">
        <f>$E46*I46</f>
        <v>673152.72971271467</v>
      </c>
      <c r="J87">
        <f>$E46*J46</f>
        <v>815223.26327133365</v>
      </c>
      <c r="K87">
        <f>$E46*K46</f>
        <v>929186.13322951063</v>
      </c>
      <c r="L87">
        <f>$E46*L46</f>
        <v>1020602.2446763339</v>
      </c>
      <c r="M87">
        <f>$E46*M46</f>
        <v>1093932.3164367669</v>
      </c>
      <c r="N87">
        <f>$E46*N46</f>
        <v>1152754.5452461625</v>
      </c>
      <c r="O87">
        <f>$E46*O46</f>
        <v>1199939.2065868576</v>
      </c>
      <c r="P87">
        <f>$E46*P46</f>
        <v>1237788.7119677293</v>
      </c>
      <c r="Q87">
        <f>$E46*Q46</f>
        <v>1268149.9568484058</v>
      </c>
      <c r="R87">
        <f>$E46*R46</f>
        <v>1292504.4413107117</v>
      </c>
      <c r="S87">
        <f>$E46*S46</f>
        <v>1312040.5609841908</v>
      </c>
      <c r="T87">
        <f>$E46*T46</f>
        <v>1327711.595716509</v>
      </c>
      <c r="U87">
        <f>$E46*U46</f>
        <v>1340282.2255901019</v>
      </c>
      <c r="V87">
        <f>$E46*V46</f>
        <v>1350365.8440695491</v>
      </c>
      <c r="W87">
        <f>$E46*W46</f>
        <v>1358454.4890031377</v>
      </c>
      <c r="X87">
        <f>$E46*X46</f>
        <v>1364942.8519846427</v>
      </c>
      <c r="Y87">
        <f>$E46*Y46</f>
        <v>1370147.5376304355</v>
      </c>
      <c r="Z87">
        <f>$E46*Z46</f>
        <v>1374322.5125430201</v>
      </c>
      <c r="AA87">
        <f>$E46*AA46</f>
        <v>1377671.4978049442</v>
      </c>
      <c r="AB87">
        <f>$E46*AB46</f>
        <v>1380357.9097042773</v>
      </c>
      <c r="AC87">
        <f>$E46*AC46</f>
        <v>1382512.8337569239</v>
      </c>
      <c r="AD87">
        <f>$E46*AD46</f>
        <v>1384241.4211242697</v>
      </c>
      <c r="AE87">
        <f>$E46*AE46</f>
        <v>1385628.0195442364</v>
      </c>
      <c r="AF87">
        <f>$E46*AF46</f>
        <v>1386740.2891434326</v>
      </c>
      <c r="AG87">
        <f>$E46*AG46</f>
        <v>1387632.5039645964</v>
      </c>
      <c r="AH87">
        <f>$E46*AH46</f>
        <v>1388348.2003098705</v>
      </c>
      <c r="AI87">
        <f>$E46*AI46</f>
        <v>1388922.3011278447</v>
      </c>
      <c r="AJ87">
        <f>$E46*AJ46</f>
        <v>1389382.820105446</v>
      </c>
      <c r="AK87">
        <f>$E46*AK46</f>
        <v>1389752.228617141</v>
      </c>
      <c r="AL87">
        <f>$E46*AL46</f>
        <v>1390048.5522327796</v>
      </c>
      <c r="AM87">
        <f>$E46*AM46</f>
        <v>1390286.2502890101</v>
      </c>
      <c r="AN87">
        <f>$E46*AN46</f>
        <v>1390476.9214436333</v>
      </c>
      <c r="AO87">
        <f>$E46*AO46</f>
        <v>1390629.8696409462</v>
      </c>
      <c r="AP87">
        <f>$E46*AP46</f>
        <v>1390752.5581047963</v>
      </c>
      <c r="AQ87">
        <f>$E46*AQ46</f>
        <v>1390850.973512277</v>
      </c>
      <c r="AR87">
        <f>$E46*AR46</f>
        <v>1390929.9181181965</v>
      </c>
      <c r="AS87">
        <f>$E46*AS46</f>
        <v>1390993.2440847638</v>
      </c>
      <c r="AT87">
        <f>$E46*AT46</f>
        <v>1391044.0414507771</v>
      </c>
      <c r="AU87">
        <f>$E46*AU46</f>
        <v>1391084.788912423</v>
      </c>
    </row>
    <row r="88" spans="1:47">
      <c r="A88">
        <v>40</v>
      </c>
      <c r="F88">
        <f>$E47*F47</f>
        <v>11216071.5</v>
      </c>
      <c r="G88">
        <f>$E47*G47</f>
        <v>11216071.5</v>
      </c>
      <c r="H88">
        <f>$E47*H47</f>
        <v>11216071.5</v>
      </c>
      <c r="I88">
        <f>$E47*I47</f>
        <v>11216071.5</v>
      </c>
      <c r="J88">
        <f>$E47*J47</f>
        <v>11216071.5</v>
      </c>
      <c r="K88">
        <f>$E47*K47</f>
        <v>11216071.5</v>
      </c>
      <c r="L88">
        <f>$E47*L47</f>
        <v>11216071.5</v>
      </c>
      <c r="M88">
        <f>$E47*M47</f>
        <v>11216071.5</v>
      </c>
      <c r="N88">
        <f>$E47*N47</f>
        <v>11216071.5</v>
      </c>
      <c r="O88">
        <f>$E47*O47</f>
        <v>11216071.5</v>
      </c>
      <c r="P88">
        <f>$E47*P47</f>
        <v>11216071.5</v>
      </c>
      <c r="Q88">
        <f>$E47*Q47</f>
        <v>11216071.5</v>
      </c>
      <c r="R88">
        <f>$E47*R47</f>
        <v>11216071.5</v>
      </c>
      <c r="S88">
        <f>$E47*S47</f>
        <v>11216071.5</v>
      </c>
      <c r="T88">
        <f>$E47*T47</f>
        <v>11216071.5</v>
      </c>
      <c r="U88">
        <f>$E47*U47</f>
        <v>11216071.5</v>
      </c>
      <c r="V88">
        <f>$E47*V47</f>
        <v>11216071.5</v>
      </c>
      <c r="W88">
        <f>$E47*W47</f>
        <v>11216071.5</v>
      </c>
      <c r="X88">
        <f>$E47*X47</f>
        <v>11216071.5</v>
      </c>
      <c r="Y88">
        <f>$E47*Y47</f>
        <v>11216071.5</v>
      </c>
      <c r="Z88">
        <f>$E47*Z47</f>
        <v>11216071.5</v>
      </c>
      <c r="AA88">
        <f>$E47*AA47</f>
        <v>11216071.5</v>
      </c>
      <c r="AB88">
        <f>$E47*AB47</f>
        <v>11216071.5</v>
      </c>
      <c r="AC88">
        <f>$E47*AC47</f>
        <v>11216071.5</v>
      </c>
      <c r="AD88">
        <f>$E47*AD47</f>
        <v>11216071.5</v>
      </c>
      <c r="AE88">
        <f>$E47*AE47</f>
        <v>11216071.5</v>
      </c>
      <c r="AF88">
        <f>$E47*AF47</f>
        <v>11216071.5</v>
      </c>
      <c r="AG88">
        <f>$E47*AG47</f>
        <v>11216071.5</v>
      </c>
      <c r="AH88">
        <f>$E47*AH47</f>
        <v>11216071.5</v>
      </c>
      <c r="AI88">
        <f>$E47*AI47</f>
        <v>11216071.5</v>
      </c>
      <c r="AJ88">
        <f>$E47*AJ47</f>
        <v>11216071.5</v>
      </c>
      <c r="AK88">
        <f>$E47*AK47</f>
        <v>11216071.5</v>
      </c>
      <c r="AL88">
        <f>$E47*AL47</f>
        <v>11216071.5</v>
      </c>
      <c r="AM88">
        <f>$E47*AM47</f>
        <v>11216071.5</v>
      </c>
      <c r="AN88">
        <f>$E47*AN47</f>
        <v>11216071.5</v>
      </c>
      <c r="AO88">
        <f>$E47*AO47</f>
        <v>11216071.5</v>
      </c>
      <c r="AP88">
        <f>$E47*AP47</f>
        <v>11216071.5</v>
      </c>
      <c r="AQ88">
        <f>$E47*AQ47</f>
        <v>11216071.5</v>
      </c>
      <c r="AR88">
        <f>$E47*AR47</f>
        <v>11216071.5</v>
      </c>
      <c r="AS88">
        <f>$E47*AS47</f>
        <v>11216071.5</v>
      </c>
      <c r="AT88">
        <f>$E47*AT47</f>
        <v>11216071.5</v>
      </c>
      <c r="AU88">
        <f>$E47*AU47</f>
        <v>11216071.5</v>
      </c>
    </row>
    <row r="89" spans="1:47">
      <c r="A89" t="s">
        <v>42</v>
      </c>
      <c r="D89" s="17">
        <f>(((B90/A90)^(1/A91))-1)*(-1)</f>
        <v>0.24794534746378372</v>
      </c>
      <c r="F89">
        <f>$E49*F49</f>
        <v>3592634.1</v>
      </c>
      <c r="G89">
        <f>$E49*G49</f>
        <v>4035063.1255000001</v>
      </c>
      <c r="H89">
        <f>$E49*H49</f>
        <v>4480810.3686912507</v>
      </c>
      <c r="I89">
        <f>$E49*I49</f>
        <v>4929900.7162064342</v>
      </c>
      <c r="J89">
        <f>$E49*J49</f>
        <v>5382359.2413279824</v>
      </c>
      <c r="K89">
        <f>$E49*K49</f>
        <v>5838211.2053879425</v>
      </c>
      <c r="L89">
        <f>$E49*L49</f>
        <v>6297482.0591783533</v>
      </c>
      <c r="M89">
        <f>$E49*M49</f>
        <v>6760197.4443721902</v>
      </c>
      <c r="N89">
        <f>$E49*N49</f>
        <v>7226383.1949549811</v>
      </c>
      <c r="O89">
        <f>$E49*O49</f>
        <v>7696065.3386671441</v>
      </c>
      <c r="P89">
        <f>$E49*P49</f>
        <v>8169270.0984571483</v>
      </c>
      <c r="Q89">
        <f>$E49*Q49</f>
        <v>8169270.0984571483</v>
      </c>
      <c r="R89">
        <f>$E49*R49</f>
        <v>8169270.0984571483</v>
      </c>
      <c r="S89">
        <f>$E49*S49</f>
        <v>8169270.0984571483</v>
      </c>
      <c r="T89">
        <f>$E49*T49</f>
        <v>8169270.0984571483</v>
      </c>
      <c r="U89">
        <f>$E49*U49</f>
        <v>8169270.0984571483</v>
      </c>
      <c r="V89">
        <f>$E49*V49</f>
        <v>8169270.0984571483</v>
      </c>
      <c r="W89">
        <f>$E49*W49</f>
        <v>8169270.0984571483</v>
      </c>
      <c r="X89">
        <f>$E49*X49</f>
        <v>8169270.0984571483</v>
      </c>
      <c r="Y89">
        <f>$E49*Y49</f>
        <v>8169270.0984571483</v>
      </c>
      <c r="Z89">
        <f>$E49*Z49</f>
        <v>8169270.0984571483</v>
      </c>
      <c r="AA89">
        <f>$E49*AA49</f>
        <v>8169270.0984571483</v>
      </c>
      <c r="AB89">
        <f>$E49*AB49</f>
        <v>8169270.0984571483</v>
      </c>
      <c r="AC89">
        <f>$E49*AC49</f>
        <v>8169270.0984571483</v>
      </c>
      <c r="AD89">
        <f>$E49*AD49</f>
        <v>8169270.0984571483</v>
      </c>
      <c r="AE89">
        <f>$E49*AE49</f>
        <v>8169270.0984571483</v>
      </c>
      <c r="AF89">
        <f>$E49*AF49</f>
        <v>8169270.0984571483</v>
      </c>
      <c r="AG89">
        <f>$E49*AG49</f>
        <v>8169270.0984571483</v>
      </c>
      <c r="AH89">
        <f>$E49*AH49</f>
        <v>8169270.0984571483</v>
      </c>
      <c r="AI89">
        <f>$E49*AI49</f>
        <v>8169270.0984571483</v>
      </c>
      <c r="AJ89">
        <f>$E49*AJ49</f>
        <v>8169270.0984571483</v>
      </c>
      <c r="AK89">
        <f>$E49*AK49</f>
        <v>8169270.0984571483</v>
      </c>
      <c r="AL89">
        <f>$E49*AL49</f>
        <v>8169270.0984571483</v>
      </c>
      <c r="AM89">
        <f>$E49*AM49</f>
        <v>8169270.0984571483</v>
      </c>
      <c r="AN89">
        <f>$E49*AN49</f>
        <v>8169270.0984571483</v>
      </c>
      <c r="AO89">
        <f>$E49*AO49</f>
        <v>8169270.0984571483</v>
      </c>
      <c r="AP89">
        <f>$E49*AP49</f>
        <v>8169270.0984571483</v>
      </c>
      <c r="AQ89">
        <f>$E49*AQ49</f>
        <v>8169270.0984571483</v>
      </c>
      <c r="AR89">
        <f>$E49*AR49</f>
        <v>8169270.0984571483</v>
      </c>
      <c r="AS89">
        <f>$E49*AS49</f>
        <v>8169270.0984571483</v>
      </c>
      <c r="AT89">
        <f>$E49*AT49</f>
        <v>8169270.0984571483</v>
      </c>
      <c r="AU89">
        <f>$E49*AU49</f>
        <v>8169270.0984571483</v>
      </c>
    </row>
    <row r="90" spans="1:47">
      <c r="A90">
        <v>35652</v>
      </c>
      <c r="B90">
        <v>0.4</v>
      </c>
      <c r="F90">
        <f>$E50*F50</f>
        <v>0</v>
      </c>
      <c r="G90">
        <f>$E50*G50</f>
        <v>0</v>
      </c>
      <c r="H90">
        <f>$E50*H50</f>
        <v>0</v>
      </c>
      <c r="I90">
        <f>$E50*I50</f>
        <v>0</v>
      </c>
      <c r="J90">
        <f>$E50*J50</f>
        <v>0</v>
      </c>
      <c r="K90">
        <f>$E50*K50</f>
        <v>0</v>
      </c>
      <c r="L90">
        <f>$E50*L50</f>
        <v>0</v>
      </c>
      <c r="M90">
        <f>$E50*M50</f>
        <v>0</v>
      </c>
      <c r="N90">
        <f>$E50*N50</f>
        <v>0</v>
      </c>
      <c r="O90">
        <f>$E50*O50</f>
        <v>0</v>
      </c>
      <c r="P90">
        <f>$E50*P50</f>
        <v>0</v>
      </c>
      <c r="Q90">
        <f>$E50*Q50</f>
        <v>39884.589695072107</v>
      </c>
      <c r="R90">
        <f>$E50*R50</f>
        <v>80068.313812857261</v>
      </c>
      <c r="S90">
        <f>$E50*S50</f>
        <v>120553.41586152579</v>
      </c>
      <c r="T90">
        <f>$E50*T50</f>
        <v>161342.15617555933</v>
      </c>
      <c r="U90">
        <f>$E50*U50</f>
        <v>202436.81204194811</v>
      </c>
      <c r="V90">
        <f>$E50*V50</f>
        <v>243839.67782733485</v>
      </c>
      <c r="W90">
        <f>$E50*W50</f>
        <v>285553.06510611193</v>
      </c>
      <c r="X90">
        <f>$E50*X50</f>
        <v>327579.3027894799</v>
      </c>
      <c r="Y90">
        <f>$E50*Y50</f>
        <v>369920.7372554731</v>
      </c>
      <c r="Z90">
        <f>$E50*Z50</f>
        <v>412579.73247996124</v>
      </c>
      <c r="AA90">
        <f>$E50*AA50</f>
        <v>455558.67016863305</v>
      </c>
      <c r="AB90">
        <f>$E50*AB50</f>
        <v>498859.9498899699</v>
      </c>
      <c r="AC90">
        <f>$E50*AC50</f>
        <v>542485.98920921667</v>
      </c>
      <c r="AD90">
        <f>$E50*AD50</f>
        <v>586439.22382335796</v>
      </c>
      <c r="AE90">
        <f>$E50*AE50</f>
        <v>630722.10769710515</v>
      </c>
      <c r="AF90">
        <f>$E50*AF50</f>
        <v>675337.11319990549</v>
      </c>
      <c r="AG90">
        <f>$E50*AG50</f>
        <v>720286.73124397697</v>
      </c>
      <c r="AH90">
        <f>$E50*AH50</f>
        <v>765573.4714233788</v>
      </c>
      <c r="AI90">
        <f>$E50*AI50</f>
        <v>811199.86215412628</v>
      </c>
      <c r="AJ90">
        <f>$E50*AJ50</f>
        <v>857168.45081535424</v>
      </c>
      <c r="AK90">
        <f>$E50*AK50</f>
        <v>903481.80389154155</v>
      </c>
      <c r="AL90">
        <f>$E50*AL50</f>
        <v>950142.50711580028</v>
      </c>
      <c r="AM90">
        <f>$E50*AM50</f>
        <v>997153.16561424092</v>
      </c>
      <c r="AN90">
        <f>$E50*AN50</f>
        <v>1044516.4040514199</v>
      </c>
      <c r="AO90">
        <f>$E50*AO50</f>
        <v>1092234.8667768778</v>
      </c>
      <c r="AP90">
        <f>$E50*AP50</f>
        <v>1140311.2179727764</v>
      </c>
      <c r="AQ90">
        <f>$E50*AQ50</f>
        <v>1188748.1418026444</v>
      </c>
      <c r="AR90">
        <f>$E50*AR50</f>
        <v>1237548.3425612361</v>
      </c>
      <c r="AS90">
        <f>$E50*AS50</f>
        <v>1286714.5448255173</v>
      </c>
      <c r="AT90">
        <f>$E50*AT50</f>
        <v>1336249.4936067809</v>
      </c>
      <c r="AU90">
        <f>$E50*AU50</f>
        <v>1386155.9545039039</v>
      </c>
    </row>
    <row r="91" spans="1:47">
      <c r="A91">
        <v>40</v>
      </c>
      <c r="F91">
        <f>$E51*F51</f>
        <v>87556676</v>
      </c>
      <c r="G91">
        <f>$E51*G51</f>
        <v>63049359.046193413</v>
      </c>
      <c r="H91">
        <f>$E51*H51</f>
        <v>45401697.023489222</v>
      </c>
      <c r="I91">
        <f>$E51*I51</f>
        <v>32693656.585826341</v>
      </c>
      <c r="J91">
        <f>$E51*J51</f>
        <v>23542626.179786798</v>
      </c>
      <c r="K91">
        <f>$E51*K51</f>
        <v>16952990.436727989</v>
      </c>
      <c r="L91">
        <f>$E51*L51</f>
        <v>12207809.041904995</v>
      </c>
      <c r="M91">
        <f>$E51*M51</f>
        <v>8790814.939690426</v>
      </c>
      <c r="N91">
        <f>$E51*N51</f>
        <v>6330245.4223043192</v>
      </c>
      <c r="O91">
        <f>$E51*O51</f>
        <v>4558395.0272551188</v>
      </c>
      <c r="P91">
        <f>$E51*P51</f>
        <v>3282489.6727211322</v>
      </c>
      <c r="Q91">
        <f>$E51*Q51</f>
        <v>2363713.1900806301</v>
      </c>
      <c r="R91">
        <f>$E51*R51</f>
        <v>1702104.3786954314</v>
      </c>
      <c r="S91">
        <f>$E51*S51</f>
        <v>1225681.41013561</v>
      </c>
      <c r="T91">
        <f>$E51*T51</f>
        <v>882610.33691919816</v>
      </c>
      <c r="U91">
        <f>$E51*U51</f>
        <v>635565.65384346782</v>
      </c>
      <c r="V91">
        <f>$E51*V51</f>
        <v>457669.35129658913</v>
      </c>
      <c r="W91">
        <f>$E51*W51</f>
        <v>329566.63697851181</v>
      </c>
      <c r="X91">
        <f>$E51*X51</f>
        <v>237320.16990348639</v>
      </c>
      <c r="Y91">
        <f>$E51*Y51</f>
        <v>170893.70319573412</v>
      </c>
      <c r="Z91">
        <f>$E51*Z51</f>
        <v>123060.15878814229</v>
      </c>
      <c r="AA91">
        <f>$E51*AA51</f>
        <v>88615.334548736457</v>
      </c>
      <c r="AB91">
        <f>$E51*AB51</f>
        <v>63811.696608511389</v>
      </c>
      <c r="AC91">
        <f>$E51*AC51</f>
        <v>45950.654531667999</v>
      </c>
      <c r="AD91">
        <f>$E51*AD51</f>
        <v>33088.959612566279</v>
      </c>
      <c r="AE91">
        <f>$E51*AE51</f>
        <v>23827.282971295619</v>
      </c>
      <c r="AF91">
        <f>$E51*AF51</f>
        <v>17157.97113120621</v>
      </c>
      <c r="AG91">
        <f>$E51*AG51</f>
        <v>12355.41516395203</v>
      </c>
      <c r="AH91">
        <f>$E51*AH51</f>
        <v>8897.1057653817934</v>
      </c>
      <c r="AI91">
        <f>$E51*AI51</f>
        <v>6406.7851990398713</v>
      </c>
      <c r="AJ91">
        <f>$E51*AJ51</f>
        <v>4613.5111427310158</v>
      </c>
      <c r="AK91">
        <f>$E51*AK51</f>
        <v>3322.1786594697273</v>
      </c>
      <c r="AL91">
        <f>$E51*AL51</f>
        <v>2392.2931372698281</v>
      </c>
      <c r="AM91">
        <f>$E51*AM51</f>
        <v>1722.6847322923013</v>
      </c>
      <c r="AN91">
        <f>$E51*AN51</f>
        <v>1240.5012749595917</v>
      </c>
      <c r="AO91">
        <f>$E51*AO51</f>
        <v>893.2820871566538</v>
      </c>
      <c r="AP91">
        <f>$E51*AP51</f>
        <v>643.2503564003855</v>
      </c>
      <c r="AQ91">
        <f>$E51*AQ51</f>
        <v>463.20308776403544</v>
      </c>
      <c r="AR91">
        <f>$E51*AR51</f>
        <v>333.55146775643806</v>
      </c>
      <c r="AS91">
        <f>$E51*AS51</f>
        <v>240.18963728945235</v>
      </c>
      <c r="AT91">
        <f>$E51*AT51</f>
        <v>172.9599999974831</v>
      </c>
      <c r="AU91">
        <f>$E51*AU51</f>
        <v>124.5480943215196</v>
      </c>
    </row>
    <row r="92" spans="1:47">
      <c r="A92" t="s">
        <v>43</v>
      </c>
      <c r="D92" s="17">
        <f>(((B93/A93)^(1/A94))-1)*(-1)</f>
        <v>0.28042608647751222</v>
      </c>
      <c r="F92">
        <f>$E52*F52</f>
        <v>0</v>
      </c>
      <c r="G92">
        <f>$E52*G52</f>
        <v>2450731.6953806588</v>
      </c>
      <c r="H92">
        <f>$E52*H52</f>
        <v>4215497.8976510772</v>
      </c>
      <c r="I92">
        <f>$E52*I52</f>
        <v>5486301.9414173663</v>
      </c>
      <c r="J92">
        <f>$E52*J52</f>
        <v>6401404.9820213206</v>
      </c>
      <c r="K92">
        <f>$E52*K52</f>
        <v>7060368.5563272014</v>
      </c>
      <c r="L92">
        <f>$E52*L52</f>
        <v>7534886.6958095012</v>
      </c>
      <c r="M92">
        <f>$E52*M52</f>
        <v>7876586.1060309578</v>
      </c>
      <c r="N92">
        <f>$E52*N52</f>
        <v>8122643.0577695686</v>
      </c>
      <c r="O92">
        <f>$E52*O52</f>
        <v>8299828.0972744888</v>
      </c>
      <c r="P92">
        <f>$E52*P52</f>
        <v>8427418.6327278875</v>
      </c>
      <c r="Q92">
        <f>$E52*Q52</f>
        <v>8519296.280991938</v>
      </c>
      <c r="R92">
        <f>$E52*R52</f>
        <v>8585457.1621304564</v>
      </c>
      <c r="S92">
        <f>$E52*S52</f>
        <v>8633099.4589864388</v>
      </c>
      <c r="T92">
        <f>$E52*T52</f>
        <v>8667406.5663080812</v>
      </c>
      <c r="U92">
        <f>$E52*U52</f>
        <v>8692111.0346156545</v>
      </c>
      <c r="V92">
        <f>$E52*V52</f>
        <v>8709900.6648703422</v>
      </c>
      <c r="W92">
        <f>$E52*W52</f>
        <v>8722710.9363021497</v>
      </c>
      <c r="X92">
        <f>$E52*X52</f>
        <v>8731935.5830096509</v>
      </c>
      <c r="Y92">
        <f>$E52*Y52</f>
        <v>8738578.2296804264</v>
      </c>
      <c r="Z92">
        <f>$E52*Z52</f>
        <v>8743361.5841211863</v>
      </c>
      <c r="AA92">
        <f>$E52*AA52</f>
        <v>8746806.066545127</v>
      </c>
      <c r="AB92">
        <f>$E52*AB52</f>
        <v>8749286.4303391501</v>
      </c>
      <c r="AC92">
        <f>$E52*AC52</f>
        <v>8751072.5345468335</v>
      </c>
      <c r="AD92">
        <f>$E52*AD52</f>
        <v>8752358.7040387429</v>
      </c>
      <c r="AE92">
        <f>$E52*AE52</f>
        <v>8753284.8717028704</v>
      </c>
      <c r="AF92">
        <f>$E52*AF52</f>
        <v>8753951.8028868791</v>
      </c>
      <c r="AG92">
        <f>$E52*AG52</f>
        <v>8754432.0584836043</v>
      </c>
      <c r="AH92">
        <f>$E52*AH52</f>
        <v>8754777.8894234616</v>
      </c>
      <c r="AI92">
        <f>$E52*AI52</f>
        <v>8755026.9214800969</v>
      </c>
      <c r="AJ92">
        <f>$E52*AJ52</f>
        <v>8755206.2488857266</v>
      </c>
      <c r="AK92">
        <f>$E52*AK52</f>
        <v>8755335.3821340539</v>
      </c>
      <c r="AL92">
        <f>$E52*AL52</f>
        <v>8755428.370686274</v>
      </c>
      <c r="AM92">
        <f>$E52*AM52</f>
        <v>8755495.3315267712</v>
      </c>
      <c r="AN92">
        <f>$E52*AN52</f>
        <v>8755543.5498725045</v>
      </c>
      <c r="AO92">
        <f>$E52*AO52</f>
        <v>8755578.2717912849</v>
      </c>
      <c r="AP92">
        <f>$E52*AP52</f>
        <v>8755603.2749643605</v>
      </c>
      <c r="AQ92">
        <f>$E52*AQ52</f>
        <v>8755621.2796912249</v>
      </c>
      <c r="AR92">
        <f>$E52*AR52</f>
        <v>8755634.2448532246</v>
      </c>
      <c r="AS92">
        <f>$E52*AS52</f>
        <v>8755643.5810362715</v>
      </c>
      <c r="AT92">
        <f>$E52*AT52</f>
        <v>8755650.3040000014</v>
      </c>
      <c r="AU92">
        <f>$E52*AU52</f>
        <v>8755655.1451905686</v>
      </c>
    </row>
    <row r="93" spans="1:47">
      <c r="A93">
        <v>208470</v>
      </c>
      <c r="B93">
        <v>0.4</v>
      </c>
      <c r="F93">
        <f>$E53*F53</f>
        <v>20416752.300000001</v>
      </c>
      <c r="G93">
        <f>$E53*G53</f>
        <v>15150408.120640045</v>
      </c>
      <c r="H93">
        <f>$E53*H53</f>
        <v>11242476.905690618</v>
      </c>
      <c r="I93">
        <f>$E53*I53</f>
        <v>8342566.4819415612</v>
      </c>
      <c r="J93">
        <f>$E53*J53</f>
        <v>6190665.6415176699</v>
      </c>
      <c r="K93">
        <f>$E53*K53</f>
        <v>4593831.0672171209</v>
      </c>
      <c r="L93">
        <f>$E53*L53</f>
        <v>3408887.6860995572</v>
      </c>
      <c r="M93">
        <f>$E53*M53</f>
        <v>2529591.3337711678</v>
      </c>
      <c r="N93">
        <f>$E53*N53</f>
        <v>1877102.7106533195</v>
      </c>
      <c r="O93">
        <f>$E53*O53</f>
        <v>1392918.5079429836</v>
      </c>
      <c r="P93">
        <f>$E53*P53</f>
        <v>1033625.8952472657</v>
      </c>
      <c r="Q93">
        <f>$E53*Q53</f>
        <v>767010.04777620931</v>
      </c>
      <c r="R93">
        <f>$E53*R53</f>
        <v>569165.70694944309</v>
      </c>
      <c r="S93">
        <f>$E53*S53</f>
        <v>422353.79172213655</v>
      </c>
      <c r="T93">
        <f>$E53*T53</f>
        <v>313410.88052922953</v>
      </c>
      <c r="U93">
        <f>$E53*U53</f>
        <v>232568.95512549137</v>
      </c>
      <c r="V93">
        <f>$E53*V53</f>
        <v>172579.58242173571</v>
      </c>
      <c r="W93">
        <f>$E53*W53</f>
        <v>128064.00687825908</v>
      </c>
      <c r="X93">
        <f>$E53*X53</f>
        <v>95030.881565333999</v>
      </c>
      <c r="Y93">
        <f>$E53*Y53</f>
        <v>70518.396786299665</v>
      </c>
      <c r="Z93">
        <f>$E53*Z53</f>
        <v>52328.718869048331</v>
      </c>
      <c r="AA93">
        <f>$E53*AA53</f>
        <v>38830.928428138955</v>
      </c>
      <c r="AB93">
        <f>$E53*AB53</f>
        <v>28814.789186115991</v>
      </c>
      <c r="AC93">
        <f>$E53*AC53</f>
        <v>21382.236002337988</v>
      </c>
      <c r="AD93">
        <f>$E53*AD53</f>
        <v>15866.852729915956</v>
      </c>
      <c r="AE93">
        <f>$E53*AE53</f>
        <v>11774.120139975936</v>
      </c>
      <c r="AF93">
        <f>$E53*AF53</f>
        <v>8737.0764341430895</v>
      </c>
      <c r="AG93">
        <f>$E53*AG53</f>
        <v>6483.414786712794</v>
      </c>
      <c r="AH93">
        <f>$E53*AH53</f>
        <v>4811.0678226770087</v>
      </c>
      <c r="AI93">
        <f>$E53*AI53</f>
        <v>3570.0898918002199</v>
      </c>
      <c r="AJ93">
        <f>$E53*AJ53</f>
        <v>2649.2126707223288</v>
      </c>
      <c r="AK93">
        <f>$E53*AK53</f>
        <v>1965.8686440448212</v>
      </c>
      <c r="AL93">
        <f>$E53*AL53</f>
        <v>1458.7879517386216</v>
      </c>
      <c r="AM93">
        <f>$E53*AM53</f>
        <v>1082.5048227820262</v>
      </c>
      <c r="AN93">
        <f>$E53*AN53</f>
        <v>803.281032004091</v>
      </c>
      <c r="AO93">
        <f>$E53*AO53</f>
        <v>596.08086984788167</v>
      </c>
      <c r="AP93">
        <f>$E53*AP53</f>
        <v>442.32639542238468</v>
      </c>
      <c r="AQ93">
        <f>$E53*AQ53</f>
        <v>328.231704765372</v>
      </c>
      <c r="AR93">
        <f>$E53*AR53</f>
        <v>243.56686177494996</v>
      </c>
      <c r="AS93">
        <f>$E53*AS53</f>
        <v>180.74066366455955</v>
      </c>
      <c r="AT93">
        <f>$E53*AT53</f>
        <v>134.12000000292755</v>
      </c>
      <c r="AU93">
        <f>$E53*AU53</f>
        <v>99.524777854185231</v>
      </c>
    </row>
    <row r="94" spans="1:47">
      <c r="A94">
        <v>40</v>
      </c>
      <c r="F94">
        <f>$E54*F54</f>
        <v>0</v>
      </c>
      <c r="G94">
        <f>$E54*G54</f>
        <v>2633172.0896799779</v>
      </c>
      <c r="H94">
        <f>$E54*H54</f>
        <v>4587137.6971546914</v>
      </c>
      <c r="I94">
        <f>$E54*I54</f>
        <v>6037092.9090292193</v>
      </c>
      <c r="J94">
        <f>$E54*J54</f>
        <v>7113043.3292411659</v>
      </c>
      <c r="K94">
        <f>$E54*K54</f>
        <v>7911460.6163914399</v>
      </c>
      <c r="L94">
        <f>$E54*L54</f>
        <v>8503932.3069502227</v>
      </c>
      <c r="M94">
        <f>$E54*M54</f>
        <v>8943580.4831144158</v>
      </c>
      <c r="N94">
        <f>$E54*N54</f>
        <v>9269824.7946733404</v>
      </c>
      <c r="O94">
        <f>$E54*O54</f>
        <v>9511916.8960285094</v>
      </c>
      <c r="P94">
        <f>$E54*P54</f>
        <v>9691563.2023763675</v>
      </c>
      <c r="Q94">
        <f>$E54*Q54</f>
        <v>9824871.1261118948</v>
      </c>
      <c r="R94">
        <f>$E54*R54</f>
        <v>9923793.2965252791</v>
      </c>
      <c r="S94">
        <f>$E54*S54</f>
        <v>9997199.2541389316</v>
      </c>
      <c r="T94">
        <f>$E54*T54</f>
        <v>10051670.709735386</v>
      </c>
      <c r="U94">
        <f>$E54*U54</f>
        <v>10092091.672437254</v>
      </c>
      <c r="V94">
        <f>$E54*V54</f>
        <v>10122086.358789133</v>
      </c>
      <c r="W94">
        <f>$E54*W54</f>
        <v>10144344.14656087</v>
      </c>
      <c r="X94">
        <f>$E54*X54</f>
        <v>10160860.709217334</v>
      </c>
      <c r="Y94">
        <f>$E54*Y54</f>
        <v>10173116.951606851</v>
      </c>
      <c r="Z94">
        <f>$E54*Z54</f>
        <v>10182211.790565476</v>
      </c>
      <c r="AA94">
        <f>$E54*AA54</f>
        <v>10188960.685785931</v>
      </c>
      <c r="AB94">
        <f>$E54*AB54</f>
        <v>10193968.755406942</v>
      </c>
      <c r="AC94">
        <f>$E54*AC54</f>
        <v>10197685.031998832</v>
      </c>
      <c r="AD94">
        <f>$E54*AD54</f>
        <v>10200442.723635042</v>
      </c>
      <c r="AE94">
        <f>$E54*AE54</f>
        <v>10202489.089930013</v>
      </c>
      <c r="AF94">
        <f>$E54*AF54</f>
        <v>10204007.611782929</v>
      </c>
      <c r="AG94">
        <f>$E54*AG54</f>
        <v>10205134.442606645</v>
      </c>
      <c r="AH94">
        <f>$E54*AH54</f>
        <v>10205970.616088662</v>
      </c>
      <c r="AI94">
        <f>$E54*AI54</f>
        <v>10206591.105054101</v>
      </c>
      <c r="AJ94">
        <f>$E54*AJ54</f>
        <v>10207051.54366464</v>
      </c>
      <c r="AK94">
        <f>$E54*AK54</f>
        <v>10207393.215677978</v>
      </c>
      <c r="AL94">
        <f>$E54*AL54</f>
        <v>10207646.756024132</v>
      </c>
      <c r="AM94">
        <f>$E54*AM54</f>
        <v>10207834.897588609</v>
      </c>
      <c r="AN94">
        <f>$E54*AN54</f>
        <v>10207974.509483999</v>
      </c>
      <c r="AO94">
        <f>$E54*AO54</f>
        <v>10208078.109565075</v>
      </c>
      <c r="AP94">
        <f>$E54*AP54</f>
        <v>10208154.986802289</v>
      </c>
      <c r="AQ94">
        <f>$E54*AQ54</f>
        <v>10208212.034147618</v>
      </c>
      <c r="AR94">
        <f>$E54*AR54</f>
        <v>10208254.366569113</v>
      </c>
      <c r="AS94">
        <f>$E54*AS54</f>
        <v>10208285.779668167</v>
      </c>
      <c r="AT94">
        <f>$E54*AT54</f>
        <v>10208309.089999998</v>
      </c>
      <c r="AU94">
        <f>$E54*AU54</f>
        <v>10208326.387611073</v>
      </c>
    </row>
    <row r="95" spans="1:47">
      <c r="A95" t="s">
        <v>44</v>
      </c>
      <c r="D95" s="17">
        <f>(((B96/A96)^(1/A97))-1)*(-1)</f>
        <v>0.24982953501754546</v>
      </c>
      <c r="F95">
        <f>$E55*F55</f>
        <v>10570818</v>
      </c>
      <c r="G95">
        <f>$E55*G55</f>
        <v>7949832.8580135806</v>
      </c>
      <c r="H95">
        <f>$E55*H55</f>
        <v>5978708.7877543988</v>
      </c>
      <c r="I95">
        <f>$E55*I55</f>
        <v>4496315.7599898567</v>
      </c>
      <c r="J95">
        <f>$E55*J55</f>
        <v>3381475.1865722854</v>
      </c>
      <c r="K95">
        <f>$E55*K55</f>
        <v>2543054.1464974578</v>
      </c>
      <c r="L95">
        <f>$E55*L55</f>
        <v>1912515.7025249298</v>
      </c>
      <c r="M95">
        <f>$E55*M55</f>
        <v>1438316.3321324438</v>
      </c>
      <c r="N95">
        <f>$E55*N55</f>
        <v>1081692.4893990296</v>
      </c>
      <c r="O95">
        <f>$E55*O55</f>
        <v>813491.8692660213</v>
      </c>
      <c r="P95">
        <f>$E55*P55</f>
        <v>611790.34508189536</v>
      </c>
      <c r="Q95">
        <f>$E55*Q55</f>
        <v>460099.77539557754</v>
      </c>
      <c r="R95">
        <f>$E55*R55</f>
        <v>346020.17671711277</v>
      </c>
      <c r="S95">
        <f>$E55*S55</f>
        <v>260226.08377150894</v>
      </c>
      <c r="T95">
        <f>$E55*T55</f>
        <v>195704.23701164179</v>
      </c>
      <c r="U95">
        <f>$E55*U55</f>
        <v>147180.28196565661</v>
      </c>
      <c r="V95">
        <f>$E55*V55</f>
        <v>110687.61581386416</v>
      </c>
      <c r="W95">
        <f>$E55*W55</f>
        <v>83243.136450957958</v>
      </c>
      <c r="X95">
        <f>$E55*X55</f>
        <v>62603.388059649747</v>
      </c>
      <c r="Y95">
        <f>$E55*Y55</f>
        <v>47081.169254790402</v>
      </c>
      <c r="Z95">
        <f>$E55*Z55</f>
        <v>35407.61238490972</v>
      </c>
      <c r="AA95">
        <f>$E55*AA55</f>
        <v>26628.459629270259</v>
      </c>
      <c r="AB95">
        <f>$E55*AB55</f>
        <v>20026.056954066084</v>
      </c>
      <c r="AC95">
        <f>$E55*AC55</f>
        <v>15060.689304261396</v>
      </c>
      <c r="AD95">
        <f>$E55*AD55</f>
        <v>11326.461461671308</v>
      </c>
      <c r="AE95">
        <f>$E55*AE55</f>
        <v>8518.1180390224436</v>
      </c>
      <c r="AF95">
        <f>$E55*AF55</f>
        <v>6406.0903021002887</v>
      </c>
      <c r="AG95">
        <f>$E55*AG55</f>
        <v>4817.7300162626816</v>
      </c>
      <c r="AH95">
        <f>$E55*AH55</f>
        <v>3623.1962733927612</v>
      </c>
      <c r="AI95">
        <f>$E55*AI55</f>
        <v>2724.8416144560688</v>
      </c>
      <c r="AJ95">
        <f>$E55*AJ55</f>
        <v>2049.2298135759265</v>
      </c>
      <c r="AK95">
        <f>$E55*AK55</f>
        <v>1541.1328154167495</v>
      </c>
      <c r="AL95">
        <f>$E55*AL55</f>
        <v>1159.0161040096791</v>
      </c>
      <c r="AM95">
        <f>$E55*AM55</f>
        <v>871.64345338475323</v>
      </c>
      <c r="AN95">
        <f>$E55*AN55</f>
        <v>655.52351446972898</v>
      </c>
      <c r="AO95">
        <f>$E55*AO55</f>
        <v>492.98950890279229</v>
      </c>
      <c r="AP95">
        <f>$E55*AP55</f>
        <v>370.75505382269694</v>
      </c>
      <c r="AQ95">
        <f>$E55*AQ55</f>
        <v>278.82806317845825</v>
      </c>
      <c r="AR95">
        <f>$E55*AR55</f>
        <v>209.69394217078298</v>
      </c>
      <c r="AS95">
        <f>$E55*AS55</f>
        <v>157.70130481866363</v>
      </c>
      <c r="AT95">
        <f>$E55*AT55</f>
        <v>118.60000000043146</v>
      </c>
      <c r="AU95">
        <f>$E55*AU55</f>
        <v>89.193681790082337</v>
      </c>
    </row>
    <row r="96" spans="1:47">
      <c r="A96">
        <v>39415</v>
      </c>
      <c r="B96">
        <v>0.4</v>
      </c>
      <c r="F96">
        <f>$E56*F56</f>
        <v>0</v>
      </c>
      <c r="G96">
        <f>$E56*G56</f>
        <v>2227837.3706884561</v>
      </c>
      <c r="H96">
        <f>$E56*H56</f>
        <v>3903292.8304087608</v>
      </c>
      <c r="I96">
        <f>$E56*I56</f>
        <v>5163326.9040086213</v>
      </c>
      <c r="J96">
        <f>$E56*J56</f>
        <v>6110941.3914135573</v>
      </c>
      <c r="K96">
        <f>$E56*K56</f>
        <v>6823599.2754771616</v>
      </c>
      <c r="L96">
        <f>$E56*L56</f>
        <v>7359556.95285381</v>
      </c>
      <c r="M96">
        <f>$E56*M56</f>
        <v>7762626.4176874226</v>
      </c>
      <c r="N96">
        <f>$E56*N56</f>
        <v>8065756.6840108251</v>
      </c>
      <c r="O96">
        <f>$E56*O56</f>
        <v>8293727.2111238819</v>
      </c>
      <c r="P96">
        <f>$E56*P56</f>
        <v>8465173.5066803899</v>
      </c>
      <c r="Q96">
        <f>$E56*Q56</f>
        <v>8594110.4909137599</v>
      </c>
      <c r="R96">
        <f>$E56*R56</f>
        <v>8691078.1497904547</v>
      </c>
      <c r="S96">
        <f>$E56*S56</f>
        <v>8764003.1287942175</v>
      </c>
      <c r="T96">
        <f>$E56*T56</f>
        <v>8818846.6985401046</v>
      </c>
      <c r="U96">
        <f>$E56*U56</f>
        <v>8860092.0603291914</v>
      </c>
      <c r="V96">
        <f>$E56*V56</f>
        <v>8891110.8265582155</v>
      </c>
      <c r="W96">
        <f>$E56*W56</f>
        <v>8914438.6340166852</v>
      </c>
      <c r="X96">
        <f>$E56*X56</f>
        <v>8931982.4201492984</v>
      </c>
      <c r="Y96">
        <f>$E56*Y56</f>
        <v>8945176.3061334286</v>
      </c>
      <c r="Z96">
        <f>$E56*Z56</f>
        <v>8955098.8294728268</v>
      </c>
      <c r="AA96">
        <f>$E56*AA56</f>
        <v>8962561.1093151197</v>
      </c>
      <c r="AB96">
        <f>$E56*AB56</f>
        <v>8968173.1515890434</v>
      </c>
      <c r="AC96">
        <f>$E56*AC56</f>
        <v>8972393.7140913773</v>
      </c>
      <c r="AD96">
        <f>$E56*AD56</f>
        <v>8975567.8077575788</v>
      </c>
      <c r="AE96">
        <f>$E56*AE56</f>
        <v>8977954.8996668309</v>
      </c>
      <c r="AF96">
        <f>$E56*AF56</f>
        <v>8979750.1232432146</v>
      </c>
      <c r="AG96">
        <f>$E56*AG56</f>
        <v>8981100.2294861767</v>
      </c>
      <c r="AH96">
        <f>$E56*AH56</f>
        <v>8982115.5831676163</v>
      </c>
      <c r="AI96">
        <f>$E56*AI56</f>
        <v>8982879.1846277118</v>
      </c>
      <c r="AJ96">
        <f>$E56*AJ56</f>
        <v>8983453.4546584599</v>
      </c>
      <c r="AK96">
        <f>$E56*AK56</f>
        <v>8983885.3371068966</v>
      </c>
      <c r="AL96">
        <f>$E56*AL56</f>
        <v>8984210.1363115925</v>
      </c>
      <c r="AM96">
        <f>$E56*AM56</f>
        <v>8984454.4030646235</v>
      </c>
      <c r="AN96">
        <f>$E56*AN56</f>
        <v>8984638.1050127018</v>
      </c>
      <c r="AO96">
        <f>$E56*AO56</f>
        <v>8984776.2589174323</v>
      </c>
      <c r="AP96">
        <f>$E56*AP56</f>
        <v>8984880.15820425</v>
      </c>
      <c r="AQ96">
        <f>$E56*AQ56</f>
        <v>8984958.2961462978</v>
      </c>
      <c r="AR96">
        <f>$E56*AR56</f>
        <v>8985017.0601491556</v>
      </c>
      <c r="AS96">
        <f>$E56*AS56</f>
        <v>8985061.2538909037</v>
      </c>
      <c r="AT96">
        <f>$E56*AT56</f>
        <v>8985094.4900000002</v>
      </c>
      <c r="AU96">
        <f>$E56*AU56</f>
        <v>8985119.4853704795</v>
      </c>
    </row>
    <row r="97" spans="1:47">
      <c r="A97">
        <v>40</v>
      </c>
      <c r="F97">
        <f>$E57*F57</f>
        <v>981849.60000000009</v>
      </c>
      <c r="G97">
        <f>$E57*G57</f>
        <v>981849.60000000009</v>
      </c>
      <c r="H97">
        <f>$E57*H57</f>
        <v>981849.60000000009</v>
      </c>
      <c r="I97">
        <f>$E57*I57</f>
        <v>981849.60000000009</v>
      </c>
      <c r="J97">
        <f>$E57*J57</f>
        <v>981849.60000000009</v>
      </c>
      <c r="K97">
        <f>$E57*K57</f>
        <v>981849.60000000009</v>
      </c>
      <c r="L97">
        <f>$E57*L57</f>
        <v>981849.60000000009</v>
      </c>
      <c r="M97">
        <f>$E57*M57</f>
        <v>981849.60000000009</v>
      </c>
      <c r="N97">
        <f>$E57*N57</f>
        <v>981849.60000000009</v>
      </c>
      <c r="O97">
        <f>$E57*O57</f>
        <v>981849.60000000009</v>
      </c>
      <c r="P97">
        <f>$E57*P57</f>
        <v>981849.60000000009</v>
      </c>
      <c r="Q97">
        <f>$E57*Q57</f>
        <v>981849.60000000009</v>
      </c>
      <c r="R97">
        <f>$E57*R57</f>
        <v>981849.60000000009</v>
      </c>
      <c r="S97">
        <f>$E57*S57</f>
        <v>981849.60000000009</v>
      </c>
      <c r="T97">
        <f>$E57*T57</f>
        <v>981849.60000000009</v>
      </c>
      <c r="U97">
        <f>$E57*U57</f>
        <v>981849.60000000009</v>
      </c>
      <c r="V97">
        <f>$E57*V57</f>
        <v>981849.60000000009</v>
      </c>
      <c r="W97">
        <f>$E57*W57</f>
        <v>981849.60000000009</v>
      </c>
      <c r="X97">
        <f>$E57*X57</f>
        <v>981849.60000000009</v>
      </c>
      <c r="Y97">
        <f>$E57*Y57</f>
        <v>981849.60000000009</v>
      </c>
      <c r="Z97">
        <f>$E57*Z57</f>
        <v>981849.60000000009</v>
      </c>
      <c r="AA97">
        <f>$E57*AA57</f>
        <v>981849.60000000009</v>
      </c>
      <c r="AB97">
        <f>$E57*AB57</f>
        <v>981849.60000000009</v>
      </c>
      <c r="AC97">
        <f>$E57*AC57</f>
        <v>981849.60000000009</v>
      </c>
      <c r="AD97">
        <f>$E57*AD57</f>
        <v>981849.60000000009</v>
      </c>
      <c r="AE97">
        <f>$E57*AE57</f>
        <v>981849.60000000009</v>
      </c>
      <c r="AF97">
        <f>$E57*AF57</f>
        <v>981849.60000000009</v>
      </c>
      <c r="AG97">
        <f>$E57*AG57</f>
        <v>981849.60000000009</v>
      </c>
      <c r="AH97">
        <f>$E57*AH57</f>
        <v>981849.60000000009</v>
      </c>
      <c r="AI97">
        <f>$E57*AI57</f>
        <v>981849.60000000009</v>
      </c>
      <c r="AJ97">
        <f>$E57*AJ57</f>
        <v>981849.60000000009</v>
      </c>
      <c r="AK97">
        <f>$E57*AK57</f>
        <v>981849.60000000009</v>
      </c>
      <c r="AL97">
        <f>$E57*AL57</f>
        <v>981849.60000000009</v>
      </c>
      <c r="AM97">
        <f>$E57*AM57</f>
        <v>981849.60000000009</v>
      </c>
      <c r="AN97">
        <f>$E57*AN57</f>
        <v>981849.60000000009</v>
      </c>
      <c r="AO97">
        <f>$E57*AO57</f>
        <v>981849.60000000009</v>
      </c>
      <c r="AP97">
        <f>$E57*AP57</f>
        <v>981849.60000000009</v>
      </c>
      <c r="AQ97">
        <f>$E57*AQ57</f>
        <v>981849.60000000009</v>
      </c>
      <c r="AR97">
        <f>$E57*AR57</f>
        <v>981849.60000000009</v>
      </c>
      <c r="AS97">
        <f>$E57*AS57</f>
        <v>981849.60000000009</v>
      </c>
      <c r="AT97">
        <f>$E57*AT57</f>
        <v>981849.60000000009</v>
      </c>
      <c r="AU97">
        <f>$E57*AU57</f>
        <v>981849.60000000009</v>
      </c>
    </row>
    <row r="98" spans="1:47">
      <c r="A98" t="s">
        <v>45</v>
      </c>
      <c r="D98" s="17">
        <f>(((B99/A99)^(1/A100))-1)*(-1)</f>
        <v>0.2356051312473546</v>
      </c>
      <c r="F98">
        <f>$E59*F59</f>
        <v>425896.49999999994</v>
      </c>
      <c r="G98">
        <f>$E59*G59</f>
        <v>795286.48949999991</v>
      </c>
      <c r="H98">
        <f>$E59*H59</f>
        <v>1167446.9039212498</v>
      </c>
      <c r="I98">
        <f>$E59*I59</f>
        <v>1542398.521450659</v>
      </c>
      <c r="J98">
        <f>$E59*J59</f>
        <v>1920162.276111539</v>
      </c>
      <c r="K98">
        <f>$E59*K59</f>
        <v>2300759.2589323753</v>
      </c>
      <c r="L98">
        <f>$E59*L59</f>
        <v>2684210.7191243684</v>
      </c>
      <c r="M98">
        <f>$E59*M59</f>
        <v>3070538.0652678013</v>
      </c>
      <c r="N98">
        <f>$E59*N59</f>
        <v>3459762.8665073104</v>
      </c>
      <c r="O98">
        <f>$E59*O59</f>
        <v>3851906.8537561153</v>
      </c>
      <c r="P98">
        <f>$E59*P59</f>
        <v>4246991.9209092855</v>
      </c>
      <c r="Q98">
        <f>$E59*Q59</f>
        <v>4246991.9209092855</v>
      </c>
      <c r="R98">
        <f>$E59*R59</f>
        <v>4246991.9209092855</v>
      </c>
      <c r="S98">
        <f>$E59*S59</f>
        <v>4246991.9209092855</v>
      </c>
      <c r="T98">
        <f>$E59*T59</f>
        <v>4246991.9209092855</v>
      </c>
      <c r="U98">
        <f>$E59*U59</f>
        <v>4246991.9209092855</v>
      </c>
      <c r="V98">
        <f>$E59*V59</f>
        <v>4246991.9209092855</v>
      </c>
      <c r="W98">
        <f>$E59*W59</f>
        <v>4246991.9209092855</v>
      </c>
      <c r="X98">
        <f>$E59*X59</f>
        <v>4246991.9209092855</v>
      </c>
      <c r="Y98">
        <f>$E59*Y59</f>
        <v>4246991.9209092855</v>
      </c>
      <c r="Z98">
        <f>$E59*Z59</f>
        <v>4246991.9209092855</v>
      </c>
      <c r="AA98">
        <f>$E59*AA59</f>
        <v>4246991.9209092855</v>
      </c>
      <c r="AB98">
        <f>$E59*AB59</f>
        <v>4246991.9209092855</v>
      </c>
      <c r="AC98">
        <f>$E59*AC59</f>
        <v>4246991.9209092855</v>
      </c>
      <c r="AD98">
        <f>$E59*AD59</f>
        <v>4246991.9209092855</v>
      </c>
      <c r="AE98">
        <f>$E59*AE59</f>
        <v>4246991.9209092855</v>
      </c>
      <c r="AF98">
        <f>$E59*AF59</f>
        <v>4246991.9209092855</v>
      </c>
      <c r="AG98">
        <f>$E59*AG59</f>
        <v>4246991.9209092855</v>
      </c>
      <c r="AH98">
        <f>$E59*AH59</f>
        <v>4246991.9209092855</v>
      </c>
      <c r="AI98">
        <f>$E59*AI59</f>
        <v>4246991.9209092855</v>
      </c>
      <c r="AJ98">
        <f>$E59*AJ59</f>
        <v>4246991.9209092855</v>
      </c>
      <c r="AK98">
        <f>$E59*AK59</f>
        <v>4246991.9209092855</v>
      </c>
      <c r="AL98">
        <f>$E59*AL59</f>
        <v>4246991.9209092855</v>
      </c>
      <c r="AM98">
        <f>$E59*AM59</f>
        <v>4246991.9209092855</v>
      </c>
      <c r="AN98">
        <f>$E59*AN59</f>
        <v>4246991.9209092855</v>
      </c>
      <c r="AO98">
        <f>$E59*AO59</f>
        <v>4246991.9209092855</v>
      </c>
      <c r="AP98">
        <f>$E59*AP59</f>
        <v>4246991.9209092855</v>
      </c>
      <c r="AQ98">
        <f>$E59*AQ59</f>
        <v>4246991.9209092855</v>
      </c>
      <c r="AR98">
        <f>$E59*AR59</f>
        <v>4246991.9209092855</v>
      </c>
      <c r="AS98">
        <f>$E59*AS59</f>
        <v>4246991.9209092855</v>
      </c>
      <c r="AT98">
        <f>$E59*AT59</f>
        <v>4246991.9209092855</v>
      </c>
      <c r="AU98">
        <f>$E59*AU59</f>
        <v>4246991.9209092855</v>
      </c>
    </row>
    <row r="99" spans="1:47">
      <c r="A99">
        <v>18593</v>
      </c>
      <c r="B99">
        <v>0.4</v>
      </c>
      <c r="F99">
        <f>$E60*F60</f>
        <v>0</v>
      </c>
      <c r="G99">
        <f>$E60*G60</f>
        <v>0</v>
      </c>
      <c r="H99">
        <f>$E60*H60</f>
        <v>0</v>
      </c>
      <c r="I99">
        <f>$E60*I60</f>
        <v>0</v>
      </c>
      <c r="J99">
        <f>$E60*J60</f>
        <v>0</v>
      </c>
      <c r="K99">
        <f>$E60*K60</f>
        <v>0</v>
      </c>
      <c r="L99">
        <f>$E60*L60</f>
        <v>0</v>
      </c>
      <c r="M99">
        <f>$E60*M60</f>
        <v>0</v>
      </c>
      <c r="N99">
        <f>$E60*N60</f>
        <v>0</v>
      </c>
      <c r="O99">
        <f>$E60*O60</f>
        <v>0</v>
      </c>
      <c r="P99">
        <f>$E60*P60</f>
        <v>0</v>
      </c>
      <c r="Q99">
        <f>$E60*Q60</f>
        <v>39884.589695072107</v>
      </c>
      <c r="R99">
        <f>$E60*R60</f>
        <v>80068.313812857261</v>
      </c>
      <c r="S99">
        <f>$E60*S60</f>
        <v>120553.41586152579</v>
      </c>
      <c r="T99">
        <f>$E60*T60</f>
        <v>161342.15617555933</v>
      </c>
      <c r="U99">
        <f>$E60*U60</f>
        <v>202436.81204194811</v>
      </c>
      <c r="V99">
        <f>$E60*V60</f>
        <v>243839.67782733485</v>
      </c>
      <c r="W99">
        <f>$E60*W60</f>
        <v>285553.06510611193</v>
      </c>
      <c r="X99">
        <f>$E60*X60</f>
        <v>327579.3027894799</v>
      </c>
      <c r="Y99">
        <f>$E60*Y60</f>
        <v>369920.7372554731</v>
      </c>
      <c r="Z99">
        <f>$E60*Z60</f>
        <v>412579.73247996124</v>
      </c>
      <c r="AA99">
        <f>$E60*AA60</f>
        <v>455558.67016863305</v>
      </c>
      <c r="AB99">
        <f>$E60*AB60</f>
        <v>498859.9498899699</v>
      </c>
      <c r="AC99">
        <f>$E60*AC60</f>
        <v>542485.98920921667</v>
      </c>
      <c r="AD99">
        <f>$E60*AD60</f>
        <v>586439.22382335796</v>
      </c>
      <c r="AE99">
        <f>$E60*AE60</f>
        <v>630722.10769710515</v>
      </c>
      <c r="AF99">
        <f>$E60*AF60</f>
        <v>675337.11319990549</v>
      </c>
      <c r="AG99">
        <f>$E60*AG60</f>
        <v>720286.73124397697</v>
      </c>
      <c r="AH99">
        <f>$E60*AH60</f>
        <v>765573.4714233788</v>
      </c>
      <c r="AI99">
        <f>$E60*AI60</f>
        <v>811199.86215412628</v>
      </c>
      <c r="AJ99">
        <f>$E60*AJ60</f>
        <v>857168.45081535424</v>
      </c>
      <c r="AK99">
        <f>$E60*AK60</f>
        <v>903481.80389154155</v>
      </c>
      <c r="AL99">
        <f>$E60*AL60</f>
        <v>950142.50711580028</v>
      </c>
      <c r="AM99">
        <f>$E60*AM60</f>
        <v>997153.16561424092</v>
      </c>
      <c r="AN99">
        <f>$E60*AN60</f>
        <v>1044516.4040514199</v>
      </c>
      <c r="AO99">
        <f>$E60*AO60</f>
        <v>1092234.8667768778</v>
      </c>
      <c r="AP99">
        <f>$E60*AP60</f>
        <v>1140311.2179727764</v>
      </c>
      <c r="AQ99">
        <f>$E60*AQ60</f>
        <v>1188748.1418026444</v>
      </c>
      <c r="AR99">
        <f>$E60*AR60</f>
        <v>1237548.3425612361</v>
      </c>
      <c r="AS99">
        <f>$E60*AS60</f>
        <v>1286714.5448255173</v>
      </c>
      <c r="AT99">
        <f>$E60*AT60</f>
        <v>1336249.4936067809</v>
      </c>
      <c r="AU99">
        <f>$E60*AU60</f>
        <v>1386155.9545039039</v>
      </c>
    </row>
    <row r="100" spans="1:47">
      <c r="A100">
        <v>40</v>
      </c>
      <c r="F100">
        <f>$E61*F61</f>
        <v>64896711</v>
      </c>
      <c r="G100">
        <f>$E61*G61</f>
        <v>46697980.309007883</v>
      </c>
      <c r="H100">
        <f>$E61*H61</f>
        <v>33602648.444548875</v>
      </c>
      <c r="I100">
        <f>$E61*I61</f>
        <v>24179589.245964371</v>
      </c>
      <c r="J100">
        <f>$E61*J61</f>
        <v>17399001.661084838</v>
      </c>
      <c r="K100">
        <f>$E61*K61</f>
        <v>12519867.71665108</v>
      </c>
      <c r="L100">
        <f>$E61*L61</f>
        <v>9008970.2096544728</v>
      </c>
      <c r="M100">
        <f>$E61*M61</f>
        <v>6482619.9505685782</v>
      </c>
      <c r="N100">
        <f>$E61*N61</f>
        <v>4664724.2077095844</v>
      </c>
      <c r="O100">
        <f>$E61*O61</f>
        <v>3356613.8536446728</v>
      </c>
      <c r="P100">
        <f>$E61*P61</f>
        <v>2415331.7668508929</v>
      </c>
      <c r="Q100">
        <f>$E61*Q61</f>
        <v>1738009.7319280826</v>
      </c>
      <c r="R100">
        <f>$E61*R61</f>
        <v>1250626.464543659</v>
      </c>
      <c r="S100">
        <f>$E61*S61</f>
        <v>899918.1794464757</v>
      </c>
      <c r="T100">
        <f>$E61*T61</f>
        <v>647557.64623433223</v>
      </c>
      <c r="U100">
        <f>$E61*U61</f>
        <v>465965.5897322477</v>
      </c>
      <c r="V100">
        <f>$E61*V61</f>
        <v>335296.68297044514</v>
      </c>
      <c r="W100">
        <f>$E61*W61</f>
        <v>241270.74635615008</v>
      </c>
      <c r="X100">
        <f>$E61*X61</f>
        <v>173612.13517398914</v>
      </c>
      <c r="Y100">
        <f>$E61*Y61</f>
        <v>124926.76354214105</v>
      </c>
      <c r="Z100">
        <f>$E61*Z61</f>
        <v>89894.040145719686</v>
      </c>
      <c r="AA100">
        <f>$E61*AA61</f>
        <v>64685.406269999752</v>
      </c>
      <c r="AB100">
        <f>$E61*AB61</f>
        <v>46545.930937491736</v>
      </c>
      <c r="AC100">
        <f>$E61*AC61</f>
        <v>33493.237683239575</v>
      </c>
      <c r="AD100">
        <f>$E61*AD61</f>
        <v>24100.860116270902</v>
      </c>
      <c r="AE100">
        <f>$E61*AE61</f>
        <v>17342.350233125271</v>
      </c>
      <c r="AF100">
        <f>$E61*AF61</f>
        <v>12479.102826930275</v>
      </c>
      <c r="AG100">
        <f>$E61*AG61</f>
        <v>8979.6368584282209</v>
      </c>
      <c r="AH100">
        <f>$E61*AH61</f>
        <v>6461.5124362339211</v>
      </c>
      <c r="AI100">
        <f>$E61*AI61</f>
        <v>4649.5357910184948</v>
      </c>
      <c r="AJ100">
        <f>$E61*AJ61</f>
        <v>3345.6846652068284</v>
      </c>
      <c r="AK100">
        <f>$E61*AK61</f>
        <v>2407.4674079568881</v>
      </c>
      <c r="AL100">
        <f>$E61*AL61</f>
        <v>1732.3507444228687</v>
      </c>
      <c r="AM100">
        <f>$E61*AM61</f>
        <v>1246.554404758537</v>
      </c>
      <c r="AN100">
        <f>$E61*AN61</f>
        <v>896.98803144663111</v>
      </c>
      <c r="AO100">
        <f>$E61*AO61</f>
        <v>645.44918817023279</v>
      </c>
      <c r="AP100">
        <f>$E61*AP61</f>
        <v>464.44839831461144</v>
      </c>
      <c r="AQ100">
        <f>$E61*AQ61</f>
        <v>334.20495160257269</v>
      </c>
      <c r="AR100">
        <f>$E61*AR61</f>
        <v>240.48516494182115</v>
      </c>
      <c r="AS100">
        <f>$E61*AS61</f>
        <v>173.04685128418788</v>
      </c>
      <c r="AT100">
        <f>$E61*AT61</f>
        <v>124.519999998188</v>
      </c>
      <c r="AU100">
        <f>$E61*AU61</f>
        <v>89.601343711564553</v>
      </c>
    </row>
    <row r="101" spans="1:47">
      <c r="F101">
        <f>$E62*F62</f>
        <v>0</v>
      </c>
      <c r="G101">
        <f>$E62*G62</f>
        <v>876906.39371950459</v>
      </c>
      <c r="H101">
        <f>$E62*H62</f>
        <v>1507905.3592411401</v>
      </c>
      <c r="I101">
        <f>$E62*I62</f>
        <v>1961955.7542901847</v>
      </c>
      <c r="J101">
        <f>$E62*J62</f>
        <v>2288678.5739920572</v>
      </c>
      <c r="K101">
        <f>$E62*K62</f>
        <v>2523779.7920020358</v>
      </c>
      <c r="L101">
        <f>$E62*L62</f>
        <v>2692952.4955193796</v>
      </c>
      <c r="M101">
        <f>$E62*M62</f>
        <v>2814684.7598505341</v>
      </c>
      <c r="N101">
        <f>$E62*N62</f>
        <v>2902280.1216972573</v>
      </c>
      <c r="O101">
        <f>$E62*O62</f>
        <v>2965311.459027722</v>
      </c>
      <c r="P101">
        <f>$E62*P62</f>
        <v>3010667.1651051608</v>
      </c>
      <c r="Q101">
        <f>$E62*Q62</f>
        <v>3043303.948027879</v>
      </c>
      <c r="R101">
        <f>$E62*R62</f>
        <v>3066788.5256403633</v>
      </c>
      <c r="S101">
        <f>$E62*S62</f>
        <v>3083687.415060401</v>
      </c>
      <c r="T101">
        <f>$E62*T62</f>
        <v>3095847.4150545616</v>
      </c>
      <c r="U101">
        <f>$E62*U62</f>
        <v>3104597.4338387931</v>
      </c>
      <c r="V101">
        <f>$E62*V62</f>
        <v>3110893.719098758</v>
      </c>
      <c r="W101">
        <f>$E62*W62</f>
        <v>3115424.3617239245</v>
      </c>
      <c r="X101">
        <f>$E62*X62</f>
        <v>3118684.4939684877</v>
      </c>
      <c r="Y101">
        <f>$E62*Y62</f>
        <v>3121030.4000863088</v>
      </c>
      <c r="Z101">
        <f>$E62*Z62</f>
        <v>3122718.4529322656</v>
      </c>
      <c r="AA101">
        <f>$E62*AA62</f>
        <v>3123933.1317248633</v>
      </c>
      <c r="AB101">
        <f>$E62*AB62</f>
        <v>3124807.1828973261</v>
      </c>
      <c r="AC101">
        <f>$E62*AC62</f>
        <v>3125436.1273201136</v>
      </c>
      <c r="AD101">
        <f>$E62*AD62</f>
        <v>3125888.6993198069</v>
      </c>
      <c r="AE101">
        <f>$E62*AE62</f>
        <v>3126214.3583247773</v>
      </c>
      <c r="AF101">
        <f>$E62*AF62</f>
        <v>3126448.6940494571</v>
      </c>
      <c r="AG101">
        <f>$E62*AG62</f>
        <v>3126617.3159239432</v>
      </c>
      <c r="AH101">
        <f>$E62*AH62</f>
        <v>3126738.6518260729</v>
      </c>
      <c r="AI101">
        <f>$E62*AI62</f>
        <v>3126825.9619760192</v>
      </c>
      <c r="AJ101">
        <f>$E62*AJ62</f>
        <v>3126888.7880823063</v>
      </c>
      <c r="AK101">
        <f>$E62*AK62</f>
        <v>3126933.9961094786</v>
      </c>
      <c r="AL101">
        <f>$E62*AL62</f>
        <v>3126966.5266265133</v>
      </c>
      <c r="AM101">
        <f>$E62*AM62</f>
        <v>3126989.9347379655</v>
      </c>
      <c r="AN101">
        <f>$E62*AN62</f>
        <v>3127006.7786043314</v>
      </c>
      <c r="AO101">
        <f>$E62*AO62</f>
        <v>3127018.8990111705</v>
      </c>
      <c r="AP101">
        <f>$E62*AP62</f>
        <v>3127027.6205397537</v>
      </c>
      <c r="AQ101">
        <f>$E62*AQ62</f>
        <v>3127033.896324208</v>
      </c>
      <c r="AR101">
        <f>$E62*AR62</f>
        <v>3127038.4122149884</v>
      </c>
      <c r="AS101">
        <f>$E62*AS62</f>
        <v>3127041.6617321898</v>
      </c>
      <c r="AT101">
        <f>$E62*AT62</f>
        <v>3127044</v>
      </c>
      <c r="AU101">
        <f>$E62*AU62</f>
        <v>3127045.6825565188</v>
      </c>
    </row>
    <row r="102" spans="1:47">
      <c r="F102">
        <f>$E63*F63</f>
        <v>9932580</v>
      </c>
      <c r="G102">
        <f>$E63*G63</f>
        <v>7451128.1570754284</v>
      </c>
      <c r="H102">
        <f>$E63*H63</f>
        <v>5589616.2742371336</v>
      </c>
      <c r="I102">
        <f>$E63*I63</f>
        <v>4193165.0395179656</v>
      </c>
      <c r="J102">
        <f>$E63*J63</f>
        <v>3145588.5674433643</v>
      </c>
      <c r="K102">
        <f>$E63*K63</f>
        <v>2359727.6382824816</v>
      </c>
      <c r="L102">
        <f>$E63*L63</f>
        <v>1770197.9796423188</v>
      </c>
      <c r="M102">
        <f>$E63*M63</f>
        <v>1327950.2414992801</v>
      </c>
      <c r="N102">
        <f>$E63*N63</f>
        <v>996189.05013907701</v>
      </c>
      <c r="O102">
        <f>$E63*O63</f>
        <v>747311.60295326111</v>
      </c>
      <c r="P102">
        <f>$E63*P63</f>
        <v>560611.09267423046</v>
      </c>
      <c r="Q102">
        <f>$E63*Q63</f>
        <v>420553.88406574947</v>
      </c>
      <c r="R102">
        <f>$E63*R63</f>
        <v>315487.10275978106</v>
      </c>
      <c r="S102">
        <f>$E63*S63</f>
        <v>236669.10657327299</v>
      </c>
      <c r="T102">
        <f>$E63*T63</f>
        <v>177542.17372505483</v>
      </c>
      <c r="U102">
        <f>$E63*U63</f>
        <v>133186.89501731977</v>
      </c>
      <c r="V102">
        <f>$E63*V63</f>
        <v>99912.87496471277</v>
      </c>
      <c r="W102">
        <f>$E63*W63</f>
        <v>74951.687870012858</v>
      </c>
      <c r="X102">
        <f>$E63*X63</f>
        <v>56226.542540667811</v>
      </c>
      <c r="Y102">
        <f>$E63*Y63</f>
        <v>42179.491562087758</v>
      </c>
      <c r="Z102">
        <f>$E63*Z63</f>
        <v>31641.808797854494</v>
      </c>
      <c r="AA102">
        <f>$E63*AA63</f>
        <v>23736.750418772106</v>
      </c>
      <c r="AB102">
        <f>$E63*AB63</f>
        <v>17806.609098822606</v>
      </c>
      <c r="AC102">
        <f>$E63*AC63</f>
        <v>13357.992227423965</v>
      </c>
      <c r="AD102">
        <f>$E63*AD63</f>
        <v>10020.771240478061</v>
      </c>
      <c r="AE102">
        <f>$E63*AE63</f>
        <v>7517.2866209516942</v>
      </c>
      <c r="AF102">
        <f>$E63*AF63</f>
        <v>5639.2463998464227</v>
      </c>
      <c r="AG102">
        <f>$E63*AG63</f>
        <v>4230.3960939233657</v>
      </c>
      <c r="AH102">
        <f>$E63*AH63</f>
        <v>3173.5182048376591</v>
      </c>
      <c r="AI102">
        <f>$E63*AI63</f>
        <v>2380.6796273525397</v>
      </c>
      <c r="AJ102">
        <f>$E63*AJ63</f>
        <v>1785.9155430252431</v>
      </c>
      <c r="AK102">
        <f>$E63*AK63</f>
        <v>1339.7410933300853</v>
      </c>
      <c r="AL102">
        <f>$E63*AL63</f>
        <v>1005.0341989404405</v>
      </c>
      <c r="AM102">
        <f>$E63*AM63</f>
        <v>753.94697234223713</v>
      </c>
      <c r="AN102">
        <f>$E63*AN63</f>
        <v>565.58875081423321</v>
      </c>
      <c r="AO102">
        <f>$E63*AO63</f>
        <v>424.28797618771205</v>
      </c>
      <c r="AP102">
        <f>$E63*AP63</f>
        <v>318.28830838293652</v>
      </c>
      <c r="AQ102">
        <f>$E63*AQ63</f>
        <v>238.77048829823616</v>
      </c>
      <c r="AR102">
        <f>$E63*AR63</f>
        <v>179.11856823044945</v>
      </c>
      <c r="AS102">
        <f>$E63*AS63</f>
        <v>134.36945961706806</v>
      </c>
      <c r="AT102">
        <f>$E63*AT63</f>
        <v>100.80000000036671</v>
      </c>
      <c r="AU102">
        <f>$E63*AU63</f>
        <v>75.617182870017132</v>
      </c>
    </row>
    <row r="103" spans="1:47">
      <c r="F103">
        <f>$E64*F64</f>
        <v>0</v>
      </c>
      <c r="G103">
        <f>$E64*G64</f>
        <v>147705.46684074833</v>
      </c>
      <c r="H103">
        <f>$E64*H64</f>
        <v>258509.74558112302</v>
      </c>
      <c r="I103">
        <f>$E64*I64</f>
        <v>341631.84288583539</v>
      </c>
      <c r="J103">
        <f>$E64*J64</f>
        <v>403987.58527122834</v>
      </c>
      <c r="K103">
        <f>$E64*K64</f>
        <v>450765.02153080469</v>
      </c>
      <c r="L103">
        <f>$E64*L64</f>
        <v>485856.07264033816</v>
      </c>
      <c r="M103">
        <f>$E64*M64</f>
        <v>512180.34276789997</v>
      </c>
      <c r="N103">
        <f>$E64*N64</f>
        <v>531928.03272981686</v>
      </c>
      <c r="O103">
        <f>$E64*O64</f>
        <v>546742.16649087728</v>
      </c>
      <c r="P103">
        <f>$E64*P64</f>
        <v>557855.29210272443</v>
      </c>
      <c r="Q103">
        <f>$E64*Q64</f>
        <v>566192.03071037203</v>
      </c>
      <c r="R103">
        <f>$E64*R64</f>
        <v>572446.00578810822</v>
      </c>
      <c r="S103">
        <f>$E64*S64</f>
        <v>577137.55318016233</v>
      </c>
      <c r="T103">
        <f>$E64*T64</f>
        <v>580657.01346874679</v>
      </c>
      <c r="U103">
        <f>$E64*U64</f>
        <v>583297.20862992143</v>
      </c>
      <c r="V103">
        <f>$E64*V64</f>
        <v>585277.80506162427</v>
      </c>
      <c r="W103">
        <f>$E64*W64</f>
        <v>586763.59000773728</v>
      </c>
      <c r="X103">
        <f>$E64*X64</f>
        <v>587878.18199162697</v>
      </c>
      <c r="Y103">
        <f>$E64*Y64</f>
        <v>588714.31597844721</v>
      </c>
      <c r="Z103">
        <f>$E64*Z64</f>
        <v>589341.55900012772</v>
      </c>
      <c r="AA103">
        <f>$E64*AA64</f>
        <v>589812.09818935883</v>
      </c>
      <c r="AB103">
        <f>$E64*AB64</f>
        <v>590165.0827917367</v>
      </c>
      <c r="AC103">
        <f>$E64*AC64</f>
        <v>590429.8814150343</v>
      </c>
      <c r="AD103">
        <f>$E64*AD64</f>
        <v>590628.52552140015</v>
      </c>
      <c r="AE103">
        <f>$E64*AE64</f>
        <v>590777.54246303858</v>
      </c>
      <c r="AF103">
        <f>$E64*AF64</f>
        <v>590889.33057143772</v>
      </c>
      <c r="AG103">
        <f>$E64*AG64</f>
        <v>590973.19070869498</v>
      </c>
      <c r="AH103">
        <f>$E64*AH64</f>
        <v>591036.10010685492</v>
      </c>
      <c r="AI103">
        <f>$E64*AI64</f>
        <v>591083.29287932429</v>
      </c>
      <c r="AJ103">
        <f>$E64*AJ64</f>
        <v>591118.69550339133</v>
      </c>
      <c r="AK103">
        <f>$E64*AK64</f>
        <v>591145.2535063494</v>
      </c>
      <c r="AL103">
        <f>$E64*AL64</f>
        <v>591165.1765357774</v>
      </c>
      <c r="AM103">
        <f>$E64*AM64</f>
        <v>591180.12220402726</v>
      </c>
      <c r="AN103">
        <f>$E64*AN64</f>
        <v>591191.33400292776</v>
      </c>
      <c r="AO103">
        <f>$E64*AO64</f>
        <v>591199.74476332217</v>
      </c>
      <c r="AP103">
        <f>$E64*AP64</f>
        <v>591206.05426735815</v>
      </c>
      <c r="AQ103">
        <f>$E64*AQ64</f>
        <v>591210.78747093468</v>
      </c>
      <c r="AR103">
        <f>$E64*AR64</f>
        <v>591214.33818046248</v>
      </c>
      <c r="AS103">
        <f>$E64*AS64</f>
        <v>591217.00181787997</v>
      </c>
      <c r="AT103">
        <f>$E64*AT64</f>
        <v>591219</v>
      </c>
      <c r="AU103">
        <f>$E64*AU64</f>
        <v>591220.49897721014</v>
      </c>
    </row>
    <row r="104" spans="1:47">
      <c r="F104">
        <f>$E65*F65</f>
        <v>4350762</v>
      </c>
      <c r="G104">
        <f>$E65*G65</f>
        <v>3325700.147963997</v>
      </c>
      <c r="H104">
        <f>$E65*H65</f>
        <v>2542148.128113593</v>
      </c>
      <c r="I104">
        <f>$E65*I65</f>
        <v>1943204.984739173</v>
      </c>
      <c r="J104">
        <f>$E65*J65</f>
        <v>1485375.9192691864</v>
      </c>
      <c r="K104">
        <f>$E65*K65</f>
        <v>1135413.7308581097</v>
      </c>
      <c r="L104">
        <f>$E65*L65</f>
        <v>867904.42977923632</v>
      </c>
      <c r="M104">
        <f>$E65*M65</f>
        <v>663421.69269093883</v>
      </c>
      <c r="N104">
        <f>$E65*N65</f>
        <v>507116.13771214813</v>
      </c>
      <c r="O104">
        <f>$E65*O65</f>
        <v>387636.97352882574</v>
      </c>
      <c r="P104">
        <f>$E65*P65</f>
        <v>296307.71350423951</v>
      </c>
      <c r="Q104">
        <f>$E65*Q65</f>
        <v>226496.09577446932</v>
      </c>
      <c r="R104">
        <f>$E65*R65</f>
        <v>173132.45340251172</v>
      </c>
      <c r="S104">
        <f>$E65*S65</f>
        <v>132341.55899543629</v>
      </c>
      <c r="T104">
        <f>$E65*T65</f>
        <v>101161.20861883671</v>
      </c>
      <c r="U104">
        <f>$E65*U65</f>
        <v>77327.108785054268</v>
      </c>
      <c r="V104">
        <f>$E65*V65</f>
        <v>59108.44517077299</v>
      </c>
      <c r="W104">
        <f>$E65*W65</f>
        <v>45182.192188485962</v>
      </c>
      <c r="X104">
        <f>$E65*X65</f>
        <v>34537.035867874176</v>
      </c>
      <c r="Y104">
        <f>$E65*Y65</f>
        <v>26399.932999328921</v>
      </c>
      <c r="Z104">
        <f>$E65*Z65</f>
        <v>20179.973320100624</v>
      </c>
      <c r="AA104">
        <f>$E65*AA65</f>
        <v>15425.468057450329</v>
      </c>
      <c r="AB104">
        <f>$E65*AB65</f>
        <v>11791.148631223179</v>
      </c>
      <c r="AC104">
        <f>$E65*AC65</f>
        <v>9013.0935104064265</v>
      </c>
      <c r="AD104">
        <f>$E65*AD65</f>
        <v>6889.5624309426203</v>
      </c>
      <c r="AE104">
        <f>$E65*AE65</f>
        <v>5266.3461701638662</v>
      </c>
      <c r="AF104">
        <f>$E65*AF65</f>
        <v>4025.5679895481589</v>
      </c>
      <c r="AG104">
        <f>$E65*AG65</f>
        <v>3077.1235150256543</v>
      </c>
      <c r="AH104">
        <f>$E65*AH65</f>
        <v>2352.1374254035618</v>
      </c>
      <c r="AI104">
        <f>$E65*AI65</f>
        <v>1797.961778579258</v>
      </c>
      <c r="AJ104">
        <f>$E65*AJ65</f>
        <v>1374.3527577596979</v>
      </c>
      <c r="AK104">
        <f>$E65*AK65</f>
        <v>1050.5481958874152</v>
      </c>
      <c r="AL104">
        <f>$E65*AL65</f>
        <v>803.03365031370049</v>
      </c>
      <c r="AM104">
        <f>$E65*AM65</f>
        <v>613.83480173580756</v>
      </c>
      <c r="AN104">
        <f>$E65*AN65</f>
        <v>469.21217270831403</v>
      </c>
      <c r="AO104">
        <f>$E65*AO65</f>
        <v>358.66337717424904</v>
      </c>
      <c r="AP104">
        <f>$E65*AP65</f>
        <v>274.16044512157532</v>
      </c>
      <c r="AQ104">
        <f>$E65*AQ65</f>
        <v>209.56683746584895</v>
      </c>
      <c r="AR104">
        <f>$E65*AR65</f>
        <v>160.19181521924475</v>
      </c>
      <c r="AS104">
        <f>$E65*AS65</f>
        <v>122.44980156959355</v>
      </c>
      <c r="AT104">
        <f>$E65*AT65</f>
        <v>93.599999999489228</v>
      </c>
      <c r="AU104">
        <f>$E65*AU65</f>
        <v>71.547359714750201</v>
      </c>
    </row>
    <row r="105" spans="1:47">
      <c r="F105">
        <f>$E66*F66</f>
        <v>0</v>
      </c>
      <c r="G105">
        <f>$E66*G66</f>
        <v>65709.093079230966</v>
      </c>
      <c r="H105">
        <f>$E66*H66</f>
        <v>115936.78665938508</v>
      </c>
      <c r="I105">
        <f>$E66*I66</f>
        <v>154330.57790133508</v>
      </c>
      <c r="J105">
        <f>$E66*J66</f>
        <v>183678.5949186419</v>
      </c>
      <c r="K105">
        <f>$E66*K66</f>
        <v>206112.06853473655</v>
      </c>
      <c r="L105">
        <f>$E66*L66</f>
        <v>223260.10065517714</v>
      </c>
      <c r="M105">
        <f>$E66*M66</f>
        <v>236367.96841724752</v>
      </c>
      <c r="N105">
        <f>$E66*N66</f>
        <v>246387.5552748623</v>
      </c>
      <c r="O105">
        <f>$E66*O66</f>
        <v>254046.47605584451</v>
      </c>
      <c r="P105">
        <f>$E66*P66</f>
        <v>259900.9158010103</v>
      </c>
      <c r="Q105">
        <f>$E66*Q66</f>
        <v>264376.01950163656</v>
      </c>
      <c r="R105">
        <f>$E66*R66</f>
        <v>267796.76580753131</v>
      </c>
      <c r="S105">
        <f>$E66*S66</f>
        <v>270411.56673106179</v>
      </c>
      <c r="T105">
        <f>$E66*T66</f>
        <v>272410.30713981815</v>
      </c>
      <c r="U105">
        <f>$E66*U66</f>
        <v>273938.13405224012</v>
      </c>
      <c r="V105">
        <f>$E66*V66</f>
        <v>275105.99710443761</v>
      </c>
      <c r="W105">
        <f>$E66*W66</f>
        <v>275998.70562894322</v>
      </c>
      <c r="X105">
        <f>$E66*X66</f>
        <v>276681.08744436706</v>
      </c>
      <c r="Y105">
        <f>$E66*Y66</f>
        <v>277202.69660260715</v>
      </c>
      <c r="Z105">
        <f>$E66*Z66</f>
        <v>277601.41196666023</v>
      </c>
      <c r="AA105">
        <f>$E66*AA66</f>
        <v>277906.18794503523</v>
      </c>
      <c r="AB105">
        <f>$E66*AB66</f>
        <v>278139.15713902417</v>
      </c>
      <c r="AC105">
        <f>$E66*AC66</f>
        <v>278317.23759548675</v>
      </c>
      <c r="AD105">
        <f>$E66*AD66</f>
        <v>278453.36138263188</v>
      </c>
      <c r="AE105">
        <f>$E66*AE66</f>
        <v>278557.41370704077</v>
      </c>
      <c r="AF105">
        <f>$E66*AF66</f>
        <v>278636.95076990075</v>
      </c>
      <c r="AG105">
        <f>$E66*AG66</f>
        <v>278697.74849262659</v>
      </c>
      <c r="AH105">
        <f>$E66*AH66</f>
        <v>278744.22195991001</v>
      </c>
      <c r="AI105">
        <f>$E66*AI66</f>
        <v>278779.74603983469</v>
      </c>
      <c r="AJ105">
        <f>$E66*AJ66</f>
        <v>278806.90046424617</v>
      </c>
      <c r="AK105">
        <f>$E66*AK66</f>
        <v>278827.65716693026</v>
      </c>
      <c r="AL105">
        <f>$E66*AL66</f>
        <v>278843.52348395425</v>
      </c>
      <c r="AM105">
        <f>$E66*AM66</f>
        <v>278855.65161527332</v>
      </c>
      <c r="AN105">
        <f>$E66*AN66</f>
        <v>278864.92229662125</v>
      </c>
      <c r="AO105">
        <f>$E66*AO66</f>
        <v>278872.00875787344</v>
      </c>
      <c r="AP105">
        <f>$E66*AP66</f>
        <v>278877.4256124922</v>
      </c>
      <c r="AQ105">
        <f>$E66*AQ66</f>
        <v>278881.56622836756</v>
      </c>
      <c r="AR105">
        <f>$E66*AR66</f>
        <v>278884.73129389621</v>
      </c>
      <c r="AS105">
        <f>$E66*AS66</f>
        <v>278887.15065374551</v>
      </c>
      <c r="AT105">
        <f>$E66*AT66</f>
        <v>278889.00000000006</v>
      </c>
      <c r="AU105">
        <f>$E66*AU66</f>
        <v>278890.41363078752</v>
      </c>
    </row>
    <row r="106" spans="1:47">
      <c r="B106">
        <f>D98+D95+D92+D89+D86+D83+D80+D77+D74</f>
        <v>2.217567575152148</v>
      </c>
      <c r="C106">
        <f>B106/9</f>
        <v>0.24639639723912754</v>
      </c>
      <c r="F106">
        <f>$E67*F67</f>
        <v>374767.39999999997</v>
      </c>
      <c r="G106">
        <f>$E67*G67</f>
        <v>374767.39999999997</v>
      </c>
      <c r="H106">
        <f>$E67*H67</f>
        <v>374767.39999999997</v>
      </c>
      <c r="I106">
        <f>$E67*I67</f>
        <v>374767.39999999997</v>
      </c>
      <c r="J106">
        <f>$E67*J67</f>
        <v>374767.39999999997</v>
      </c>
      <c r="K106">
        <f>$E67*K67</f>
        <v>374767.39999999997</v>
      </c>
      <c r="L106">
        <f>$E67*L67</f>
        <v>374767.39999999997</v>
      </c>
      <c r="M106">
        <f>$E67*M67</f>
        <v>374767.39999999997</v>
      </c>
      <c r="N106">
        <f>$E67*N67</f>
        <v>374767.39999999997</v>
      </c>
      <c r="O106">
        <f>$E67*O67</f>
        <v>374767.39999999997</v>
      </c>
      <c r="P106">
        <f>$E67*P67</f>
        <v>374767.39999999997</v>
      </c>
      <c r="Q106">
        <f>$E67*Q67</f>
        <v>374767.39999999997</v>
      </c>
      <c r="R106">
        <f>$E67*R67</f>
        <v>374767.39999999997</v>
      </c>
      <c r="S106">
        <f>$E67*S67</f>
        <v>374767.39999999997</v>
      </c>
      <c r="T106">
        <f>$E67*T67</f>
        <v>374767.39999999997</v>
      </c>
      <c r="U106">
        <f>$E67*U67</f>
        <v>374767.39999999997</v>
      </c>
      <c r="V106">
        <f>$E67*V67</f>
        <v>374767.39999999997</v>
      </c>
      <c r="W106">
        <f>$E67*W67</f>
        <v>374767.39999999997</v>
      </c>
      <c r="X106">
        <f>$E67*X67</f>
        <v>374767.39999999997</v>
      </c>
      <c r="Y106">
        <f>$E67*Y67</f>
        <v>374767.39999999997</v>
      </c>
      <c r="Z106">
        <f>$E67*Z67</f>
        <v>374767.39999999997</v>
      </c>
      <c r="AA106">
        <f>$E67*AA67</f>
        <v>374767.39999999997</v>
      </c>
      <c r="AB106">
        <f>$E67*AB67</f>
        <v>374767.39999999997</v>
      </c>
      <c r="AC106">
        <f>$E67*AC67</f>
        <v>374767.39999999997</v>
      </c>
      <c r="AD106">
        <f>$E67*AD67</f>
        <v>374767.39999999997</v>
      </c>
      <c r="AE106">
        <f>$E67*AE67</f>
        <v>374767.39999999997</v>
      </c>
      <c r="AF106">
        <f>$E67*AF67</f>
        <v>374767.39999999997</v>
      </c>
      <c r="AG106">
        <f>$E67*AG67</f>
        <v>374767.39999999997</v>
      </c>
      <c r="AH106">
        <f>$E67*AH67</f>
        <v>374767.39999999997</v>
      </c>
      <c r="AI106">
        <f>$E67*AI67</f>
        <v>374767.39999999997</v>
      </c>
      <c r="AJ106">
        <f>$E67*AJ67</f>
        <v>374767.39999999997</v>
      </c>
      <c r="AK106">
        <f>$E67*AK67</f>
        <v>374767.39999999997</v>
      </c>
      <c r="AL106">
        <f>$E67*AL67</f>
        <v>374767.39999999997</v>
      </c>
      <c r="AM106">
        <f>$E67*AM67</f>
        <v>374767.39999999997</v>
      </c>
      <c r="AN106">
        <f>$E67*AN67</f>
        <v>374767.39999999997</v>
      </c>
      <c r="AO106">
        <f>$E67*AO67</f>
        <v>374767.39999999997</v>
      </c>
      <c r="AP106">
        <f>$E67*AP67</f>
        <v>374767.39999999997</v>
      </c>
      <c r="AQ106">
        <f>$E67*AQ67</f>
        <v>374767.39999999997</v>
      </c>
      <c r="AR106">
        <f>$E67*AR67</f>
        <v>374767.39999999997</v>
      </c>
      <c r="AS106">
        <f>$E67*AS67</f>
        <v>374767.39999999997</v>
      </c>
      <c r="AT106">
        <f>$E67*AT67</f>
        <v>374767.39999999997</v>
      </c>
      <c r="AU106">
        <f>$E67*AU67</f>
        <v>374767.39999999997</v>
      </c>
    </row>
    <row r="107" spans="1:47">
      <c r="F107">
        <f t="shared" ref="F107:F108" si="27">$E69*F69</f>
        <v>146346.79999999999</v>
      </c>
      <c r="G107">
        <f t="shared" ref="G107:P107" si="28">$E69*G69</f>
        <v>427152.283</v>
      </c>
      <c r="H107">
        <f t="shared" si="28"/>
        <v>710063.80712249991</v>
      </c>
      <c r="I107">
        <f t="shared" si="28"/>
        <v>995097.16767591855</v>
      </c>
      <c r="J107">
        <f t="shared" si="28"/>
        <v>1282268.278433488</v>
      </c>
      <c r="K107">
        <f t="shared" si="28"/>
        <v>1571593.172521739</v>
      </c>
      <c r="L107">
        <f t="shared" si="28"/>
        <v>1863088.0033156523</v>
      </c>
      <c r="M107">
        <f t="shared" si="28"/>
        <v>2156769.0453405199</v>
      </c>
      <c r="N107">
        <f t="shared" si="28"/>
        <v>2452652.695180574</v>
      </c>
      <c r="O107">
        <f t="shared" si="28"/>
        <v>2750755.4723944282</v>
      </c>
      <c r="P107">
        <f t="shared" si="28"/>
        <v>3051094.0204373864</v>
      </c>
      <c r="Q107">
        <f t="shared" ref="G107:BE108" si="29">$E69*Q69</f>
        <v>3051094.0204373864</v>
      </c>
      <c r="R107">
        <f t="shared" si="29"/>
        <v>3051094.0204373864</v>
      </c>
      <c r="S107">
        <f t="shared" si="29"/>
        <v>3051094.0204373864</v>
      </c>
      <c r="T107">
        <f t="shared" si="29"/>
        <v>3051094.0204373864</v>
      </c>
      <c r="U107">
        <f t="shared" si="29"/>
        <v>3051094.0204373864</v>
      </c>
      <c r="V107">
        <f t="shared" si="29"/>
        <v>3051094.0204373864</v>
      </c>
      <c r="W107">
        <f t="shared" si="29"/>
        <v>3051094.0204373864</v>
      </c>
      <c r="X107">
        <f t="shared" si="29"/>
        <v>3051094.0204373864</v>
      </c>
      <c r="Y107">
        <f t="shared" si="29"/>
        <v>3051094.0204373864</v>
      </c>
      <c r="Z107">
        <f t="shared" si="29"/>
        <v>3051094.0204373864</v>
      </c>
      <c r="AA107">
        <f t="shared" si="29"/>
        <v>3051094.0204373864</v>
      </c>
      <c r="AB107">
        <f t="shared" si="29"/>
        <v>3051094.0204373864</v>
      </c>
      <c r="AC107">
        <f t="shared" si="29"/>
        <v>3051094.0204373864</v>
      </c>
      <c r="AD107">
        <f t="shared" si="29"/>
        <v>3051094.0204373864</v>
      </c>
      <c r="AE107">
        <f t="shared" si="29"/>
        <v>3051094.0204373864</v>
      </c>
      <c r="AF107">
        <f t="shared" si="29"/>
        <v>3051094.0204373864</v>
      </c>
      <c r="AG107">
        <f t="shared" si="29"/>
        <v>3051094.0204373864</v>
      </c>
      <c r="AH107">
        <f t="shared" si="29"/>
        <v>3051094.0204373864</v>
      </c>
      <c r="AI107">
        <f t="shared" si="29"/>
        <v>3051094.0204373864</v>
      </c>
      <c r="AJ107">
        <f t="shared" si="29"/>
        <v>3051094.0204373864</v>
      </c>
      <c r="AK107">
        <f t="shared" si="29"/>
        <v>3051094.0204373864</v>
      </c>
      <c r="AL107">
        <f t="shared" si="29"/>
        <v>3051094.0204373864</v>
      </c>
      <c r="AM107">
        <f t="shared" si="29"/>
        <v>3051094.0204373864</v>
      </c>
      <c r="AN107">
        <f t="shared" si="29"/>
        <v>3051094.0204373864</v>
      </c>
      <c r="AO107">
        <f t="shared" si="29"/>
        <v>3051094.0204373864</v>
      </c>
      <c r="AP107">
        <f t="shared" si="29"/>
        <v>3051094.0204373864</v>
      </c>
      <c r="AQ107">
        <f t="shared" si="29"/>
        <v>3051094.0204373864</v>
      </c>
      <c r="AR107">
        <f t="shared" si="29"/>
        <v>3051094.0204373864</v>
      </c>
      <c r="AS107">
        <f t="shared" si="29"/>
        <v>3051094.0204373864</v>
      </c>
      <c r="AT107">
        <f t="shared" si="29"/>
        <v>3051094.0204373864</v>
      </c>
      <c r="AU107">
        <f t="shared" si="29"/>
        <v>3051094.0204373864</v>
      </c>
    </row>
    <row r="108" spans="1:47">
      <c r="F108">
        <f t="shared" si="27"/>
        <v>0</v>
      </c>
      <c r="G108">
        <f t="shared" si="29"/>
        <v>0</v>
      </c>
      <c r="H108">
        <f t="shared" si="29"/>
        <v>0</v>
      </c>
      <c r="I108">
        <f t="shared" si="29"/>
        <v>0</v>
      </c>
      <c r="J108">
        <f t="shared" si="29"/>
        <v>0</v>
      </c>
      <c r="K108">
        <f t="shared" si="29"/>
        <v>0</v>
      </c>
      <c r="L108">
        <f t="shared" si="29"/>
        <v>0</v>
      </c>
      <c r="M108">
        <f t="shared" si="29"/>
        <v>0</v>
      </c>
      <c r="N108">
        <f t="shared" si="29"/>
        <v>0</v>
      </c>
      <c r="O108">
        <f t="shared" si="29"/>
        <v>0</v>
      </c>
      <c r="P108">
        <f t="shared" si="29"/>
        <v>0</v>
      </c>
      <c r="Q108">
        <f t="shared" si="29"/>
        <v>39884.589695072107</v>
      </c>
      <c r="R108">
        <f t="shared" si="29"/>
        <v>80068.313812857261</v>
      </c>
      <c r="S108">
        <f t="shared" si="29"/>
        <v>120553.41586152579</v>
      </c>
      <c r="T108">
        <f t="shared" si="29"/>
        <v>161342.15617555933</v>
      </c>
      <c r="U108">
        <f t="shared" si="29"/>
        <v>202436.81204194811</v>
      </c>
      <c r="V108">
        <f t="shared" si="29"/>
        <v>243839.67782733485</v>
      </c>
      <c r="W108">
        <f t="shared" si="29"/>
        <v>285553.06510611193</v>
      </c>
      <c r="X108">
        <f t="shared" si="29"/>
        <v>327579.3027894799</v>
      </c>
      <c r="Y108">
        <f t="shared" si="29"/>
        <v>369920.7372554731</v>
      </c>
      <c r="Z108">
        <f t="shared" si="29"/>
        <v>412579.73247996124</v>
      </c>
      <c r="AA108">
        <f t="shared" si="29"/>
        <v>455558.67016863305</v>
      </c>
      <c r="AB108">
        <f t="shared" si="29"/>
        <v>498859.9498899699</v>
      </c>
      <c r="AC108">
        <f t="shared" si="29"/>
        <v>542485.98920921667</v>
      </c>
      <c r="AD108">
        <f t="shared" si="29"/>
        <v>586439.22382335796</v>
      </c>
      <c r="AE108">
        <f t="shared" si="29"/>
        <v>630722.10769710515</v>
      </c>
      <c r="AF108">
        <f t="shared" si="29"/>
        <v>675337.11319990549</v>
      </c>
      <c r="AG108">
        <f t="shared" si="29"/>
        <v>720286.73124397697</v>
      </c>
      <c r="AH108">
        <f t="shared" si="29"/>
        <v>765573.4714233788</v>
      </c>
      <c r="AI108">
        <f t="shared" si="29"/>
        <v>811199.86215412628</v>
      </c>
      <c r="AJ108">
        <f t="shared" si="29"/>
        <v>857168.45081535424</v>
      </c>
      <c r="AK108">
        <f t="shared" si="29"/>
        <v>903481.80389154155</v>
      </c>
      <c r="AL108">
        <f t="shared" si="29"/>
        <v>950142.50711580028</v>
      </c>
      <c r="AM108">
        <f t="shared" si="29"/>
        <v>997153.16561424092</v>
      </c>
      <c r="AN108">
        <f t="shared" si="29"/>
        <v>1044516.4040514199</v>
      </c>
      <c r="AO108">
        <f t="shared" si="29"/>
        <v>1092234.8667768778</v>
      </c>
      <c r="AP108">
        <f t="shared" si="29"/>
        <v>1140311.2179727764</v>
      </c>
      <c r="AQ108">
        <f t="shared" si="29"/>
        <v>1188748.1418026444</v>
      </c>
      <c r="AR108">
        <f t="shared" si="29"/>
        <v>1237548.3425612361</v>
      </c>
      <c r="AS108">
        <f t="shared" si="29"/>
        <v>1286714.5448255173</v>
      </c>
      <c r="AT108">
        <f t="shared" si="29"/>
        <v>1336249.4936067809</v>
      </c>
      <c r="AU108">
        <f t="shared" si="29"/>
        <v>1386155.9545039039</v>
      </c>
    </row>
    <row r="109" spans="1:47">
      <c r="F109">
        <v>987014</v>
      </c>
      <c r="G109">
        <v>994416.60499999998</v>
      </c>
      <c r="H109">
        <v>1001874.7295374998</v>
      </c>
      <c r="I109">
        <v>1009388.7900090311</v>
      </c>
      <c r="J109">
        <v>1016959.2059340992</v>
      </c>
      <c r="K109">
        <v>1024586.3999786047</v>
      </c>
      <c r="L109">
        <v>1032270.7979784441</v>
      </c>
      <c r="M109">
        <v>1040012.8289632828</v>
      </c>
      <c r="N109">
        <v>1047812.9251805071</v>
      </c>
      <c r="O109">
        <v>1055671.522119361</v>
      </c>
      <c r="P109">
        <v>1063589.0585352562</v>
      </c>
      <c r="Q109">
        <v>1071565.9764742707</v>
      </c>
      <c r="R109">
        <v>1079602.7212978278</v>
      </c>
      <c r="S109">
        <v>1087699.7417075613</v>
      </c>
      <c r="T109">
        <v>1095857.489770368</v>
      </c>
      <c r="U109">
        <v>1104076.4209436458</v>
      </c>
      <c r="V109">
        <v>1112356.9941007232</v>
      </c>
      <c r="W109">
        <v>1120699.6715564786</v>
      </c>
      <c r="X109">
        <v>1129104.9190931523</v>
      </c>
      <c r="Y109">
        <v>1137573.2059863508</v>
      </c>
      <c r="Z109">
        <v>1146105.0050312483</v>
      </c>
      <c r="AA109">
        <v>1154700.7925689828</v>
      </c>
      <c r="AB109">
        <v>1163361.0485132502</v>
      </c>
      <c r="AC109">
        <v>1172086.2563770995</v>
      </c>
      <c r="AD109">
        <v>1180876.9032999277</v>
      </c>
      <c r="AE109">
        <v>1189733.4800746772</v>
      </c>
      <c r="AF109">
        <v>1198656.4811752373</v>
      </c>
      <c r="AG109">
        <v>1207646.4047840517</v>
      </c>
      <c r="AH109">
        <v>1216703.7528199321</v>
      </c>
      <c r="AI109">
        <v>1225829.0309660814</v>
      </c>
      <c r="AJ109">
        <v>1235022.7486983272</v>
      </c>
      <c r="AK109">
        <v>1244285.4193135644</v>
      </c>
      <c r="AL109">
        <v>1253617.5599584163</v>
      </c>
      <c r="AM109">
        <v>1263019.6916581043</v>
      </c>
      <c r="AN109">
        <v>1272492.3393455402</v>
      </c>
      <c r="AO109">
        <v>1282036.0318906317</v>
      </c>
      <c r="AP109">
        <v>1291651.3021298114</v>
      </c>
      <c r="AQ109">
        <v>1301338.6868957849</v>
      </c>
      <c r="AR109">
        <v>1311098.7270475035</v>
      </c>
      <c r="AS109">
        <v>1320931.9675003598</v>
      </c>
      <c r="AT109">
        <v>1330838.9572566124</v>
      </c>
      <c r="AU109">
        <v>1340820.2494360371</v>
      </c>
    </row>
    <row r="111" spans="1:47">
      <c r="F111">
        <f>SUM(F82:F108)</f>
        <v>361232012.60000002</v>
      </c>
      <c r="G111">
        <f t="shared" ref="G111:AU111" si="30">SUM(G82:G108)</f>
        <v>283519354.49005634</v>
      </c>
      <c r="H111">
        <f t="shared" si="30"/>
        <v>226257520.27085111</v>
      </c>
      <c r="I111">
        <f t="shared" si="30"/>
        <v>184087916.62870404</v>
      </c>
      <c r="J111">
        <f t="shared" si="30"/>
        <v>153069137.1306318</v>
      </c>
      <c r="K111">
        <f t="shared" si="30"/>
        <v>130299348.60795073</v>
      </c>
      <c r="L111">
        <f t="shared" si="30"/>
        <v>113639929.12441367</v>
      </c>
      <c r="M111">
        <f t="shared" si="30"/>
        <v>101513064.20927253</v>
      </c>
      <c r="N111">
        <f t="shared" si="30"/>
        <v>92753398.172644302</v>
      </c>
      <c r="O111">
        <f t="shared" si="30"/>
        <v>86499218.847652495</v>
      </c>
      <c r="P111">
        <f t="shared" si="30"/>
        <v>82112574.723608941</v>
      </c>
      <c r="Q111">
        <f t="shared" si="30"/>
        <v>78062841.768295214</v>
      </c>
      <c r="R111">
        <f t="shared" si="30"/>
        <v>75048844.017178223</v>
      </c>
      <c r="S111">
        <f t="shared" si="30"/>
        <v>72809668.414127216</v>
      </c>
      <c r="T111">
        <f t="shared" si="30"/>
        <v>71151117.81962873</v>
      </c>
      <c r="U111">
        <f t="shared" si="30"/>
        <v>69928441.87170963</v>
      </c>
      <c r="V111">
        <f t="shared" si="30"/>
        <v>69033585.287961736</v>
      </c>
      <c r="W111">
        <f t="shared" si="30"/>
        <v>68385761.223074019</v>
      </c>
      <c r="X111">
        <f t="shared" si="30"/>
        <v>67924474.431284145</v>
      </c>
      <c r="Y111">
        <f t="shared" si="30"/>
        <v>67604351.227584362</v>
      </c>
      <c r="Z111">
        <f t="shared" si="30"/>
        <v>67391303.442305878</v>
      </c>
      <c r="AA111">
        <f t="shared" si="30"/>
        <v>67259678.390646249</v>
      </c>
      <c r="AB111">
        <f t="shared" si="30"/>
        <v>67190138.501080871</v>
      </c>
      <c r="AC111">
        <f t="shared" si="30"/>
        <v>67168081.553227589</v>
      </c>
      <c r="AD111">
        <f t="shared" si="30"/>
        <v>67182461.963108644</v>
      </c>
      <c r="AE111">
        <f t="shared" si="30"/>
        <v>67224909.972850993</v>
      </c>
      <c r="AF111">
        <f t="shared" si="30"/>
        <v>67289072.429378718</v>
      </c>
      <c r="AG111">
        <f t="shared" si="30"/>
        <v>67370118.618512779</v>
      </c>
      <c r="AH111">
        <f t="shared" si="30"/>
        <v>67464369.222772405</v>
      </c>
      <c r="AI111">
        <f t="shared" si="30"/>
        <v>67569017.261259109</v>
      </c>
      <c r="AJ111">
        <f t="shared" si="30"/>
        <v>67681917.852451012</v>
      </c>
      <c r="AK111">
        <f t="shared" si="30"/>
        <v>67801429.553110644</v>
      </c>
      <c r="AL111">
        <f t="shared" si="30"/>
        <v>67926294.411048561</v>
      </c>
      <c r="AM111">
        <f t="shared" si="30"/>
        <v>68055547.125164375</v>
      </c>
      <c r="AN111">
        <f t="shared" si="30"/>
        <v>68188446.126861334</v>
      </c>
      <c r="AO111">
        <f t="shared" si="30"/>
        <v>68324421.199230328</v>
      </c>
      <c r="AP111">
        <f t="shared" si="30"/>
        <v>68463033.594202057</v>
      </c>
      <c r="AQ111">
        <f t="shared" si="30"/>
        <v>68603945.611275166</v>
      </c>
      <c r="AR111">
        <f t="shared" si="30"/>
        <v>68746897.351800188</v>
      </c>
      <c r="AS111">
        <f t="shared" si="30"/>
        <v>68891688.924811274</v>
      </c>
      <c r="AT111">
        <f t="shared" si="30"/>
        <v>69038166.802001849</v>
      </c>
      <c r="AU111">
        <f t="shared" si="30"/>
        <v>69186213.336226031</v>
      </c>
    </row>
    <row r="112" spans="1:47">
      <c r="F112">
        <f>F111*109</f>
        <v>39374289373.400002</v>
      </c>
      <c r="G112">
        <f t="shared" ref="G112:AU112" si="31">G111*109</f>
        <v>30903609639.416142</v>
      </c>
      <c r="H112">
        <f t="shared" si="31"/>
        <v>24662069709.52277</v>
      </c>
      <c r="I112">
        <f t="shared" si="31"/>
        <v>20065582912.52874</v>
      </c>
      <c r="J112">
        <f t="shared" si="31"/>
        <v>16684535947.238867</v>
      </c>
      <c r="K112">
        <f t="shared" si="31"/>
        <v>14202628998.26663</v>
      </c>
      <c r="L112">
        <f t="shared" si="31"/>
        <v>12386752274.56109</v>
      </c>
      <c r="M112">
        <f t="shared" si="31"/>
        <v>11064923998.810707</v>
      </c>
      <c r="N112">
        <f t="shared" si="31"/>
        <v>10110120400.81823</v>
      </c>
      <c r="O112">
        <f t="shared" si="31"/>
        <v>9428414854.3941212</v>
      </c>
      <c r="P112">
        <f t="shared" si="31"/>
        <v>8950270644.8733749</v>
      </c>
      <c r="Q112">
        <f t="shared" si="31"/>
        <v>8508849752.7441778</v>
      </c>
      <c r="R112">
        <f t="shared" si="31"/>
        <v>8180323997.872426</v>
      </c>
      <c r="S112">
        <f t="shared" si="31"/>
        <v>7936253857.1398668</v>
      </c>
      <c r="T112">
        <f t="shared" si="31"/>
        <v>7755471842.3395319</v>
      </c>
      <c r="U112">
        <f t="shared" si="31"/>
        <v>7622200164.0163498</v>
      </c>
      <c r="V112">
        <f t="shared" si="31"/>
        <v>7524660796.3878288</v>
      </c>
      <c r="W112">
        <f t="shared" si="31"/>
        <v>7454047973.3150682</v>
      </c>
      <c r="X112">
        <f t="shared" si="31"/>
        <v>7403767713.0099716</v>
      </c>
      <c r="Y112">
        <f t="shared" si="31"/>
        <v>7368874283.8066959</v>
      </c>
      <c r="Z112">
        <f t="shared" si="31"/>
        <v>7345652075.2113409</v>
      </c>
      <c r="AA112">
        <f t="shared" si="31"/>
        <v>7331304944.5804415</v>
      </c>
      <c r="AB112">
        <f t="shared" si="31"/>
        <v>7323725096.617815</v>
      </c>
      <c r="AC112">
        <f t="shared" si="31"/>
        <v>7321320889.3018074</v>
      </c>
      <c r="AD112">
        <f t="shared" si="31"/>
        <v>7322888353.9788418</v>
      </c>
      <c r="AE112">
        <f t="shared" si="31"/>
        <v>7327515187.0407581</v>
      </c>
      <c r="AF112">
        <f t="shared" si="31"/>
        <v>7334508894.8022804</v>
      </c>
      <c r="AG112">
        <f t="shared" si="31"/>
        <v>7343342929.4178934</v>
      </c>
      <c r="AH112">
        <f t="shared" si="31"/>
        <v>7353616245.2821922</v>
      </c>
      <c r="AI112">
        <f t="shared" si="31"/>
        <v>7365022881.4772425</v>
      </c>
      <c r="AJ112">
        <f t="shared" si="31"/>
        <v>7377329045.91716</v>
      </c>
      <c r="AK112">
        <f t="shared" si="31"/>
        <v>7390355821.2890606</v>
      </c>
      <c r="AL112">
        <f t="shared" si="31"/>
        <v>7403966090.8042936</v>
      </c>
      <c r="AM112">
        <f t="shared" si="31"/>
        <v>7418054636.6429167</v>
      </c>
      <c r="AN112">
        <f t="shared" si="31"/>
        <v>7432540627.8278856</v>
      </c>
      <c r="AO112">
        <f t="shared" si="31"/>
        <v>7447361910.7161055</v>
      </c>
      <c r="AP112">
        <f t="shared" si="31"/>
        <v>7462470661.7680244</v>
      </c>
      <c r="AQ112">
        <f t="shared" si="31"/>
        <v>7477830071.628993</v>
      </c>
      <c r="AR112">
        <f t="shared" si="31"/>
        <v>7493411811.346221</v>
      </c>
      <c r="AS112">
        <f t="shared" si="31"/>
        <v>7509194092.8044291</v>
      </c>
      <c r="AT112">
        <f t="shared" si="31"/>
        <v>7525160181.4182014</v>
      </c>
      <c r="AU112">
        <f t="shared" si="31"/>
        <v>7541297253.6486378</v>
      </c>
    </row>
    <row r="113" spans="6:47">
      <c r="F113">
        <f>F112/1000000000</f>
        <v>39.374289373400003</v>
      </c>
      <c r="G113">
        <f t="shared" ref="G113:AU113" si="32">G112/1000000000</f>
        <v>30.903609639416143</v>
      </c>
      <c r="H113">
        <f t="shared" si="32"/>
        <v>24.662069709522768</v>
      </c>
      <c r="I113">
        <f t="shared" si="32"/>
        <v>20.06558291252874</v>
      </c>
      <c r="J113">
        <f t="shared" si="32"/>
        <v>16.684535947238867</v>
      </c>
      <c r="K113">
        <f t="shared" si="32"/>
        <v>14.202628998266631</v>
      </c>
      <c r="L113">
        <f t="shared" si="32"/>
        <v>12.38675227456109</v>
      </c>
      <c r="M113">
        <f t="shared" si="32"/>
        <v>11.064923998810707</v>
      </c>
      <c r="N113">
        <f t="shared" si="32"/>
        <v>10.11012040081823</v>
      </c>
      <c r="O113">
        <f t="shared" si="32"/>
        <v>9.4284148543941217</v>
      </c>
      <c r="P113">
        <f t="shared" si="32"/>
        <v>8.9502706448733758</v>
      </c>
      <c r="Q113">
        <f t="shared" si="32"/>
        <v>8.5088497527441778</v>
      </c>
      <c r="R113">
        <f t="shared" si="32"/>
        <v>8.180323997872426</v>
      </c>
      <c r="S113">
        <f t="shared" si="32"/>
        <v>7.9362538571398664</v>
      </c>
      <c r="T113">
        <f t="shared" si="32"/>
        <v>7.7554718423395315</v>
      </c>
      <c r="U113">
        <f t="shared" si="32"/>
        <v>7.6222001640163501</v>
      </c>
      <c r="V113">
        <f t="shared" si="32"/>
        <v>7.5246607963878285</v>
      </c>
      <c r="W113">
        <f t="shared" si="32"/>
        <v>7.4540479733150686</v>
      </c>
      <c r="X113">
        <f t="shared" si="32"/>
        <v>7.4037677130099713</v>
      </c>
      <c r="Y113">
        <f t="shared" si="32"/>
        <v>7.3688742838066963</v>
      </c>
      <c r="Z113">
        <f t="shared" si="32"/>
        <v>7.3456520752113406</v>
      </c>
      <c r="AA113">
        <f t="shared" si="32"/>
        <v>7.3313049445804417</v>
      </c>
      <c r="AB113">
        <f t="shared" si="32"/>
        <v>7.3237250966178147</v>
      </c>
      <c r="AC113">
        <f t="shared" si="32"/>
        <v>7.3213208893018074</v>
      </c>
      <c r="AD113">
        <f t="shared" si="32"/>
        <v>7.3228883539788416</v>
      </c>
      <c r="AE113">
        <f t="shared" si="32"/>
        <v>7.327515187040758</v>
      </c>
      <c r="AF113">
        <f t="shared" si="32"/>
        <v>7.3345088948022807</v>
      </c>
      <c r="AG113">
        <f t="shared" si="32"/>
        <v>7.3433429294178936</v>
      </c>
      <c r="AH113">
        <f t="shared" si="32"/>
        <v>7.3536162452821925</v>
      </c>
      <c r="AI113">
        <f t="shared" si="32"/>
        <v>7.365022881477242</v>
      </c>
      <c r="AJ113">
        <f t="shared" si="32"/>
        <v>7.3773290459171603</v>
      </c>
      <c r="AK113">
        <f t="shared" si="32"/>
        <v>7.3903558212890603</v>
      </c>
      <c r="AL113">
        <f t="shared" si="32"/>
        <v>7.4039660908042935</v>
      </c>
      <c r="AM113">
        <f t="shared" si="32"/>
        <v>7.4180546366429168</v>
      </c>
      <c r="AN113">
        <f t="shared" si="32"/>
        <v>7.432540627827886</v>
      </c>
      <c r="AO113">
        <f t="shared" si="32"/>
        <v>7.4473619107161051</v>
      </c>
      <c r="AP113">
        <f t="shared" si="32"/>
        <v>7.4624706617680241</v>
      </c>
      <c r="AQ113">
        <f t="shared" si="32"/>
        <v>7.4778300716289934</v>
      </c>
      <c r="AR113">
        <f t="shared" si="32"/>
        <v>7.4934118113462214</v>
      </c>
      <c r="AS113">
        <f t="shared" si="32"/>
        <v>7.509194092804429</v>
      </c>
      <c r="AT113">
        <f t="shared" si="32"/>
        <v>7.5251601814182019</v>
      </c>
      <c r="AU113">
        <f t="shared" si="32"/>
        <v>7.5412972536486373</v>
      </c>
    </row>
    <row r="114" spans="6:47">
      <c r="AU114" s="14">
        <f>(AU113-F113)/F113</f>
        <v>-0.80847153374294822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1"/>
  <sheetViews>
    <sheetView topLeftCell="C1" workbookViewId="0">
      <selection activeCell="G4" sqref="G4"/>
    </sheetView>
  </sheetViews>
  <sheetFormatPr baseColWidth="10" defaultRowHeight="15" x14ac:dyDescent="0"/>
  <sheetData>
    <row r="1" spans="1:50">
      <c r="A1" s="1" t="s">
        <v>0</v>
      </c>
      <c r="B1" s="1"/>
      <c r="C1" s="1"/>
      <c r="D1" s="1"/>
    </row>
    <row r="2" spans="1:50">
      <c r="A2" s="1"/>
      <c r="B2" s="1"/>
      <c r="C2" s="1"/>
      <c r="D2" s="1"/>
    </row>
    <row r="3" spans="1:50">
      <c r="F3">
        <f>F7/40</f>
        <v>4151.75</v>
      </c>
    </row>
    <row r="4" spans="1:50">
      <c r="AV4" s="1" t="s">
        <v>1</v>
      </c>
      <c r="AW4" s="1"/>
      <c r="AX4" s="1"/>
    </row>
    <row r="5" spans="1:50">
      <c r="A5" s="1" t="s">
        <v>2</v>
      </c>
      <c r="B5" s="1"/>
      <c r="C5" s="2" t="s">
        <v>3</v>
      </c>
      <c r="D5" s="2" t="s">
        <v>4</v>
      </c>
      <c r="E5" s="2" t="s">
        <v>5</v>
      </c>
      <c r="G5">
        <v>1</v>
      </c>
      <c r="H5">
        <v>2</v>
      </c>
      <c r="I5">
        <v>3</v>
      </c>
      <c r="J5">
        <v>4</v>
      </c>
      <c r="K5">
        <v>5</v>
      </c>
      <c r="L5">
        <v>6</v>
      </c>
      <c r="M5">
        <v>7</v>
      </c>
      <c r="N5">
        <v>8</v>
      </c>
      <c r="O5">
        <v>9</v>
      </c>
      <c r="P5">
        <v>10</v>
      </c>
      <c r="Q5">
        <v>11</v>
      </c>
      <c r="R5">
        <v>12</v>
      </c>
      <c r="S5">
        <v>13</v>
      </c>
      <c r="T5">
        <v>14</v>
      </c>
      <c r="U5">
        <v>15</v>
      </c>
      <c r="V5">
        <v>16</v>
      </c>
      <c r="W5">
        <v>17</v>
      </c>
      <c r="X5">
        <v>18</v>
      </c>
      <c r="Y5">
        <v>19</v>
      </c>
      <c r="Z5">
        <v>20</v>
      </c>
      <c r="AA5">
        <v>21</v>
      </c>
      <c r="AB5">
        <v>22</v>
      </c>
      <c r="AC5">
        <v>23</v>
      </c>
      <c r="AD5">
        <v>24</v>
      </c>
      <c r="AE5">
        <v>25</v>
      </c>
      <c r="AF5">
        <v>26</v>
      </c>
      <c r="AG5">
        <v>27</v>
      </c>
      <c r="AH5">
        <v>28</v>
      </c>
      <c r="AI5">
        <v>29</v>
      </c>
      <c r="AJ5">
        <v>30</v>
      </c>
      <c r="AK5">
        <v>31</v>
      </c>
      <c r="AL5">
        <v>32</v>
      </c>
      <c r="AM5">
        <v>33</v>
      </c>
      <c r="AN5">
        <v>34</v>
      </c>
      <c r="AO5">
        <v>35</v>
      </c>
      <c r="AP5">
        <v>36</v>
      </c>
      <c r="AQ5">
        <v>37</v>
      </c>
      <c r="AR5">
        <v>38</v>
      </c>
      <c r="AS5">
        <v>39</v>
      </c>
      <c r="AT5">
        <v>40</v>
      </c>
      <c r="AU5">
        <v>41</v>
      </c>
      <c r="AV5" s="1"/>
      <c r="AW5" s="1"/>
      <c r="AX5" s="1"/>
    </row>
    <row r="6" spans="1:50">
      <c r="C6" s="2"/>
      <c r="D6" s="2"/>
      <c r="E6" s="2" t="s">
        <v>6</v>
      </c>
      <c r="F6" s="3">
        <v>2009</v>
      </c>
      <c r="G6" s="3">
        <v>2010</v>
      </c>
      <c r="H6" s="3">
        <v>2011</v>
      </c>
      <c r="I6" s="3">
        <v>2012</v>
      </c>
      <c r="J6" s="3">
        <v>2013</v>
      </c>
      <c r="K6" s="3">
        <v>2014</v>
      </c>
      <c r="L6" s="3">
        <v>2015</v>
      </c>
      <c r="M6" s="3">
        <v>2016</v>
      </c>
      <c r="N6" s="3">
        <v>2017</v>
      </c>
      <c r="O6" s="3">
        <v>2018</v>
      </c>
      <c r="P6" s="3">
        <v>2019</v>
      </c>
      <c r="Q6" s="3">
        <v>2020</v>
      </c>
      <c r="R6" s="3">
        <v>2021</v>
      </c>
      <c r="S6" s="3">
        <v>2022</v>
      </c>
      <c r="T6" s="3">
        <v>2023</v>
      </c>
      <c r="U6" s="3">
        <v>2024</v>
      </c>
      <c r="V6" s="3">
        <v>2025</v>
      </c>
      <c r="W6" s="3">
        <v>2026</v>
      </c>
      <c r="X6" s="3">
        <v>2027</v>
      </c>
      <c r="Y6" s="3">
        <v>2028</v>
      </c>
      <c r="Z6" s="3">
        <v>2029</v>
      </c>
      <c r="AA6" s="3">
        <v>2030</v>
      </c>
      <c r="AB6" s="3">
        <v>2031</v>
      </c>
      <c r="AC6" s="3">
        <v>2032</v>
      </c>
      <c r="AD6" s="3">
        <v>2033</v>
      </c>
      <c r="AE6" s="3">
        <v>2034</v>
      </c>
      <c r="AF6" s="3">
        <v>2035</v>
      </c>
      <c r="AG6" s="3">
        <v>2036</v>
      </c>
      <c r="AH6" s="3">
        <v>2037</v>
      </c>
      <c r="AI6" s="3">
        <v>2038</v>
      </c>
      <c r="AJ6" s="3">
        <v>2039</v>
      </c>
      <c r="AK6" s="3">
        <v>2040</v>
      </c>
      <c r="AL6" s="3">
        <v>2041</v>
      </c>
      <c r="AM6" s="3">
        <v>2042</v>
      </c>
      <c r="AN6" s="3">
        <v>2043</v>
      </c>
      <c r="AO6" s="3">
        <v>2044</v>
      </c>
      <c r="AP6" s="3">
        <v>2045</v>
      </c>
      <c r="AQ6" s="3">
        <v>2046</v>
      </c>
      <c r="AR6" s="3">
        <v>2047</v>
      </c>
      <c r="AS6" s="3">
        <v>2048</v>
      </c>
      <c r="AT6" s="3">
        <v>2049</v>
      </c>
      <c r="AU6" s="3">
        <v>2050</v>
      </c>
    </row>
    <row r="7" spans="1:50">
      <c r="D7" t="s">
        <v>7</v>
      </c>
      <c r="E7">
        <v>499.1</v>
      </c>
      <c r="F7" s="4">
        <v>166070</v>
      </c>
      <c r="G7" s="4">
        <f>F7-G8</f>
        <v>166070</v>
      </c>
      <c r="H7" s="4">
        <v>166070</v>
      </c>
      <c r="I7" s="4">
        <v>166070</v>
      </c>
      <c r="J7" s="4">
        <v>166070</v>
      </c>
      <c r="K7" s="4">
        <v>166070</v>
      </c>
      <c r="L7" s="4">
        <v>166070</v>
      </c>
      <c r="M7" s="4">
        <v>166070</v>
      </c>
      <c r="N7" s="4">
        <v>166070</v>
      </c>
      <c r="O7" s="4">
        <v>166070</v>
      </c>
      <c r="P7" s="4">
        <v>166070</v>
      </c>
      <c r="Q7" s="4">
        <v>166070</v>
      </c>
      <c r="R7" s="4">
        <v>166070</v>
      </c>
      <c r="S7" s="4">
        <v>166070</v>
      </c>
      <c r="T7" s="4">
        <v>166070</v>
      </c>
      <c r="U7" s="4">
        <v>166070</v>
      </c>
      <c r="V7" s="4">
        <v>166070</v>
      </c>
      <c r="W7" s="4">
        <v>166070</v>
      </c>
      <c r="X7" s="4">
        <v>166070</v>
      </c>
      <c r="Y7" s="4">
        <v>166070</v>
      </c>
      <c r="Z7" s="4">
        <v>166070</v>
      </c>
      <c r="AA7" s="4">
        <v>166070</v>
      </c>
      <c r="AB7" s="4">
        <v>166070</v>
      </c>
      <c r="AC7" s="4">
        <v>166070</v>
      </c>
      <c r="AD7" s="4">
        <v>166070</v>
      </c>
      <c r="AE7" s="4">
        <v>166070</v>
      </c>
      <c r="AF7" s="4">
        <v>166070</v>
      </c>
      <c r="AG7" s="4">
        <v>166070</v>
      </c>
      <c r="AH7" s="4">
        <v>166070</v>
      </c>
      <c r="AI7" s="4">
        <v>166070</v>
      </c>
      <c r="AJ7" s="4">
        <v>166070</v>
      </c>
      <c r="AK7" s="4">
        <v>166070</v>
      </c>
      <c r="AL7" s="4">
        <v>166070</v>
      </c>
      <c r="AM7" s="4">
        <v>166070</v>
      </c>
      <c r="AN7" s="4">
        <v>166070</v>
      </c>
      <c r="AO7" s="4">
        <v>166070</v>
      </c>
      <c r="AP7" s="4">
        <v>166070</v>
      </c>
      <c r="AQ7" s="4">
        <v>166070</v>
      </c>
      <c r="AR7" s="4">
        <v>166070</v>
      </c>
      <c r="AS7" s="4">
        <v>166070</v>
      </c>
      <c r="AT7" s="4">
        <v>166070</v>
      </c>
      <c r="AU7" s="4">
        <v>166070</v>
      </c>
      <c r="AV7" s="5">
        <f>AU7/AU34</f>
        <v>0.12385701966378473</v>
      </c>
    </row>
    <row r="8" spans="1:50">
      <c r="D8" s="6" t="s">
        <v>8</v>
      </c>
      <c r="E8">
        <v>49.910000000000004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50">
      <c r="D9" t="s">
        <v>9</v>
      </c>
      <c r="E9">
        <v>397.3</v>
      </c>
      <c r="F9" s="4">
        <v>76848</v>
      </c>
      <c r="G9" s="4">
        <v>76848</v>
      </c>
      <c r="H9" s="4">
        <v>76848</v>
      </c>
      <c r="I9" s="4">
        <v>76848</v>
      </c>
      <c r="J9" s="4">
        <v>76848</v>
      </c>
      <c r="K9" s="4">
        <v>76848</v>
      </c>
      <c r="L9" s="4">
        <v>76848</v>
      </c>
      <c r="M9" s="4">
        <v>76848</v>
      </c>
      <c r="N9" s="4">
        <v>76848</v>
      </c>
      <c r="O9" s="4">
        <v>76848</v>
      </c>
      <c r="P9" s="4">
        <v>76848</v>
      </c>
      <c r="Q9" s="4">
        <v>76848</v>
      </c>
      <c r="R9" s="4">
        <v>76848</v>
      </c>
      <c r="S9" s="4">
        <v>76848</v>
      </c>
      <c r="T9" s="4">
        <v>76848</v>
      </c>
      <c r="U9" s="4">
        <v>76848</v>
      </c>
      <c r="V9" s="4">
        <v>76848</v>
      </c>
      <c r="W9" s="4">
        <v>76848</v>
      </c>
      <c r="X9" s="4">
        <v>76848</v>
      </c>
      <c r="Y9" s="4">
        <v>76848</v>
      </c>
      <c r="Z9" s="4">
        <v>76848</v>
      </c>
      <c r="AA9" s="4">
        <v>76848</v>
      </c>
      <c r="AB9" s="4">
        <v>76848</v>
      </c>
      <c r="AC9" s="4">
        <v>76848</v>
      </c>
      <c r="AD9" s="4">
        <v>76848</v>
      </c>
      <c r="AE9" s="4">
        <v>76848</v>
      </c>
      <c r="AF9" s="4">
        <v>76848</v>
      </c>
      <c r="AG9" s="4">
        <v>76848</v>
      </c>
      <c r="AH9" s="4">
        <v>76848</v>
      </c>
      <c r="AI9" s="4">
        <v>76848</v>
      </c>
      <c r="AJ9" s="4">
        <v>76848</v>
      </c>
      <c r="AK9" s="4">
        <v>76848</v>
      </c>
      <c r="AL9" s="4">
        <v>76848</v>
      </c>
      <c r="AM9" s="4">
        <v>76848</v>
      </c>
      <c r="AN9" s="4">
        <v>76848</v>
      </c>
      <c r="AO9" s="4">
        <v>76848</v>
      </c>
      <c r="AP9" s="4">
        <v>76848</v>
      </c>
      <c r="AQ9" s="4">
        <v>76848</v>
      </c>
      <c r="AR9" s="4">
        <v>76848</v>
      </c>
      <c r="AS9" s="4">
        <v>76848</v>
      </c>
      <c r="AT9" s="4">
        <v>76848</v>
      </c>
      <c r="AU9" s="4">
        <v>76848</v>
      </c>
      <c r="AV9" s="5">
        <f>AU9/AU34</f>
        <v>5.7314170212094472E-2</v>
      </c>
    </row>
    <row r="10" spans="1:50">
      <c r="D10" s="6" t="s">
        <v>10</v>
      </c>
      <c r="E10">
        <v>198.65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</row>
    <row r="11" spans="1:50">
      <c r="D11" t="s">
        <v>11</v>
      </c>
      <c r="E11">
        <v>359.6</v>
      </c>
      <c r="F11" s="4">
        <v>92750</v>
      </c>
      <c r="G11" s="4">
        <v>92750</v>
      </c>
      <c r="H11" s="4">
        <v>92750</v>
      </c>
      <c r="I11" s="4">
        <v>92750</v>
      </c>
      <c r="J11" s="4">
        <v>92750</v>
      </c>
      <c r="K11" s="4">
        <v>92750</v>
      </c>
      <c r="L11" s="4">
        <v>92750</v>
      </c>
      <c r="M11" s="4">
        <v>92750</v>
      </c>
      <c r="N11" s="4">
        <v>92750</v>
      </c>
      <c r="O11" s="4">
        <v>92750</v>
      </c>
      <c r="P11" s="4">
        <v>92750</v>
      </c>
      <c r="Q11" s="4">
        <v>92750</v>
      </c>
      <c r="R11" s="4">
        <v>92750</v>
      </c>
      <c r="S11" s="4">
        <v>92750</v>
      </c>
      <c r="T11" s="4">
        <v>92750</v>
      </c>
      <c r="U11" s="4">
        <v>92750</v>
      </c>
      <c r="V11" s="4">
        <v>92750</v>
      </c>
      <c r="W11" s="4">
        <v>92750</v>
      </c>
      <c r="X11" s="4">
        <v>92750</v>
      </c>
      <c r="Y11" s="4">
        <v>92750</v>
      </c>
      <c r="Z11" s="4">
        <v>92750</v>
      </c>
      <c r="AA11" s="4">
        <v>92750</v>
      </c>
      <c r="AB11" s="4">
        <v>92750</v>
      </c>
      <c r="AC11" s="4">
        <v>92750</v>
      </c>
      <c r="AD11" s="4">
        <v>92750</v>
      </c>
      <c r="AE11" s="4">
        <v>92750</v>
      </c>
      <c r="AF11" s="4">
        <v>92750</v>
      </c>
      <c r="AG11" s="4">
        <v>92750</v>
      </c>
      <c r="AH11" s="4">
        <v>92750</v>
      </c>
      <c r="AI11" s="4">
        <v>92750</v>
      </c>
      <c r="AJ11" s="4">
        <v>92750</v>
      </c>
      <c r="AK11" s="4">
        <v>92750</v>
      </c>
      <c r="AL11" s="4">
        <v>92750</v>
      </c>
      <c r="AM11" s="4">
        <v>92750</v>
      </c>
      <c r="AN11" s="4">
        <v>92750</v>
      </c>
      <c r="AO11" s="4">
        <v>92750</v>
      </c>
      <c r="AP11" s="4">
        <v>92750</v>
      </c>
      <c r="AQ11" s="4">
        <v>92750</v>
      </c>
      <c r="AR11" s="4">
        <v>92750</v>
      </c>
      <c r="AS11" s="4">
        <v>92750</v>
      </c>
      <c r="AT11" s="4">
        <v>92750</v>
      </c>
      <c r="AU11" s="4">
        <v>92750</v>
      </c>
      <c r="AV11" s="5">
        <f>AU11/AU34</f>
        <v>6.9174074630071858E-2</v>
      </c>
    </row>
    <row r="12" spans="1:50">
      <c r="D12" s="6" t="s">
        <v>12</v>
      </c>
      <c r="E12">
        <v>305.66000000000003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1:50">
      <c r="C13" t="s">
        <v>13</v>
      </c>
      <c r="D13" t="s">
        <v>14</v>
      </c>
      <c r="E13">
        <v>210.5</v>
      </c>
      <c r="F13" s="7">
        <v>53283</v>
      </c>
      <c r="G13" s="7">
        <v>53283</v>
      </c>
      <c r="H13" s="7">
        <v>53283</v>
      </c>
      <c r="I13" s="7">
        <v>53283</v>
      </c>
      <c r="J13" s="7">
        <v>53283</v>
      </c>
      <c r="K13" s="7">
        <v>53283</v>
      </c>
      <c r="L13" s="7">
        <v>53283</v>
      </c>
      <c r="M13" s="7">
        <v>53283</v>
      </c>
      <c r="N13" s="7">
        <v>53283</v>
      </c>
      <c r="O13" s="7">
        <v>53283</v>
      </c>
      <c r="P13" s="7">
        <v>53283</v>
      </c>
      <c r="Q13" s="7">
        <v>53283</v>
      </c>
      <c r="R13" s="7">
        <v>53283</v>
      </c>
      <c r="S13" s="7">
        <v>53283</v>
      </c>
      <c r="T13" s="7">
        <v>53283</v>
      </c>
      <c r="U13" s="7">
        <v>53283</v>
      </c>
      <c r="V13" s="7">
        <v>53283</v>
      </c>
      <c r="W13" s="7">
        <v>53283</v>
      </c>
      <c r="X13" s="7">
        <v>53283</v>
      </c>
      <c r="Y13" s="7">
        <v>53283</v>
      </c>
      <c r="Z13" s="7">
        <v>53283</v>
      </c>
      <c r="AA13" s="7">
        <v>53283</v>
      </c>
      <c r="AB13" s="7">
        <v>53283</v>
      </c>
      <c r="AC13" s="7">
        <v>53283</v>
      </c>
      <c r="AD13" s="7">
        <v>53283</v>
      </c>
      <c r="AE13" s="7">
        <v>53283</v>
      </c>
      <c r="AF13" s="7">
        <v>53283</v>
      </c>
      <c r="AG13" s="7">
        <v>53283</v>
      </c>
      <c r="AH13" s="7">
        <v>53283</v>
      </c>
      <c r="AI13" s="7">
        <v>53283</v>
      </c>
      <c r="AJ13" s="7">
        <v>53283</v>
      </c>
      <c r="AK13" s="7">
        <v>53283</v>
      </c>
      <c r="AL13" s="7">
        <v>53283</v>
      </c>
      <c r="AM13" s="7">
        <v>53283</v>
      </c>
      <c r="AN13" s="7">
        <v>53283</v>
      </c>
      <c r="AO13" s="7">
        <v>53283</v>
      </c>
      <c r="AP13" s="7">
        <v>53283</v>
      </c>
      <c r="AQ13" s="7">
        <v>53283</v>
      </c>
      <c r="AR13" s="7">
        <v>53283</v>
      </c>
      <c r="AS13" s="7">
        <v>53283</v>
      </c>
      <c r="AT13" s="7">
        <v>53283</v>
      </c>
      <c r="AU13" s="7">
        <v>53283</v>
      </c>
    </row>
    <row r="14" spans="1:50">
      <c r="D14" t="s">
        <v>15</v>
      </c>
      <c r="E14">
        <v>179.3</v>
      </c>
      <c r="F14" s="7">
        <v>20037</v>
      </c>
      <c r="G14" s="8">
        <v>22504.535</v>
      </c>
      <c r="H14" s="8">
        <v>24990.5765125</v>
      </c>
      <c r="I14" s="8">
        <v>27495.263336343749</v>
      </c>
      <c r="J14" s="8">
        <v>30018.735311366327</v>
      </c>
      <c r="K14" s="8">
        <v>32561.133326201576</v>
      </c>
      <c r="L14" s="8">
        <v>35122.599326148091</v>
      </c>
      <c r="M14" s="8">
        <v>37703.276321094199</v>
      </c>
      <c r="N14" s="8">
        <v>40303.308393502404</v>
      </c>
      <c r="O14" s="8">
        <v>42922.840706453673</v>
      </c>
      <c r="P14" s="8">
        <v>45562.019511752078</v>
      </c>
      <c r="Q14" s="8">
        <v>45562.019511752078</v>
      </c>
      <c r="R14" s="8">
        <v>45562.019511752078</v>
      </c>
      <c r="S14" s="8">
        <v>45562.019511752078</v>
      </c>
      <c r="T14" s="8">
        <v>45562.019511752078</v>
      </c>
      <c r="U14" s="8">
        <v>45562.019511752078</v>
      </c>
      <c r="V14" s="8">
        <v>45562.019511752078</v>
      </c>
      <c r="W14" s="8">
        <v>45562.019511752078</v>
      </c>
      <c r="X14" s="8">
        <v>45562.019511752078</v>
      </c>
      <c r="Y14" s="8">
        <v>45562.019511752078</v>
      </c>
      <c r="Z14" s="8">
        <v>45562.019511752078</v>
      </c>
      <c r="AA14" s="8">
        <v>45562.019511752078</v>
      </c>
      <c r="AB14" s="8">
        <v>45562.019511752078</v>
      </c>
      <c r="AC14" s="8">
        <v>45562.019511752078</v>
      </c>
      <c r="AD14" s="8">
        <v>45562.019511752078</v>
      </c>
      <c r="AE14" s="8">
        <v>45562.019511752078</v>
      </c>
      <c r="AF14" s="8">
        <v>45562.019511752078</v>
      </c>
      <c r="AG14" s="8">
        <v>45562.019511752078</v>
      </c>
      <c r="AH14" s="8">
        <v>45562.019511752078</v>
      </c>
      <c r="AI14" s="8">
        <v>45562.019511752078</v>
      </c>
      <c r="AJ14" s="8">
        <v>45562.019511752078</v>
      </c>
      <c r="AK14" s="8">
        <v>45562.019511752078</v>
      </c>
      <c r="AL14" s="8">
        <v>45562.019511752078</v>
      </c>
      <c r="AM14" s="8">
        <v>45562.019511752078</v>
      </c>
      <c r="AN14" s="8">
        <v>45562.019511752078</v>
      </c>
      <c r="AO14" s="8">
        <v>45562.019511752078</v>
      </c>
      <c r="AP14" s="8">
        <v>45562.019511752078</v>
      </c>
      <c r="AQ14" s="8">
        <v>45562.019511752078</v>
      </c>
      <c r="AR14" s="8">
        <v>45562.019511752078</v>
      </c>
      <c r="AS14" s="8">
        <v>45562.019511752078</v>
      </c>
      <c r="AT14" s="8">
        <v>45562.019511752078</v>
      </c>
      <c r="AU14" s="8">
        <v>45562.019511752078</v>
      </c>
    </row>
    <row r="15" spans="1:50">
      <c r="D15" t="s">
        <v>16</v>
      </c>
      <c r="E15">
        <v>15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8">
        <v>2658.9726463381403</v>
      </c>
      <c r="R15" s="8">
        <v>5337.8875875238173</v>
      </c>
      <c r="S15" s="8">
        <v>8036.8943907683861</v>
      </c>
      <c r="T15" s="8">
        <v>10756.143745037289</v>
      </c>
      <c r="U15" s="8">
        <v>13495.787469463208</v>
      </c>
      <c r="V15" s="8">
        <v>16255.978521822322</v>
      </c>
      <c r="W15" s="8">
        <v>19036.871007074129</v>
      </c>
      <c r="X15" s="8">
        <v>21838.620185965327</v>
      </c>
      <c r="Y15" s="8">
        <v>24661.382483698206</v>
      </c>
      <c r="Z15" s="8">
        <v>27505.315498664084</v>
      </c>
      <c r="AA15" s="8">
        <v>30370.578011242204</v>
      </c>
      <c r="AB15" s="8">
        <v>33257.329992664658</v>
      </c>
      <c r="AC15" s="8">
        <v>36165.732613947781</v>
      </c>
      <c r="AD15" s="8">
        <v>39095.948254890529</v>
      </c>
      <c r="AE15" s="8">
        <v>42048.140513140344</v>
      </c>
      <c r="AF15" s="8">
        <v>45022.474213327034</v>
      </c>
      <c r="AG15" s="8">
        <v>48019.115416265129</v>
      </c>
      <c r="AH15" s="8">
        <v>51038.231428225256</v>
      </c>
      <c r="AI15" s="8">
        <v>54079.990810275085</v>
      </c>
      <c r="AJ15" s="8">
        <v>57144.563387690287</v>
      </c>
      <c r="AK15" s="8">
        <v>60232.120259436102</v>
      </c>
      <c r="AL15" s="8">
        <v>63342.833807720017</v>
      </c>
      <c r="AM15" s="8">
        <v>66476.877707616062</v>
      </c>
      <c r="AN15" s="8">
        <v>69634.426936761331</v>
      </c>
      <c r="AO15" s="8">
        <v>72815.657785125179</v>
      </c>
      <c r="AP15" s="8">
        <v>76020.747864851757</v>
      </c>
      <c r="AQ15" s="8">
        <v>79249.876120176283</v>
      </c>
      <c r="AR15" s="8">
        <v>82503.222837415742</v>
      </c>
      <c r="AS15" s="8">
        <v>85780.969655034496</v>
      </c>
      <c r="AT15" s="8">
        <v>89083.299573785393</v>
      </c>
      <c r="AU15" s="8">
        <v>92410.396966926928</v>
      </c>
    </row>
    <row r="16" spans="1:50">
      <c r="D16" t="s">
        <v>7</v>
      </c>
      <c r="E16">
        <v>432.4</v>
      </c>
      <c r="F16" s="4">
        <v>202490</v>
      </c>
      <c r="G16" s="4">
        <v>202490</v>
      </c>
      <c r="H16" s="4">
        <v>202490</v>
      </c>
      <c r="I16" s="4">
        <v>202490</v>
      </c>
      <c r="J16" s="4">
        <v>202490</v>
      </c>
      <c r="K16" s="4">
        <v>202490</v>
      </c>
      <c r="L16" s="4">
        <v>202490</v>
      </c>
      <c r="M16" s="4">
        <v>202490</v>
      </c>
      <c r="N16" s="4">
        <v>202490</v>
      </c>
      <c r="O16" s="4">
        <v>202490</v>
      </c>
      <c r="P16" s="4">
        <v>202490</v>
      </c>
      <c r="Q16" s="4">
        <v>202490</v>
      </c>
      <c r="R16" s="4">
        <v>202490</v>
      </c>
      <c r="S16" s="4">
        <v>202490</v>
      </c>
      <c r="T16" s="4">
        <v>202490</v>
      </c>
      <c r="U16" s="4">
        <v>202490</v>
      </c>
      <c r="V16" s="4">
        <v>202490</v>
      </c>
      <c r="W16" s="4">
        <v>202490</v>
      </c>
      <c r="X16" s="4">
        <v>202490</v>
      </c>
      <c r="Y16" s="4">
        <v>202490</v>
      </c>
      <c r="Z16" s="4">
        <v>202490</v>
      </c>
      <c r="AA16" s="4">
        <v>202490</v>
      </c>
      <c r="AB16" s="4">
        <v>202490</v>
      </c>
      <c r="AC16" s="4">
        <v>202490</v>
      </c>
      <c r="AD16" s="4">
        <v>202490</v>
      </c>
      <c r="AE16" s="4">
        <v>202490</v>
      </c>
      <c r="AF16" s="4">
        <v>202490</v>
      </c>
      <c r="AG16" s="4">
        <v>202490</v>
      </c>
      <c r="AH16" s="4">
        <v>202490</v>
      </c>
      <c r="AI16" s="4">
        <v>202490</v>
      </c>
      <c r="AJ16" s="4">
        <v>202490</v>
      </c>
      <c r="AK16" s="4">
        <v>202490</v>
      </c>
      <c r="AL16" s="4">
        <v>202490</v>
      </c>
      <c r="AM16" s="4">
        <v>202490</v>
      </c>
      <c r="AN16" s="4">
        <v>202490</v>
      </c>
      <c r="AO16" s="4">
        <v>202490</v>
      </c>
      <c r="AP16" s="4">
        <v>202490</v>
      </c>
      <c r="AQ16" s="4">
        <v>202490</v>
      </c>
      <c r="AR16" s="4">
        <v>202490</v>
      </c>
      <c r="AS16" s="4">
        <v>202490</v>
      </c>
      <c r="AT16" s="4">
        <v>202490</v>
      </c>
      <c r="AU16" s="4">
        <v>202490</v>
      </c>
      <c r="AV16" s="5">
        <f>AU16/AU34</f>
        <v>0.15101949727054717</v>
      </c>
    </row>
    <row r="17" spans="3:48">
      <c r="D17" s="6" t="s">
        <v>8</v>
      </c>
      <c r="E17">
        <v>43.24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3:48">
      <c r="D18" t="s">
        <v>9</v>
      </c>
      <c r="E18">
        <v>335.3</v>
      </c>
      <c r="F18" s="4">
        <v>60891</v>
      </c>
      <c r="G18" s="4">
        <v>60891</v>
      </c>
      <c r="H18" s="4">
        <v>60891</v>
      </c>
      <c r="I18" s="4">
        <v>60891</v>
      </c>
      <c r="J18" s="4">
        <v>60891</v>
      </c>
      <c r="K18" s="4">
        <v>60891</v>
      </c>
      <c r="L18" s="4">
        <v>60891</v>
      </c>
      <c r="M18" s="4">
        <v>60891</v>
      </c>
      <c r="N18" s="4">
        <v>60891</v>
      </c>
      <c r="O18" s="4">
        <v>60891</v>
      </c>
      <c r="P18" s="4">
        <v>60891</v>
      </c>
      <c r="Q18" s="4">
        <v>60891</v>
      </c>
      <c r="R18" s="4">
        <v>60891</v>
      </c>
      <c r="S18" s="4">
        <v>60891</v>
      </c>
      <c r="T18" s="4">
        <v>60891</v>
      </c>
      <c r="U18" s="4">
        <v>60891</v>
      </c>
      <c r="V18" s="4">
        <v>60891</v>
      </c>
      <c r="W18" s="4">
        <v>60891</v>
      </c>
      <c r="X18" s="4">
        <v>60891</v>
      </c>
      <c r="Y18" s="4">
        <v>60891</v>
      </c>
      <c r="Z18" s="4">
        <v>60891</v>
      </c>
      <c r="AA18" s="4">
        <v>60891</v>
      </c>
      <c r="AB18" s="4">
        <v>60891</v>
      </c>
      <c r="AC18" s="4">
        <v>60891</v>
      </c>
      <c r="AD18" s="4">
        <v>60891</v>
      </c>
      <c r="AE18" s="4">
        <v>60891</v>
      </c>
      <c r="AF18" s="4">
        <v>60891</v>
      </c>
      <c r="AG18" s="4">
        <v>60891</v>
      </c>
      <c r="AH18" s="4">
        <v>60891</v>
      </c>
      <c r="AI18" s="4">
        <v>60891</v>
      </c>
      <c r="AJ18" s="4">
        <v>60891</v>
      </c>
      <c r="AK18" s="4">
        <v>60891</v>
      </c>
      <c r="AL18" s="4">
        <v>60891</v>
      </c>
      <c r="AM18" s="4">
        <v>60891</v>
      </c>
      <c r="AN18" s="4">
        <v>60891</v>
      </c>
      <c r="AO18" s="4">
        <v>60891</v>
      </c>
      <c r="AP18" s="4">
        <v>60891</v>
      </c>
      <c r="AQ18" s="4">
        <v>60891</v>
      </c>
      <c r="AR18" s="4">
        <v>60891</v>
      </c>
      <c r="AS18" s="4">
        <v>60891</v>
      </c>
      <c r="AT18" s="4">
        <v>60891</v>
      </c>
      <c r="AU18" s="4">
        <v>60891</v>
      </c>
      <c r="AV18" s="5">
        <f>AU18/AU34</f>
        <v>4.5413246127220544E-2</v>
      </c>
    </row>
    <row r="19" spans="3:48">
      <c r="D19" s="6" t="s">
        <v>10</v>
      </c>
      <c r="E19">
        <v>167.65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3:48">
      <c r="C20" t="s">
        <v>17</v>
      </c>
      <c r="D20" t="s">
        <v>11</v>
      </c>
      <c r="E20">
        <v>296.5</v>
      </c>
      <c r="F20" s="4">
        <v>35652</v>
      </c>
      <c r="G20" s="4">
        <v>35652</v>
      </c>
      <c r="H20" s="4">
        <v>35652</v>
      </c>
      <c r="I20" s="4">
        <v>35652</v>
      </c>
      <c r="J20" s="4">
        <v>35652</v>
      </c>
      <c r="K20" s="4">
        <v>35652</v>
      </c>
      <c r="L20" s="4">
        <v>35652</v>
      </c>
      <c r="M20" s="4">
        <v>35652</v>
      </c>
      <c r="N20" s="4">
        <v>35652</v>
      </c>
      <c r="O20" s="4">
        <v>35652</v>
      </c>
      <c r="P20" s="4">
        <v>35652</v>
      </c>
      <c r="Q20" s="4">
        <v>35652</v>
      </c>
      <c r="R20" s="4">
        <v>35652</v>
      </c>
      <c r="S20" s="4">
        <v>35652</v>
      </c>
      <c r="T20" s="4">
        <v>35652</v>
      </c>
      <c r="U20" s="4">
        <v>35652</v>
      </c>
      <c r="V20" s="4">
        <v>35652</v>
      </c>
      <c r="W20" s="4">
        <v>35652</v>
      </c>
      <c r="X20" s="4">
        <v>35652</v>
      </c>
      <c r="Y20" s="4">
        <v>35652</v>
      </c>
      <c r="Z20" s="4">
        <v>35652</v>
      </c>
      <c r="AA20" s="4">
        <v>35652</v>
      </c>
      <c r="AB20" s="4">
        <v>35652</v>
      </c>
      <c r="AC20" s="4">
        <v>35652</v>
      </c>
      <c r="AD20" s="4">
        <v>35652</v>
      </c>
      <c r="AE20" s="4">
        <v>35652</v>
      </c>
      <c r="AF20" s="4">
        <v>35652</v>
      </c>
      <c r="AG20" s="4">
        <v>35652</v>
      </c>
      <c r="AH20" s="4">
        <v>35652</v>
      </c>
      <c r="AI20" s="4">
        <v>35652</v>
      </c>
      <c r="AJ20" s="4">
        <v>35652</v>
      </c>
      <c r="AK20" s="4">
        <v>35652</v>
      </c>
      <c r="AL20" s="4">
        <v>35652</v>
      </c>
      <c r="AM20" s="4">
        <v>35652</v>
      </c>
      <c r="AN20" s="4">
        <v>35652</v>
      </c>
      <c r="AO20" s="4">
        <v>35652</v>
      </c>
      <c r="AP20" s="4">
        <v>35652</v>
      </c>
      <c r="AQ20" s="4">
        <v>35652</v>
      </c>
      <c r="AR20" s="4">
        <v>35652</v>
      </c>
      <c r="AS20" s="4">
        <v>35652</v>
      </c>
      <c r="AT20" s="4">
        <v>35652</v>
      </c>
      <c r="AU20" s="4">
        <v>35652</v>
      </c>
      <c r="AV20" s="5">
        <f>AU20/AU34</f>
        <v>2.6589693894461693E-2</v>
      </c>
    </row>
    <row r="21" spans="3:48">
      <c r="D21" s="6" t="s">
        <v>12</v>
      </c>
      <c r="E21">
        <v>252.02500000000001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3:48">
      <c r="D22" t="s">
        <v>14</v>
      </c>
      <c r="E22">
        <v>172.8</v>
      </c>
      <c r="F22" s="7">
        <v>5682</v>
      </c>
      <c r="G22" s="7">
        <v>5682</v>
      </c>
      <c r="H22" s="7">
        <v>5682</v>
      </c>
      <c r="I22" s="7">
        <v>5682</v>
      </c>
      <c r="J22" s="7">
        <v>5682</v>
      </c>
      <c r="K22" s="7">
        <v>5682</v>
      </c>
      <c r="L22" s="7">
        <v>5682</v>
      </c>
      <c r="M22" s="7">
        <v>5682</v>
      </c>
      <c r="N22" s="7">
        <v>5682</v>
      </c>
      <c r="O22" s="7">
        <v>5682</v>
      </c>
      <c r="P22" s="7">
        <v>5682</v>
      </c>
      <c r="Q22" s="7">
        <v>5682</v>
      </c>
      <c r="R22" s="7">
        <v>5682</v>
      </c>
      <c r="S22" s="7">
        <v>5682</v>
      </c>
      <c r="T22" s="7">
        <v>5682</v>
      </c>
      <c r="U22" s="7">
        <v>5682</v>
      </c>
      <c r="V22" s="7">
        <v>5682</v>
      </c>
      <c r="W22" s="7">
        <v>5682</v>
      </c>
      <c r="X22" s="7">
        <v>5682</v>
      </c>
      <c r="Y22" s="7">
        <v>5682</v>
      </c>
      <c r="Z22" s="7">
        <v>5682</v>
      </c>
      <c r="AA22" s="7">
        <v>5682</v>
      </c>
      <c r="AB22" s="7">
        <v>5682</v>
      </c>
      <c r="AC22" s="7">
        <v>5682</v>
      </c>
      <c r="AD22" s="7">
        <v>5682</v>
      </c>
      <c r="AE22" s="7">
        <v>5682</v>
      </c>
      <c r="AF22" s="7">
        <v>5682</v>
      </c>
      <c r="AG22" s="7">
        <v>5682</v>
      </c>
      <c r="AH22" s="7">
        <v>5682</v>
      </c>
      <c r="AI22" s="7">
        <v>5682</v>
      </c>
      <c r="AJ22" s="7">
        <v>5682</v>
      </c>
      <c r="AK22" s="7">
        <v>5682</v>
      </c>
      <c r="AL22" s="7">
        <v>5682</v>
      </c>
      <c r="AM22" s="7">
        <v>5682</v>
      </c>
      <c r="AN22" s="7">
        <v>5682</v>
      </c>
      <c r="AO22" s="7">
        <v>5682</v>
      </c>
      <c r="AP22" s="7">
        <v>5682</v>
      </c>
      <c r="AQ22" s="7">
        <v>5682</v>
      </c>
      <c r="AR22" s="7">
        <v>5682</v>
      </c>
      <c r="AS22" s="7">
        <v>5682</v>
      </c>
      <c r="AT22" s="7">
        <v>5682</v>
      </c>
      <c r="AU22" s="7">
        <v>5682</v>
      </c>
    </row>
    <row r="23" spans="3:48">
      <c r="D23" t="s">
        <v>15</v>
      </c>
      <c r="E23">
        <v>149.69999999999999</v>
      </c>
      <c r="F23" s="7">
        <v>2845</v>
      </c>
      <c r="G23" s="8">
        <v>5312.5349999999999</v>
      </c>
      <c r="H23" s="8">
        <v>7798.5765124999998</v>
      </c>
      <c r="I23" s="8">
        <v>10303.263336343749</v>
      </c>
      <c r="J23" s="8">
        <v>12826.735311366327</v>
      </c>
      <c r="K23" s="8">
        <v>15369.133326201574</v>
      </c>
      <c r="L23" s="8">
        <v>17930.599326148087</v>
      </c>
      <c r="M23" s="8">
        <v>20511.276321094199</v>
      </c>
      <c r="N23" s="8">
        <v>23111.308393502408</v>
      </c>
      <c r="O23" s="8">
        <v>25730.840706453677</v>
      </c>
      <c r="P23" s="8">
        <v>28370.019511752078</v>
      </c>
      <c r="Q23" s="8">
        <v>28370.019511752078</v>
      </c>
      <c r="R23" s="8">
        <v>28370.019511752078</v>
      </c>
      <c r="S23" s="8">
        <v>28370.019511752078</v>
      </c>
      <c r="T23" s="8">
        <v>28370.019511752078</v>
      </c>
      <c r="U23" s="8">
        <v>28370.019511752078</v>
      </c>
      <c r="V23" s="8">
        <v>28370.019511752078</v>
      </c>
      <c r="W23" s="8">
        <v>28370.019511752078</v>
      </c>
      <c r="X23" s="8">
        <v>28370.019511752078</v>
      </c>
      <c r="Y23" s="8">
        <v>28370.019511752078</v>
      </c>
      <c r="Z23" s="8">
        <v>28370.019511752078</v>
      </c>
      <c r="AA23" s="8">
        <v>28370.019511752078</v>
      </c>
      <c r="AB23" s="8">
        <v>28370.019511752078</v>
      </c>
      <c r="AC23" s="8">
        <v>28370.019511752078</v>
      </c>
      <c r="AD23" s="8">
        <v>28370.019511752078</v>
      </c>
      <c r="AE23" s="8">
        <v>28370.019511752078</v>
      </c>
      <c r="AF23" s="8">
        <v>28370.019511752078</v>
      </c>
      <c r="AG23" s="8">
        <v>28370.019511752078</v>
      </c>
      <c r="AH23" s="8">
        <v>28370.019511752078</v>
      </c>
      <c r="AI23" s="8">
        <v>28370.019511752078</v>
      </c>
      <c r="AJ23" s="8">
        <v>28370.019511752078</v>
      </c>
      <c r="AK23" s="8">
        <v>28370.019511752078</v>
      </c>
      <c r="AL23" s="8">
        <v>28370.019511752078</v>
      </c>
      <c r="AM23" s="8">
        <v>28370.019511752078</v>
      </c>
      <c r="AN23" s="8">
        <v>28370.019511752078</v>
      </c>
      <c r="AO23" s="8">
        <v>28370.019511752078</v>
      </c>
      <c r="AP23" s="8">
        <v>28370.019511752078</v>
      </c>
      <c r="AQ23" s="8">
        <v>28370.019511752078</v>
      </c>
      <c r="AR23" s="8">
        <v>28370.019511752078</v>
      </c>
      <c r="AS23" s="8">
        <v>28370.019511752078</v>
      </c>
      <c r="AT23" s="8">
        <v>28370.019511752078</v>
      </c>
      <c r="AU23" s="8">
        <v>28370.019511752078</v>
      </c>
    </row>
    <row r="24" spans="3:48">
      <c r="D24" t="s">
        <v>16</v>
      </c>
      <c r="E24">
        <v>15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8">
        <v>2658.9726463381403</v>
      </c>
      <c r="R24" s="8">
        <v>5337.8875875238173</v>
      </c>
      <c r="S24" s="8">
        <v>8036.8943907683861</v>
      </c>
      <c r="T24" s="8">
        <v>10756.143745037289</v>
      </c>
      <c r="U24" s="8">
        <v>13495.787469463208</v>
      </c>
      <c r="V24" s="8">
        <v>16255.978521822322</v>
      </c>
      <c r="W24" s="8">
        <v>19036.871007074129</v>
      </c>
      <c r="X24" s="8">
        <v>21838.620185965327</v>
      </c>
      <c r="Y24" s="8">
        <v>24661.382483698206</v>
      </c>
      <c r="Z24" s="8">
        <v>27505.315498664084</v>
      </c>
      <c r="AA24" s="8">
        <v>30370.578011242204</v>
      </c>
      <c r="AB24" s="8">
        <v>33257.329992664658</v>
      </c>
      <c r="AC24" s="8">
        <v>36165.732613947781</v>
      </c>
      <c r="AD24" s="8">
        <v>39095.948254890529</v>
      </c>
      <c r="AE24" s="8">
        <v>42048.140513140344</v>
      </c>
      <c r="AF24" s="8">
        <v>45022.474213327034</v>
      </c>
      <c r="AG24" s="8">
        <v>48019.115416265129</v>
      </c>
      <c r="AH24" s="8">
        <v>51038.231428225256</v>
      </c>
      <c r="AI24" s="8">
        <v>54079.990810275085</v>
      </c>
      <c r="AJ24" s="8">
        <v>57144.563387690287</v>
      </c>
      <c r="AK24" s="8">
        <v>60232.120259436102</v>
      </c>
      <c r="AL24" s="8">
        <v>63342.833807720017</v>
      </c>
      <c r="AM24" s="8">
        <v>66476.877707616062</v>
      </c>
      <c r="AN24" s="8">
        <v>69634.426936761331</v>
      </c>
      <c r="AO24" s="8">
        <v>72815.657785125179</v>
      </c>
      <c r="AP24" s="8">
        <v>76020.747864851757</v>
      </c>
      <c r="AQ24" s="8">
        <v>79249.876120176283</v>
      </c>
      <c r="AR24" s="8">
        <v>82503.222837415742</v>
      </c>
      <c r="AS24" s="8">
        <v>85780.969655034496</v>
      </c>
      <c r="AT24" s="8">
        <v>89083.299573785393</v>
      </c>
      <c r="AU24" s="8">
        <v>92410.396966926928</v>
      </c>
    </row>
    <row r="25" spans="3:48">
      <c r="D25" t="s">
        <v>7</v>
      </c>
      <c r="E25">
        <v>311.3</v>
      </c>
      <c r="F25" s="4">
        <v>208470</v>
      </c>
      <c r="G25" s="4">
        <v>208470</v>
      </c>
      <c r="H25" s="4">
        <v>208470</v>
      </c>
      <c r="I25" s="4">
        <v>208470</v>
      </c>
      <c r="J25" s="4">
        <v>208470</v>
      </c>
      <c r="K25" s="4">
        <v>208470</v>
      </c>
      <c r="L25" s="4">
        <v>208470</v>
      </c>
      <c r="M25" s="4">
        <v>208470</v>
      </c>
      <c r="N25" s="4">
        <v>208470</v>
      </c>
      <c r="O25" s="4">
        <v>208470</v>
      </c>
      <c r="P25" s="4">
        <v>208470</v>
      </c>
      <c r="Q25" s="4">
        <v>208470</v>
      </c>
      <c r="R25" s="4">
        <v>208470</v>
      </c>
      <c r="S25" s="4">
        <v>208470</v>
      </c>
      <c r="T25" s="4">
        <v>208470</v>
      </c>
      <c r="U25" s="4">
        <v>208470</v>
      </c>
      <c r="V25" s="4">
        <v>208470</v>
      </c>
      <c r="W25" s="4">
        <v>208470</v>
      </c>
      <c r="X25" s="4">
        <v>208470</v>
      </c>
      <c r="Y25" s="4">
        <v>208470</v>
      </c>
      <c r="Z25" s="4">
        <v>208470</v>
      </c>
      <c r="AA25" s="4">
        <v>208470</v>
      </c>
      <c r="AB25" s="4">
        <v>208470</v>
      </c>
      <c r="AC25" s="4">
        <v>208470</v>
      </c>
      <c r="AD25" s="4">
        <v>208470</v>
      </c>
      <c r="AE25" s="4">
        <v>208470</v>
      </c>
      <c r="AF25" s="4">
        <v>208470</v>
      </c>
      <c r="AG25" s="4">
        <v>208470</v>
      </c>
      <c r="AH25" s="4">
        <v>208470</v>
      </c>
      <c r="AI25" s="4">
        <v>208470</v>
      </c>
      <c r="AJ25" s="4">
        <v>208470</v>
      </c>
      <c r="AK25" s="4">
        <v>208470</v>
      </c>
      <c r="AL25" s="4">
        <v>208470</v>
      </c>
      <c r="AM25" s="4">
        <v>208470</v>
      </c>
      <c r="AN25" s="4">
        <v>208470</v>
      </c>
      <c r="AO25" s="4">
        <v>208470</v>
      </c>
      <c r="AP25" s="4">
        <v>208470</v>
      </c>
      <c r="AQ25" s="4">
        <v>208470</v>
      </c>
      <c r="AR25" s="4">
        <v>208470</v>
      </c>
      <c r="AS25" s="4">
        <v>208470</v>
      </c>
      <c r="AT25" s="4">
        <v>208470</v>
      </c>
      <c r="AU25" s="4">
        <v>208470</v>
      </c>
      <c r="AV25" s="5">
        <f>AU25/AU34</f>
        <v>0.15547945378038902</v>
      </c>
    </row>
    <row r="26" spans="3:48">
      <c r="D26" s="6" t="s">
        <v>8</v>
      </c>
      <c r="E26">
        <v>31.130000000000003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3:48">
      <c r="D27" t="s">
        <v>9</v>
      </c>
      <c r="E27">
        <v>252</v>
      </c>
      <c r="F27" s="4">
        <v>39415</v>
      </c>
      <c r="G27" s="4">
        <v>39415</v>
      </c>
      <c r="H27" s="4">
        <v>39415</v>
      </c>
      <c r="I27" s="4">
        <v>39415</v>
      </c>
      <c r="J27" s="4">
        <v>39415</v>
      </c>
      <c r="K27" s="4">
        <v>39415</v>
      </c>
      <c r="L27" s="4">
        <v>39415</v>
      </c>
      <c r="M27" s="4">
        <v>39415</v>
      </c>
      <c r="N27" s="4">
        <v>39415</v>
      </c>
      <c r="O27" s="4">
        <v>39415</v>
      </c>
      <c r="P27" s="4">
        <v>39415</v>
      </c>
      <c r="Q27" s="4">
        <v>39415</v>
      </c>
      <c r="R27" s="4">
        <v>39415</v>
      </c>
      <c r="S27" s="4">
        <v>39415</v>
      </c>
      <c r="T27" s="4">
        <v>39415</v>
      </c>
      <c r="U27" s="4">
        <v>39415</v>
      </c>
      <c r="V27" s="4">
        <v>39415</v>
      </c>
      <c r="W27" s="4">
        <v>39415</v>
      </c>
      <c r="X27" s="4">
        <v>39415</v>
      </c>
      <c r="Y27" s="4">
        <v>39415</v>
      </c>
      <c r="Z27" s="4">
        <v>39415</v>
      </c>
      <c r="AA27" s="4">
        <v>39415</v>
      </c>
      <c r="AB27" s="4">
        <v>39415</v>
      </c>
      <c r="AC27" s="4">
        <v>39415</v>
      </c>
      <c r="AD27" s="4">
        <v>39415</v>
      </c>
      <c r="AE27" s="4">
        <v>39415</v>
      </c>
      <c r="AF27" s="4">
        <v>39415</v>
      </c>
      <c r="AG27" s="4">
        <v>39415</v>
      </c>
      <c r="AH27" s="4">
        <v>39415</v>
      </c>
      <c r="AI27" s="4">
        <v>39415</v>
      </c>
      <c r="AJ27" s="4">
        <v>39415</v>
      </c>
      <c r="AK27" s="4">
        <v>39415</v>
      </c>
      <c r="AL27" s="4">
        <v>39415</v>
      </c>
      <c r="AM27" s="4">
        <v>39415</v>
      </c>
      <c r="AN27" s="4">
        <v>39415</v>
      </c>
      <c r="AO27" s="4">
        <v>39415</v>
      </c>
      <c r="AP27" s="4">
        <v>39415</v>
      </c>
      <c r="AQ27" s="4">
        <v>39415</v>
      </c>
      <c r="AR27" s="4">
        <v>39415</v>
      </c>
      <c r="AS27" s="4">
        <v>39415</v>
      </c>
      <c r="AT27" s="4">
        <v>39415</v>
      </c>
      <c r="AU27" s="4">
        <v>39415</v>
      </c>
      <c r="AV27" s="5">
        <f>AU27/AU34</f>
        <v>2.9396184922310321E-2</v>
      </c>
    </row>
    <row r="28" spans="3:48">
      <c r="D28" s="6" t="s">
        <v>10</v>
      </c>
      <c r="E28">
        <v>126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3:48">
      <c r="C29" t="s">
        <v>18</v>
      </c>
      <c r="D29" t="s">
        <v>11</v>
      </c>
      <c r="E29">
        <v>234</v>
      </c>
      <c r="F29" s="4">
        <v>18593</v>
      </c>
      <c r="G29" s="4">
        <v>18593</v>
      </c>
      <c r="H29" s="4">
        <v>18593</v>
      </c>
      <c r="I29" s="4">
        <v>18593</v>
      </c>
      <c r="J29" s="4">
        <v>18593</v>
      </c>
      <c r="K29" s="4">
        <v>18593</v>
      </c>
      <c r="L29" s="4">
        <v>18593</v>
      </c>
      <c r="M29" s="4">
        <v>18593</v>
      </c>
      <c r="N29" s="4">
        <v>18593</v>
      </c>
      <c r="O29" s="4">
        <v>18593</v>
      </c>
      <c r="P29" s="4">
        <v>18593</v>
      </c>
      <c r="Q29" s="4">
        <v>18593</v>
      </c>
      <c r="R29" s="4">
        <v>18593</v>
      </c>
      <c r="S29" s="4">
        <v>18593</v>
      </c>
      <c r="T29" s="4">
        <v>18593</v>
      </c>
      <c r="U29" s="4">
        <v>18593</v>
      </c>
      <c r="V29" s="4">
        <v>18593</v>
      </c>
      <c r="W29" s="4">
        <v>18593</v>
      </c>
      <c r="X29" s="4">
        <v>18593</v>
      </c>
      <c r="Y29" s="4">
        <v>18593</v>
      </c>
      <c r="Z29" s="4">
        <v>18593</v>
      </c>
      <c r="AA29" s="4">
        <v>18593</v>
      </c>
      <c r="AB29" s="4">
        <v>18593</v>
      </c>
      <c r="AC29" s="4">
        <v>18593</v>
      </c>
      <c r="AD29" s="4">
        <v>18593</v>
      </c>
      <c r="AE29" s="4">
        <v>18593</v>
      </c>
      <c r="AF29" s="4">
        <v>18593</v>
      </c>
      <c r="AG29" s="4">
        <v>18593</v>
      </c>
      <c r="AH29" s="4">
        <v>18593</v>
      </c>
      <c r="AI29" s="4">
        <v>18593</v>
      </c>
      <c r="AJ29" s="4">
        <v>18593</v>
      </c>
      <c r="AK29" s="4">
        <v>18593</v>
      </c>
      <c r="AL29" s="4">
        <v>18593</v>
      </c>
      <c r="AM29" s="4">
        <v>18593</v>
      </c>
      <c r="AN29" s="4">
        <v>18593</v>
      </c>
      <c r="AO29" s="4">
        <v>18593</v>
      </c>
      <c r="AP29" s="4">
        <v>18593</v>
      </c>
      <c r="AQ29" s="4">
        <v>18593</v>
      </c>
      <c r="AR29" s="4">
        <v>18593</v>
      </c>
      <c r="AS29" s="4">
        <v>18593</v>
      </c>
      <c r="AT29" s="4">
        <v>18593</v>
      </c>
      <c r="AU29" s="4">
        <v>18593</v>
      </c>
      <c r="AV29" s="5">
        <f>AU29/AU34</f>
        <v>1.3866884847406211E-2</v>
      </c>
    </row>
    <row r="30" spans="3:48">
      <c r="D30" s="6" t="s">
        <v>12</v>
      </c>
      <c r="E30">
        <v>198.9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3:48">
      <c r="D31" t="s">
        <v>14</v>
      </c>
      <c r="E31">
        <v>138.69999999999999</v>
      </c>
      <c r="F31" s="7">
        <v>2702</v>
      </c>
      <c r="G31" s="7">
        <v>2702</v>
      </c>
      <c r="H31" s="7">
        <v>2702</v>
      </c>
      <c r="I31" s="7">
        <v>2702</v>
      </c>
      <c r="J31" s="7">
        <v>2702</v>
      </c>
      <c r="K31" s="7">
        <v>2702</v>
      </c>
      <c r="L31" s="7">
        <v>2702</v>
      </c>
      <c r="M31" s="7">
        <v>2702</v>
      </c>
      <c r="N31" s="7">
        <v>2702</v>
      </c>
      <c r="O31" s="7">
        <v>2702</v>
      </c>
      <c r="P31" s="7">
        <v>2702</v>
      </c>
      <c r="Q31" s="7">
        <v>2702</v>
      </c>
      <c r="R31" s="7">
        <v>2702</v>
      </c>
      <c r="S31" s="7">
        <v>2702</v>
      </c>
      <c r="T31" s="7">
        <v>2702</v>
      </c>
      <c r="U31" s="7">
        <v>2702</v>
      </c>
      <c r="V31" s="7">
        <v>2702</v>
      </c>
      <c r="W31" s="7">
        <v>2702</v>
      </c>
      <c r="X31" s="7">
        <v>2702</v>
      </c>
      <c r="Y31" s="7">
        <v>2702</v>
      </c>
      <c r="Z31" s="7">
        <v>2702</v>
      </c>
      <c r="AA31" s="7">
        <v>2702</v>
      </c>
      <c r="AB31" s="7">
        <v>2702</v>
      </c>
      <c r="AC31" s="7">
        <v>2702</v>
      </c>
      <c r="AD31" s="7">
        <v>2702</v>
      </c>
      <c r="AE31" s="7">
        <v>2702</v>
      </c>
      <c r="AF31" s="7">
        <v>2702</v>
      </c>
      <c r="AG31" s="7">
        <v>2702</v>
      </c>
      <c r="AH31" s="7">
        <v>2702</v>
      </c>
      <c r="AI31" s="7">
        <v>2702</v>
      </c>
      <c r="AJ31" s="7">
        <v>2702</v>
      </c>
      <c r="AK31" s="7">
        <v>2702</v>
      </c>
      <c r="AL31" s="7">
        <v>2702</v>
      </c>
      <c r="AM31" s="7">
        <v>2702</v>
      </c>
      <c r="AN31" s="7">
        <v>2702</v>
      </c>
      <c r="AO31" s="7">
        <v>2702</v>
      </c>
      <c r="AP31" s="7">
        <v>2702</v>
      </c>
      <c r="AQ31" s="7">
        <v>2702</v>
      </c>
      <c r="AR31" s="7">
        <v>2702</v>
      </c>
      <c r="AS31" s="7">
        <v>2702</v>
      </c>
      <c r="AT31" s="7">
        <v>2702</v>
      </c>
      <c r="AU31" s="7">
        <v>2702</v>
      </c>
    </row>
    <row r="32" spans="3:48">
      <c r="D32" t="s">
        <v>15</v>
      </c>
      <c r="E32">
        <v>113.8</v>
      </c>
      <c r="F32" s="7">
        <v>1286</v>
      </c>
      <c r="G32" s="8">
        <v>3753.5349999999999</v>
      </c>
      <c r="H32" s="8">
        <v>6239.5765124999998</v>
      </c>
      <c r="I32" s="8">
        <v>8744.263336343749</v>
      </c>
      <c r="J32" s="8">
        <v>11267.735311366327</v>
      </c>
      <c r="K32" s="8">
        <v>13810.133326201574</v>
      </c>
      <c r="L32" s="8">
        <v>16371.599326148087</v>
      </c>
      <c r="M32" s="8">
        <v>18952.276321094199</v>
      </c>
      <c r="N32" s="8">
        <v>21552.308393502408</v>
      </c>
      <c r="O32" s="8">
        <v>24171.840706453677</v>
      </c>
      <c r="P32" s="8">
        <v>26811.019511752078</v>
      </c>
      <c r="Q32" s="8">
        <v>26811.019511752078</v>
      </c>
      <c r="R32" s="8">
        <v>26811.019511752078</v>
      </c>
      <c r="S32" s="8">
        <v>26811.019511752078</v>
      </c>
      <c r="T32" s="8">
        <v>26811.019511752078</v>
      </c>
      <c r="U32" s="8">
        <v>26811.019511752078</v>
      </c>
      <c r="V32" s="8">
        <v>26811.019511752078</v>
      </c>
      <c r="W32" s="8">
        <v>26811.019511752078</v>
      </c>
      <c r="X32" s="8">
        <v>26811.019511752078</v>
      </c>
      <c r="Y32" s="8">
        <v>26811.019511752078</v>
      </c>
      <c r="Z32" s="8">
        <v>26811.019511752078</v>
      </c>
      <c r="AA32" s="8">
        <v>26811.019511752078</v>
      </c>
      <c r="AB32" s="8">
        <v>26811.019511752078</v>
      </c>
      <c r="AC32" s="8">
        <v>26811.019511752078</v>
      </c>
      <c r="AD32" s="8">
        <v>26811.019511752078</v>
      </c>
      <c r="AE32" s="8">
        <v>26811.019511752078</v>
      </c>
      <c r="AF32" s="8">
        <v>26811.019511752078</v>
      </c>
      <c r="AG32" s="8">
        <v>26811.019511752078</v>
      </c>
      <c r="AH32" s="8">
        <v>26811.019511752078</v>
      </c>
      <c r="AI32" s="8">
        <v>26811.019511752078</v>
      </c>
      <c r="AJ32" s="8">
        <v>26811.019511752078</v>
      </c>
      <c r="AK32" s="8">
        <v>26811.019511752078</v>
      </c>
      <c r="AL32" s="8">
        <v>26811.019511752078</v>
      </c>
      <c r="AM32" s="8">
        <v>26811.019511752078</v>
      </c>
      <c r="AN32" s="8">
        <v>26811.019511752078</v>
      </c>
      <c r="AO32" s="8">
        <v>26811.019511752078</v>
      </c>
      <c r="AP32" s="8">
        <v>26811.019511752078</v>
      </c>
      <c r="AQ32" s="8">
        <v>26811.019511752078</v>
      </c>
      <c r="AR32" s="8">
        <v>26811.019511752078</v>
      </c>
      <c r="AS32" s="8">
        <v>26811.019511752078</v>
      </c>
      <c r="AT32" s="8">
        <v>26811.019511752078</v>
      </c>
      <c r="AU32" s="8">
        <v>26811.019511752078</v>
      </c>
    </row>
    <row r="33" spans="1:50">
      <c r="D33" t="s">
        <v>16</v>
      </c>
      <c r="E33">
        <v>15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8">
        <v>2658.9726463381403</v>
      </c>
      <c r="R33" s="8">
        <v>5337.8875875238173</v>
      </c>
      <c r="S33" s="8">
        <v>8036.8943907683861</v>
      </c>
      <c r="T33" s="8">
        <v>10756.143745037289</v>
      </c>
      <c r="U33" s="8">
        <v>13495.787469463208</v>
      </c>
      <c r="V33" s="8">
        <v>16255.978521822322</v>
      </c>
      <c r="W33" s="8">
        <v>19036.871007074129</v>
      </c>
      <c r="X33" s="8">
        <v>21838.620185965327</v>
      </c>
      <c r="Y33" s="8">
        <v>24661.382483698206</v>
      </c>
      <c r="Z33" s="8">
        <v>27505.315498664084</v>
      </c>
      <c r="AA33" s="8">
        <v>30370.578011242204</v>
      </c>
      <c r="AB33" s="8">
        <v>33257.329992664658</v>
      </c>
      <c r="AC33" s="8">
        <v>36165.732613947781</v>
      </c>
      <c r="AD33" s="8">
        <v>39095.948254890529</v>
      </c>
      <c r="AE33" s="8">
        <v>42048.140513140344</v>
      </c>
      <c r="AF33" s="8">
        <v>45022.474213327034</v>
      </c>
      <c r="AG33" s="8">
        <v>48019.115416265129</v>
      </c>
      <c r="AH33" s="8">
        <v>51038.231428225256</v>
      </c>
      <c r="AI33" s="8">
        <v>54079.990810275085</v>
      </c>
      <c r="AJ33" s="8">
        <v>57144.563387690287</v>
      </c>
      <c r="AK33" s="8">
        <v>60232.120259436102</v>
      </c>
      <c r="AL33" s="8">
        <v>63342.833807720017</v>
      </c>
      <c r="AM33" s="8">
        <v>66476.877707616062</v>
      </c>
      <c r="AN33" s="8">
        <v>69634.426936761331</v>
      </c>
      <c r="AO33" s="8">
        <v>72815.657785125179</v>
      </c>
      <c r="AP33" s="8">
        <v>76020.747864851757</v>
      </c>
      <c r="AQ33" s="8">
        <v>79249.876120176283</v>
      </c>
      <c r="AR33" s="8">
        <v>82503.222837415742</v>
      </c>
      <c r="AS33" s="8">
        <v>85780.969655034496</v>
      </c>
      <c r="AT33" s="8">
        <v>89083.299573785393</v>
      </c>
      <c r="AU33" s="8">
        <v>92410.396966926928</v>
      </c>
    </row>
    <row r="34" spans="1:50">
      <c r="C34" s="1" t="s">
        <v>19</v>
      </c>
      <c r="D34" s="1"/>
      <c r="E34" s="1"/>
      <c r="F34" s="9">
        <f>SUM(F7:F33)</f>
        <v>987014</v>
      </c>
      <c r="G34" s="9">
        <f t="shared" ref="G34:AU34" si="0">SUM(G7:G33)</f>
        <v>994416.60499999998</v>
      </c>
      <c r="H34" s="9">
        <f t="shared" si="0"/>
        <v>1001874.7295374998</v>
      </c>
      <c r="I34" s="9">
        <f t="shared" si="0"/>
        <v>1009388.7900090311</v>
      </c>
      <c r="J34" s="9">
        <f t="shared" si="0"/>
        <v>1016959.2059340992</v>
      </c>
      <c r="K34" s="9">
        <f t="shared" si="0"/>
        <v>1024586.3999786047</v>
      </c>
      <c r="L34" s="9">
        <f t="shared" si="0"/>
        <v>1032270.7979784443</v>
      </c>
      <c r="M34" s="9">
        <f t="shared" si="0"/>
        <v>1040012.8289632828</v>
      </c>
      <c r="N34" s="9">
        <f t="shared" si="0"/>
        <v>1047812.9251805071</v>
      </c>
      <c r="O34" s="9">
        <f t="shared" si="0"/>
        <v>1055671.522119361</v>
      </c>
      <c r="P34" s="9">
        <f t="shared" si="0"/>
        <v>1063589.0585352562</v>
      </c>
      <c r="Q34" s="9">
        <f t="shared" si="0"/>
        <v>1071565.9764742707</v>
      </c>
      <c r="R34" s="9">
        <f t="shared" si="0"/>
        <v>1079602.7212978275</v>
      </c>
      <c r="S34" s="9">
        <f t="shared" si="0"/>
        <v>1087699.7417075613</v>
      </c>
      <c r="T34" s="9">
        <f t="shared" si="0"/>
        <v>1095857.489770368</v>
      </c>
      <c r="U34" s="9">
        <f t="shared" si="0"/>
        <v>1104076.4209436458</v>
      </c>
      <c r="V34" s="9">
        <f t="shared" si="0"/>
        <v>1112356.9941007229</v>
      </c>
      <c r="W34" s="9">
        <f t="shared" si="0"/>
        <v>1120699.6715564786</v>
      </c>
      <c r="X34" s="9">
        <f t="shared" si="0"/>
        <v>1129104.9190931523</v>
      </c>
      <c r="Y34" s="9">
        <f t="shared" si="0"/>
        <v>1137573.2059863508</v>
      </c>
      <c r="Z34" s="9">
        <f t="shared" si="0"/>
        <v>1146105.0050312483</v>
      </c>
      <c r="AA34" s="9">
        <f t="shared" si="0"/>
        <v>1154700.7925689828</v>
      </c>
      <c r="AB34" s="9">
        <f t="shared" si="0"/>
        <v>1163361.0485132502</v>
      </c>
      <c r="AC34" s="9">
        <f t="shared" si="0"/>
        <v>1172086.2563770993</v>
      </c>
      <c r="AD34" s="9">
        <f t="shared" si="0"/>
        <v>1180876.9032999277</v>
      </c>
      <c r="AE34" s="9">
        <f t="shared" si="0"/>
        <v>1189733.4800746772</v>
      </c>
      <c r="AF34" s="9">
        <f t="shared" si="0"/>
        <v>1198656.4811752373</v>
      </c>
      <c r="AG34" s="9">
        <f t="shared" si="0"/>
        <v>1207646.4047840515</v>
      </c>
      <c r="AH34" s="9">
        <f t="shared" si="0"/>
        <v>1216703.7528199321</v>
      </c>
      <c r="AI34" s="9">
        <f t="shared" si="0"/>
        <v>1225829.0309660814</v>
      </c>
      <c r="AJ34" s="9">
        <f t="shared" si="0"/>
        <v>1235022.7486983272</v>
      </c>
      <c r="AK34" s="9">
        <f t="shared" si="0"/>
        <v>1244285.4193135644</v>
      </c>
      <c r="AL34" s="9">
        <f t="shared" si="0"/>
        <v>1253617.5599584163</v>
      </c>
      <c r="AM34" s="9">
        <f t="shared" si="0"/>
        <v>1263019.6916581043</v>
      </c>
      <c r="AN34" s="9">
        <f t="shared" si="0"/>
        <v>1272492.3393455402</v>
      </c>
      <c r="AO34" s="9">
        <f t="shared" si="0"/>
        <v>1282036.0318906317</v>
      </c>
      <c r="AP34" s="9">
        <f t="shared" si="0"/>
        <v>1291651.3021298114</v>
      </c>
      <c r="AQ34" s="9">
        <f t="shared" si="0"/>
        <v>1301338.6868957849</v>
      </c>
      <c r="AR34" s="9">
        <f t="shared" si="0"/>
        <v>1311098.7270475035</v>
      </c>
      <c r="AS34" s="9">
        <f t="shared" si="0"/>
        <v>1320931.9675003598</v>
      </c>
      <c r="AT34" s="9">
        <f t="shared" si="0"/>
        <v>1330838.9572566124</v>
      </c>
      <c r="AU34" s="9">
        <f t="shared" si="0"/>
        <v>1340820.2494360371</v>
      </c>
    </row>
    <row r="35" spans="1:50">
      <c r="C35" t="s">
        <v>20</v>
      </c>
      <c r="E35" t="s">
        <v>21</v>
      </c>
      <c r="F35" s="8">
        <f>F34*7.5%</f>
        <v>74026.05</v>
      </c>
      <c r="G35" s="8">
        <f>G34*7.5%</f>
        <v>74581.245374999999</v>
      </c>
      <c r="H35" s="8">
        <f>H34*7.5%</f>
        <v>75140.604715312482</v>
      </c>
      <c r="I35" s="8">
        <f t="shared" ref="I35:AU35" si="1">I34*7.5%</f>
        <v>75704.15925067733</v>
      </c>
      <c r="J35" s="8">
        <f t="shared" si="1"/>
        <v>76271.940445057437</v>
      </c>
      <c r="K35" s="8">
        <f t="shared" si="1"/>
        <v>76843.979998395356</v>
      </c>
      <c r="L35" s="8">
        <f t="shared" si="1"/>
        <v>77420.309848383316</v>
      </c>
      <c r="M35" s="8">
        <f t="shared" si="1"/>
        <v>78000.962172246203</v>
      </c>
      <c r="N35" s="8">
        <f t="shared" si="1"/>
        <v>78585.969388538026</v>
      </c>
      <c r="O35" s="8">
        <f t="shared" si="1"/>
        <v>79175.36415895207</v>
      </c>
      <c r="P35" s="8">
        <f t="shared" si="1"/>
        <v>79769.179390144214</v>
      </c>
      <c r="Q35" s="8">
        <f t="shared" si="1"/>
        <v>80367.448235570293</v>
      </c>
      <c r="R35" s="8">
        <f t="shared" si="1"/>
        <v>80970.20409733706</v>
      </c>
      <c r="S35" s="8">
        <f t="shared" si="1"/>
        <v>81577.480628067089</v>
      </c>
      <c r="T35" s="8">
        <f t="shared" si="1"/>
        <v>82189.311732777598</v>
      </c>
      <c r="U35" s="8">
        <f t="shared" si="1"/>
        <v>82805.731570773423</v>
      </c>
      <c r="V35" s="8">
        <f t="shared" si="1"/>
        <v>83426.774557554221</v>
      </c>
      <c r="W35" s="8">
        <f t="shared" si="1"/>
        <v>84052.475366735889</v>
      </c>
      <c r="X35" s="8">
        <f t="shared" si="1"/>
        <v>84682.868931986421</v>
      </c>
      <c r="Y35" s="8">
        <f t="shared" si="1"/>
        <v>85317.990448976299</v>
      </c>
      <c r="Z35" s="8">
        <f t="shared" si="1"/>
        <v>85957.875377343618</v>
      </c>
      <c r="AA35" s="8">
        <f t="shared" si="1"/>
        <v>86602.559442673708</v>
      </c>
      <c r="AB35" s="8">
        <f t="shared" si="1"/>
        <v>87252.078638493767</v>
      </c>
      <c r="AC35" s="8">
        <f t="shared" si="1"/>
        <v>87906.46922828244</v>
      </c>
      <c r="AD35" s="8">
        <f t="shared" si="1"/>
        <v>88565.767747494581</v>
      </c>
      <c r="AE35" s="8">
        <f t="shared" si="1"/>
        <v>89230.011005600783</v>
      </c>
      <c r="AF35" s="8">
        <f t="shared" si="1"/>
        <v>89899.236088142803</v>
      </c>
      <c r="AG35" s="8">
        <f t="shared" si="1"/>
        <v>90573.480358803863</v>
      </c>
      <c r="AH35" s="8">
        <f t="shared" si="1"/>
        <v>91252.781461494902</v>
      </c>
      <c r="AI35" s="8">
        <f t="shared" si="1"/>
        <v>91937.177322456104</v>
      </c>
      <c r="AJ35" s="8">
        <f t="shared" si="1"/>
        <v>92626.706152374536</v>
      </c>
      <c r="AK35" s="8">
        <f t="shared" si="1"/>
        <v>93321.406448517329</v>
      </c>
      <c r="AL35" s="8">
        <f t="shared" si="1"/>
        <v>94021.316996881214</v>
      </c>
      <c r="AM35" s="8">
        <f t="shared" si="1"/>
        <v>94726.476874357817</v>
      </c>
      <c r="AN35" s="8">
        <f t="shared" si="1"/>
        <v>95436.925450915514</v>
      </c>
      <c r="AO35" s="8">
        <f t="shared" si="1"/>
        <v>96152.702391797371</v>
      </c>
      <c r="AP35" s="8">
        <f t="shared" si="1"/>
        <v>96873.847659735853</v>
      </c>
      <c r="AQ35" s="8">
        <f t="shared" si="1"/>
        <v>97600.401517183869</v>
      </c>
      <c r="AR35" s="8">
        <f t="shared" si="1"/>
        <v>98332.404528562751</v>
      </c>
      <c r="AS35" s="8">
        <f t="shared" si="1"/>
        <v>99069.897562526981</v>
      </c>
      <c r="AT35" s="8">
        <f t="shared" si="1"/>
        <v>99812.921794245922</v>
      </c>
      <c r="AU35" s="8">
        <f t="shared" si="1"/>
        <v>100561.51870770278</v>
      </c>
    </row>
    <row r="36" spans="1:50">
      <c r="C36" t="s">
        <v>22</v>
      </c>
      <c r="E36" t="s">
        <v>23</v>
      </c>
      <c r="F36" s="8">
        <f>F35/3</f>
        <v>24675.350000000002</v>
      </c>
      <c r="G36" s="8">
        <f t="shared" ref="G36:AU36" si="2">G35/3</f>
        <v>24860.415125</v>
      </c>
      <c r="H36" s="8">
        <f t="shared" si="2"/>
        <v>25046.868238437495</v>
      </c>
      <c r="I36" s="8">
        <f t="shared" si="2"/>
        <v>25234.719750225777</v>
      </c>
      <c r="J36" s="8">
        <f t="shared" si="2"/>
        <v>25423.980148352479</v>
      </c>
      <c r="K36" s="8">
        <f t="shared" si="2"/>
        <v>25614.659999465119</v>
      </c>
      <c r="L36" s="8">
        <f t="shared" si="2"/>
        <v>25806.769949461104</v>
      </c>
      <c r="M36" s="8">
        <f t="shared" si="2"/>
        <v>26000.320724082067</v>
      </c>
      <c r="N36" s="8">
        <f t="shared" si="2"/>
        <v>26195.323129512675</v>
      </c>
      <c r="O36" s="8">
        <f t="shared" si="2"/>
        <v>26391.788052984022</v>
      </c>
      <c r="P36" s="8">
        <f t="shared" si="2"/>
        <v>26589.726463381405</v>
      </c>
      <c r="Q36" s="8">
        <f t="shared" si="2"/>
        <v>26789.149411856764</v>
      </c>
      <c r="R36" s="8">
        <f t="shared" si="2"/>
        <v>26990.068032445688</v>
      </c>
      <c r="S36" s="8">
        <f t="shared" si="2"/>
        <v>27192.49354268903</v>
      </c>
      <c r="T36" s="8">
        <f t="shared" si="2"/>
        <v>27396.437244259199</v>
      </c>
      <c r="U36" s="8">
        <f t="shared" si="2"/>
        <v>27601.910523591141</v>
      </c>
      <c r="V36" s="8">
        <f t="shared" si="2"/>
        <v>27808.924852518074</v>
      </c>
      <c r="W36" s="8">
        <f t="shared" si="2"/>
        <v>28017.491788911964</v>
      </c>
      <c r="X36" s="8">
        <f t="shared" si="2"/>
        <v>28227.622977328807</v>
      </c>
      <c r="Y36" s="8">
        <f t="shared" si="2"/>
        <v>28439.330149658766</v>
      </c>
      <c r="Z36" s="8">
        <f t="shared" si="2"/>
        <v>28652.625125781207</v>
      </c>
      <c r="AA36" s="8">
        <f t="shared" si="2"/>
        <v>28867.519814224568</v>
      </c>
      <c r="AB36" s="8">
        <f t="shared" si="2"/>
        <v>29084.026212831257</v>
      </c>
      <c r="AC36" s="8">
        <f t="shared" si="2"/>
        <v>29302.15640942748</v>
      </c>
      <c r="AD36" s="8">
        <f t="shared" si="2"/>
        <v>29521.922582498195</v>
      </c>
      <c r="AE36" s="8">
        <f t="shared" si="2"/>
        <v>29743.337001866927</v>
      </c>
      <c r="AF36" s="8">
        <f t="shared" si="2"/>
        <v>29966.412029380936</v>
      </c>
      <c r="AG36" s="8">
        <f t="shared" si="2"/>
        <v>30191.160119601289</v>
      </c>
      <c r="AH36" s="8">
        <f t="shared" si="2"/>
        <v>30417.593820498299</v>
      </c>
      <c r="AI36" s="8">
        <f t="shared" si="2"/>
        <v>30645.725774152033</v>
      </c>
      <c r="AJ36" s="8">
        <f t="shared" si="2"/>
        <v>30875.56871745818</v>
      </c>
      <c r="AK36" s="8">
        <f t="shared" si="2"/>
        <v>31107.135482839109</v>
      </c>
      <c r="AL36" s="8">
        <f t="shared" si="2"/>
        <v>31340.438998960406</v>
      </c>
      <c r="AM36" s="8">
        <f t="shared" si="2"/>
        <v>31575.492291452607</v>
      </c>
      <c r="AN36" s="8">
        <f t="shared" si="2"/>
        <v>31812.308483638506</v>
      </c>
      <c r="AO36" s="8">
        <f t="shared" si="2"/>
        <v>32050.900797265789</v>
      </c>
      <c r="AP36" s="8">
        <f t="shared" si="2"/>
        <v>32291.282553245284</v>
      </c>
      <c r="AQ36" s="8">
        <f t="shared" si="2"/>
        <v>32533.467172394623</v>
      </c>
      <c r="AR36" s="8">
        <f t="shared" si="2"/>
        <v>32777.468176187584</v>
      </c>
      <c r="AS36" s="8">
        <f t="shared" si="2"/>
        <v>33023.299187508994</v>
      </c>
      <c r="AT36" s="8">
        <f t="shared" si="2"/>
        <v>33270.973931415305</v>
      </c>
      <c r="AU36" s="8">
        <f t="shared" si="2"/>
        <v>33520.506235900924</v>
      </c>
    </row>
    <row r="38" spans="1:50">
      <c r="A38" s="1" t="s">
        <v>24</v>
      </c>
      <c r="B38" s="1"/>
    </row>
    <row r="39" spans="1:50">
      <c r="C39" s="2" t="s">
        <v>3</v>
      </c>
      <c r="D39" s="2" t="s">
        <v>4</v>
      </c>
      <c r="E39" s="2" t="s">
        <v>5</v>
      </c>
    </row>
    <row r="40" spans="1:50">
      <c r="C40" s="2"/>
      <c r="D40" s="2"/>
      <c r="E40" s="2" t="s">
        <v>6</v>
      </c>
      <c r="AW40" t="s">
        <v>25</v>
      </c>
    </row>
    <row r="41" spans="1:50">
      <c r="D41" t="s">
        <v>7</v>
      </c>
      <c r="E41">
        <v>499.1</v>
      </c>
      <c r="F41" s="18">
        <v>166070</v>
      </c>
      <c r="G41" s="15">
        <f>G7-G42</f>
        <v>120180.88721842509</v>
      </c>
      <c r="H41" s="15">
        <f t="shared" ref="H41:AU41" si="3">H7-H42</f>
        <v>86972.033796638832</v>
      </c>
      <c r="I41" s="15">
        <f t="shared" si="3"/>
        <v>62939.580808519939</v>
      </c>
      <c r="J41" s="15">
        <f t="shared" si="3"/>
        <v>45547.86934861014</v>
      </c>
      <c r="K41" s="15">
        <f t="shared" si="3"/>
        <v>32961.903710633342</v>
      </c>
      <c r="L41" s="15">
        <f t="shared" si="3"/>
        <v>23853.741388283321</v>
      </c>
      <c r="M41" s="15">
        <f t="shared" si="3"/>
        <v>17262.382149230776</v>
      </c>
      <c r="N41" s="15">
        <f t="shared" si="3"/>
        <v>12492.373108918284</v>
      </c>
      <c r="O41" s="15">
        <f t="shared" si="3"/>
        <v>9040.4316474582592</v>
      </c>
      <c r="P41" s="15">
        <f t="shared" si="3"/>
        <v>6542.3441695011861</v>
      </c>
      <c r="Q41" s="15">
        <f t="shared" si="3"/>
        <v>4734.53800673777</v>
      </c>
      <c r="R41" s="15">
        <f t="shared" si="3"/>
        <v>3426.2719227982161</v>
      </c>
      <c r="S41" s="15">
        <f t="shared" si="3"/>
        <v>2479.5110467481718</v>
      </c>
      <c r="T41" s="15">
        <f t="shared" si="3"/>
        <v>1794.3628437771986</v>
      </c>
      <c r="U41" s="15">
        <f t="shared" si="3"/>
        <v>1298.5374755038356</v>
      </c>
      <c r="V41" s="15">
        <f t="shared" si="3"/>
        <v>939.72051479751826</v>
      </c>
      <c r="W41" s="15">
        <f t="shared" si="3"/>
        <v>680.05326191196218</v>
      </c>
      <c r="X41" s="15">
        <f t="shared" si="3"/>
        <v>492.13828128116438</v>
      </c>
      <c r="Y41" s="15">
        <f t="shared" si="3"/>
        <v>356.14870403156965</v>
      </c>
      <c r="Z41" s="15">
        <f t="shared" si="3"/>
        <v>257.73629934489145</v>
      </c>
      <c r="AA41" s="15">
        <f t="shared" si="3"/>
        <v>186.51759573470918</v>
      </c>
      <c r="AB41" s="15">
        <f t="shared" si="3"/>
        <v>134.97832322059548</v>
      </c>
      <c r="AC41" s="15">
        <f t="shared" si="3"/>
        <v>97.680584331334103</v>
      </c>
      <c r="AD41" s="15">
        <f t="shared" si="3"/>
        <v>70.689102721458767</v>
      </c>
      <c r="AE41" s="15">
        <f t="shared" si="3"/>
        <v>51.156013017025543</v>
      </c>
      <c r="AF41" s="15">
        <f t="shared" si="3"/>
        <v>37.020383157359902</v>
      </c>
      <c r="AG41" s="15">
        <f t="shared" si="3"/>
        <v>26.790765900019323</v>
      </c>
      <c r="AH41" s="15">
        <f t="shared" si="3"/>
        <v>19.38783654558938</v>
      </c>
      <c r="AI41" s="15">
        <f t="shared" si="3"/>
        <v>14.030513622536091</v>
      </c>
      <c r="AJ41" s="15">
        <f t="shared" si="3"/>
        <v>10.153547150519444</v>
      </c>
      <c r="AK41" s="15">
        <f t="shared" si="3"/>
        <v>7.3478792374371551</v>
      </c>
      <c r="AL41" s="15">
        <f t="shared" si="3"/>
        <v>5.3174844699678943</v>
      </c>
      <c r="AM41" s="15">
        <f t="shared" si="3"/>
        <v>3.8481363363098353</v>
      </c>
      <c r="AN41" s="15">
        <f t="shared" si="3"/>
        <v>2.7848042333789635</v>
      </c>
      <c r="AO41" s="15">
        <f t="shared" si="3"/>
        <v>2.015296221448807</v>
      </c>
      <c r="AP41" s="15">
        <f t="shared" si="3"/>
        <v>1.458421677001752</v>
      </c>
      <c r="AQ41" s="15">
        <f t="shared" si="3"/>
        <v>1.0554248875705525</v>
      </c>
      <c r="AR41" s="15">
        <f>AR7-AR42</f>
        <v>0.76378574926638976</v>
      </c>
      <c r="AS41" s="15">
        <f t="shared" si="3"/>
        <v>0.55273347979527898</v>
      </c>
      <c r="AT41" s="15">
        <f t="shared" si="3"/>
        <v>0.39999999999417923</v>
      </c>
      <c r="AU41" s="15">
        <f t="shared" si="3"/>
        <v>0.28947043346124701</v>
      </c>
    </row>
    <row r="42" spans="1:50">
      <c r="A42" t="s">
        <v>26</v>
      </c>
      <c r="D42" s="11" t="s">
        <v>8</v>
      </c>
      <c r="E42" s="11">
        <f>E41*10%</f>
        <v>49.910000000000004</v>
      </c>
      <c r="F42" s="16">
        <v>0</v>
      </c>
      <c r="G42" s="16">
        <f>F41*$D$71+F42</f>
        <v>45889.112781574906</v>
      </c>
      <c r="H42" s="16">
        <f t="shared" ref="H42:AU42" si="4">G41*$D$71+G42</f>
        <v>79097.966203361168</v>
      </c>
      <c r="I42" s="16">
        <f t="shared" si="4"/>
        <v>103130.41919148006</v>
      </c>
      <c r="J42" s="16">
        <f t="shared" si="4"/>
        <v>120522.13065138986</v>
      </c>
      <c r="K42" s="16">
        <f t="shared" si="4"/>
        <v>133108.09628936666</v>
      </c>
      <c r="L42" s="16">
        <f t="shared" si="4"/>
        <v>142216.25861171668</v>
      </c>
      <c r="M42" s="16">
        <f t="shared" si="4"/>
        <v>148807.61785076922</v>
      </c>
      <c r="N42" s="16">
        <f t="shared" si="4"/>
        <v>153577.62689108172</v>
      </c>
      <c r="O42" s="16">
        <f t="shared" si="4"/>
        <v>157029.56835254174</v>
      </c>
      <c r="P42" s="16">
        <f t="shared" si="4"/>
        <v>159527.65583049881</v>
      </c>
      <c r="Q42" s="16">
        <f t="shared" si="4"/>
        <v>161335.46199326223</v>
      </c>
      <c r="R42" s="16">
        <f t="shared" si="4"/>
        <v>162643.72807720178</v>
      </c>
      <c r="S42" s="16">
        <f t="shared" si="4"/>
        <v>163590.48895325183</v>
      </c>
      <c r="T42" s="16">
        <f t="shared" si="4"/>
        <v>164275.6371562228</v>
      </c>
      <c r="U42" s="16">
        <f t="shared" si="4"/>
        <v>164771.46252449616</v>
      </c>
      <c r="V42" s="16">
        <f t="shared" si="4"/>
        <v>165130.27948520248</v>
      </c>
      <c r="W42" s="16">
        <f t="shared" si="4"/>
        <v>165389.94673808804</v>
      </c>
      <c r="X42" s="16">
        <f t="shared" si="4"/>
        <v>165577.86171871884</v>
      </c>
      <c r="Y42" s="16">
        <f t="shared" si="4"/>
        <v>165713.85129596843</v>
      </c>
      <c r="Z42" s="16">
        <f t="shared" si="4"/>
        <v>165812.26370065511</v>
      </c>
      <c r="AA42" s="16">
        <f t="shared" si="4"/>
        <v>165883.48240426529</v>
      </c>
      <c r="AB42" s="16">
        <f t="shared" si="4"/>
        <v>165935.0216767794</v>
      </c>
      <c r="AC42" s="16">
        <f t="shared" si="4"/>
        <v>165972.31941566867</v>
      </c>
      <c r="AD42" s="16">
        <f t="shared" si="4"/>
        <v>165999.31089727854</v>
      </c>
      <c r="AE42" s="16">
        <f t="shared" si="4"/>
        <v>166018.84398698297</v>
      </c>
      <c r="AF42" s="16">
        <f t="shared" si="4"/>
        <v>166032.97961684264</v>
      </c>
      <c r="AG42" s="16">
        <f t="shared" si="4"/>
        <v>166043.20923409998</v>
      </c>
      <c r="AH42" s="16">
        <f t="shared" si="4"/>
        <v>166050.61216345441</v>
      </c>
      <c r="AI42" s="16">
        <f t="shared" si="4"/>
        <v>166055.96948637746</v>
      </c>
      <c r="AJ42" s="16">
        <f t="shared" si="4"/>
        <v>166059.84645284948</v>
      </c>
      <c r="AK42" s="16">
        <f t="shared" si="4"/>
        <v>166062.65212076256</v>
      </c>
      <c r="AL42" s="16">
        <f t="shared" si="4"/>
        <v>166064.68251553003</v>
      </c>
      <c r="AM42" s="16">
        <f t="shared" si="4"/>
        <v>166066.15186366369</v>
      </c>
      <c r="AN42" s="16">
        <f t="shared" si="4"/>
        <v>166067.21519576662</v>
      </c>
      <c r="AO42" s="16">
        <f t="shared" si="4"/>
        <v>166067.98470377855</v>
      </c>
      <c r="AP42" s="16">
        <f t="shared" si="4"/>
        <v>166068.541578323</v>
      </c>
      <c r="AQ42" s="16">
        <f t="shared" si="4"/>
        <v>166068.94457511243</v>
      </c>
      <c r="AR42" s="16">
        <f t="shared" si="4"/>
        <v>166069.23621425073</v>
      </c>
      <c r="AS42" s="16">
        <f t="shared" si="4"/>
        <v>166069.4472665202</v>
      </c>
      <c r="AT42" s="16">
        <f t="shared" si="4"/>
        <v>166069.6</v>
      </c>
      <c r="AU42" s="16">
        <f t="shared" si="4"/>
        <v>166069.71052956654</v>
      </c>
      <c r="AW42" s="10">
        <f>AU42+AU44+AU46+AU51+AU53+AU55+AU60+AU62+AU64</f>
        <v>754182.24266866955</v>
      </c>
    </row>
    <row r="43" spans="1:50">
      <c r="A43" t="s">
        <v>27</v>
      </c>
      <c r="D43" t="s">
        <v>9</v>
      </c>
      <c r="E43">
        <v>397.3</v>
      </c>
      <c r="F43" s="20">
        <v>76848</v>
      </c>
      <c r="G43" s="10">
        <f t="shared" ref="G43:AU43" si="5">G9-G44</f>
        <v>56694.803558072745</v>
      </c>
      <c r="H43" s="10">
        <f t="shared" si="5"/>
        <v>41826.732647413824</v>
      </c>
      <c r="I43" s="10">
        <f t="shared" si="5"/>
        <v>30857.776271616109</v>
      </c>
      <c r="J43" s="10">
        <f t="shared" si="5"/>
        <v>22765.401363187506</v>
      </c>
      <c r="K43" s="10">
        <f t="shared" si="5"/>
        <v>16795.231602730026</v>
      </c>
      <c r="L43" s="10">
        <f t="shared" si="5"/>
        <v>12390.723980183138</v>
      </c>
      <c r="M43" s="10">
        <f t="shared" si="5"/>
        <v>9141.2875025867252</v>
      </c>
      <c r="N43" s="10">
        <f t="shared" si="5"/>
        <v>6744.0076414092764</v>
      </c>
      <c r="O43" s="10">
        <f t="shared" si="5"/>
        <v>4975.4084481553291</v>
      </c>
      <c r="P43" s="10">
        <f t="shared" si="5"/>
        <v>3670.6199847665703</v>
      </c>
      <c r="Q43" s="10">
        <f t="shared" si="5"/>
        <v>2708.0090434712183</v>
      </c>
      <c r="R43" s="10">
        <f t="shared" si="5"/>
        <v>1997.8404220420198</v>
      </c>
      <c r="S43" s="10">
        <f t="shared" si="5"/>
        <v>1473.9117513539677</v>
      </c>
      <c r="T43" s="10">
        <f t="shared" si="5"/>
        <v>1087.3820685632381</v>
      </c>
      <c r="U43" s="10">
        <f t="shared" si="5"/>
        <v>802.21883158654964</v>
      </c>
      <c r="V43" s="10">
        <f t="shared" si="5"/>
        <v>591.83894268407312</v>
      </c>
      <c r="W43" s="10">
        <f t="shared" si="5"/>
        <v>436.63065523489786</v>
      </c>
      <c r="X43" s="10">
        <f t="shared" si="5"/>
        <v>322.12535428346018</v>
      </c>
      <c r="Y43" s="10">
        <f t="shared" si="5"/>
        <v>237.64878308057087</v>
      </c>
      <c r="Z43" s="10">
        <f t="shared" si="5"/>
        <v>175.32598210191645</v>
      </c>
      <c r="AA43" s="10">
        <f t="shared" si="5"/>
        <v>129.34718032862293</v>
      </c>
      <c r="AB43" s="10">
        <f t="shared" si="5"/>
        <v>95.426204709583544</v>
      </c>
      <c r="AC43" s="10">
        <f t="shared" si="5"/>
        <v>70.400920392232365</v>
      </c>
      <c r="AD43" s="10">
        <f t="shared" si="5"/>
        <v>51.938454506889684</v>
      </c>
      <c r="AE43" s="10">
        <f t="shared" si="5"/>
        <v>38.317724278807873</v>
      </c>
      <c r="AF43" s="10">
        <f t="shared" si="5"/>
        <v>28.268996600818355</v>
      </c>
      <c r="AG43" s="10">
        <f t="shared" si="5"/>
        <v>20.855522708036005</v>
      </c>
      <c r="AH43" s="10">
        <f t="shared" si="5"/>
        <v>15.386213864156161</v>
      </c>
      <c r="AI43" s="10">
        <f t="shared" si="5"/>
        <v>11.351217631308828</v>
      </c>
      <c r="AJ43" s="10">
        <f t="shared" si="5"/>
        <v>8.3743891025369521</v>
      </c>
      <c r="AK43" s="10">
        <f t="shared" si="5"/>
        <v>6.1782264351350022</v>
      </c>
      <c r="AL43" s="10">
        <f t="shared" si="5"/>
        <v>4.5580019529152196</v>
      </c>
      <c r="AM43" s="10">
        <f t="shared" si="5"/>
        <v>3.3626773024443537</v>
      </c>
      <c r="AN43" s="10">
        <f t="shared" si="5"/>
        <v>2.4808235619857442</v>
      </c>
      <c r="AO43" s="10">
        <f t="shared" si="5"/>
        <v>1.8302337667701067</v>
      </c>
      <c r="AP43" s="10">
        <f t="shared" si="5"/>
        <v>1.3502595236350317</v>
      </c>
      <c r="AQ43" s="10">
        <f t="shared" si="5"/>
        <v>0.99615732934034895</v>
      </c>
      <c r="AR43" s="10">
        <f t="shared" si="5"/>
        <v>0.73491755283612292</v>
      </c>
      <c r="AS43" s="10">
        <f t="shared" si="5"/>
        <v>0.54218725652026478</v>
      </c>
      <c r="AT43" s="10">
        <f t="shared" si="5"/>
        <v>0.39999999999417923</v>
      </c>
      <c r="AU43" s="10">
        <f t="shared" si="5"/>
        <v>0.29510099707113113</v>
      </c>
      <c r="AW43" t="s">
        <v>28</v>
      </c>
      <c r="AX43" s="10">
        <f>AU42+AU51+AU60</f>
        <v>577029.13466093014</v>
      </c>
    </row>
    <row r="44" spans="1:50">
      <c r="A44" t="s">
        <v>29</v>
      </c>
      <c r="D44" s="11" t="s">
        <v>10</v>
      </c>
      <c r="E44" s="11">
        <f>10%*E43</f>
        <v>39.730000000000004</v>
      </c>
      <c r="F44" s="12">
        <v>0</v>
      </c>
      <c r="G44" s="12">
        <f>F43*$D$74+F44</f>
        <v>20153.196441927255</v>
      </c>
      <c r="H44" s="12">
        <f t="shared" ref="H44:AU44" si="6">G43*$D$74+G44</f>
        <v>35021.267352586176</v>
      </c>
      <c r="I44" s="12">
        <f t="shared" si="6"/>
        <v>45990.223728383891</v>
      </c>
      <c r="J44" s="12">
        <f t="shared" si="6"/>
        <v>54082.598636812494</v>
      </c>
      <c r="K44" s="12">
        <f t="shared" si="6"/>
        <v>60052.768397269974</v>
      </c>
      <c r="L44" s="12">
        <f t="shared" si="6"/>
        <v>64457.276019816862</v>
      </c>
      <c r="M44" s="12">
        <f t="shared" si="6"/>
        <v>67706.712497413275</v>
      </c>
      <c r="N44" s="12">
        <f t="shared" si="6"/>
        <v>70103.992358590724</v>
      </c>
      <c r="O44" s="12">
        <f t="shared" si="6"/>
        <v>71872.591551844671</v>
      </c>
      <c r="P44" s="12">
        <f t="shared" si="6"/>
        <v>73177.38001523343</v>
      </c>
      <c r="Q44" s="12">
        <f t="shared" si="6"/>
        <v>74139.990956528782</v>
      </c>
      <c r="R44" s="12">
        <f t="shared" si="6"/>
        <v>74850.15957795798</v>
      </c>
      <c r="S44" s="12">
        <f t="shared" si="6"/>
        <v>75374.088248646032</v>
      </c>
      <c r="T44" s="12">
        <f t="shared" si="6"/>
        <v>75760.617931436762</v>
      </c>
      <c r="U44" s="12">
        <f t="shared" si="6"/>
        <v>76045.78116841345</v>
      </c>
      <c r="V44" s="12">
        <f t="shared" si="6"/>
        <v>76256.161057315927</v>
      </c>
      <c r="W44" s="12">
        <f t="shared" si="6"/>
        <v>76411.369344765102</v>
      </c>
      <c r="X44" s="12">
        <f t="shared" si="6"/>
        <v>76525.87464571654</v>
      </c>
      <c r="Y44" s="12">
        <f t="shared" si="6"/>
        <v>76610.351216919429</v>
      </c>
      <c r="Z44" s="12">
        <f t="shared" si="6"/>
        <v>76672.674017898084</v>
      </c>
      <c r="AA44" s="12">
        <f t="shared" si="6"/>
        <v>76718.652819671377</v>
      </c>
      <c r="AB44" s="12">
        <f t="shared" si="6"/>
        <v>76752.573795290416</v>
      </c>
      <c r="AC44" s="12">
        <f t="shared" si="6"/>
        <v>76777.599079607768</v>
      </c>
      <c r="AD44" s="12">
        <f t="shared" si="6"/>
        <v>76796.06154549311</v>
      </c>
      <c r="AE44" s="12">
        <f t="shared" si="6"/>
        <v>76809.682275721192</v>
      </c>
      <c r="AF44" s="12">
        <f t="shared" si="6"/>
        <v>76819.731003399182</v>
      </c>
      <c r="AG44" s="12">
        <f t="shared" si="6"/>
        <v>76827.144477291964</v>
      </c>
      <c r="AH44" s="12">
        <f t="shared" si="6"/>
        <v>76832.613786135844</v>
      </c>
      <c r="AI44" s="12">
        <f t="shared" si="6"/>
        <v>76836.648782368691</v>
      </c>
      <c r="AJ44" s="12">
        <f t="shared" si="6"/>
        <v>76839.625610897463</v>
      </c>
      <c r="AK44" s="12">
        <f t="shared" si="6"/>
        <v>76841.821773564865</v>
      </c>
      <c r="AL44" s="12">
        <f t="shared" si="6"/>
        <v>76843.441998047085</v>
      </c>
      <c r="AM44" s="12">
        <f t="shared" si="6"/>
        <v>76844.637322697556</v>
      </c>
      <c r="AN44" s="12">
        <f t="shared" si="6"/>
        <v>76845.519176438014</v>
      </c>
      <c r="AO44" s="12">
        <f t="shared" si="6"/>
        <v>76846.16976623323</v>
      </c>
      <c r="AP44" s="12">
        <f t="shared" si="6"/>
        <v>76846.649740476365</v>
      </c>
      <c r="AQ44" s="12">
        <f t="shared" si="6"/>
        <v>76847.00384267066</v>
      </c>
      <c r="AR44" s="12">
        <f t="shared" si="6"/>
        <v>76847.265082447164</v>
      </c>
      <c r="AS44" s="12">
        <f t="shared" si="6"/>
        <v>76847.45781274348</v>
      </c>
      <c r="AT44" s="12">
        <f t="shared" si="6"/>
        <v>76847.600000000006</v>
      </c>
      <c r="AU44" s="12">
        <f t="shared" si="6"/>
        <v>76847.704899002929</v>
      </c>
      <c r="AW44" t="s">
        <v>30</v>
      </c>
      <c r="AX44" s="10">
        <f>AU44+AU53+AU62</f>
        <v>177153.10800773953</v>
      </c>
    </row>
    <row r="45" spans="1:50">
      <c r="A45" t="s">
        <v>31</v>
      </c>
      <c r="D45" t="s">
        <v>11</v>
      </c>
      <c r="E45">
        <v>359.6</v>
      </c>
      <c r="F45" s="20">
        <v>92750</v>
      </c>
      <c r="G45" s="10">
        <f t="shared" ref="G45:AU45" si="7">G11-G46</f>
        <v>92750</v>
      </c>
      <c r="H45" s="10">
        <f t="shared" si="7"/>
        <v>92750</v>
      </c>
      <c r="I45" s="10">
        <f t="shared" si="7"/>
        <v>92750</v>
      </c>
      <c r="J45" s="10">
        <f t="shared" si="7"/>
        <v>92750</v>
      </c>
      <c r="K45" s="10">
        <f t="shared" si="7"/>
        <v>92750</v>
      </c>
      <c r="L45" s="10">
        <f t="shared" si="7"/>
        <v>92750</v>
      </c>
      <c r="M45" s="10">
        <f t="shared" si="7"/>
        <v>92750</v>
      </c>
      <c r="N45" s="10">
        <f t="shared" si="7"/>
        <v>92750</v>
      </c>
      <c r="O45" s="10">
        <f t="shared" si="7"/>
        <v>92750</v>
      </c>
      <c r="P45" s="10">
        <f t="shared" si="7"/>
        <v>92750</v>
      </c>
      <c r="Q45" s="10">
        <f t="shared" si="7"/>
        <v>92750</v>
      </c>
      <c r="R45" s="10">
        <f t="shared" si="7"/>
        <v>92750</v>
      </c>
      <c r="S45" s="10">
        <f t="shared" si="7"/>
        <v>92750</v>
      </c>
      <c r="T45" s="10">
        <f t="shared" si="7"/>
        <v>92750</v>
      </c>
      <c r="U45" s="10">
        <f t="shared" si="7"/>
        <v>92750</v>
      </c>
      <c r="V45" s="10">
        <f t="shared" si="7"/>
        <v>92750</v>
      </c>
      <c r="W45" s="10">
        <f t="shared" si="7"/>
        <v>92750</v>
      </c>
      <c r="X45" s="10">
        <f t="shared" si="7"/>
        <v>92750</v>
      </c>
      <c r="Y45" s="10">
        <f t="shared" si="7"/>
        <v>92750</v>
      </c>
      <c r="Z45" s="10">
        <f t="shared" si="7"/>
        <v>92750</v>
      </c>
      <c r="AA45" s="10">
        <f t="shared" si="7"/>
        <v>92750</v>
      </c>
      <c r="AB45" s="10">
        <f t="shared" si="7"/>
        <v>92750</v>
      </c>
      <c r="AC45" s="10">
        <f t="shared" si="7"/>
        <v>92750</v>
      </c>
      <c r="AD45" s="10">
        <f t="shared" si="7"/>
        <v>92750</v>
      </c>
      <c r="AE45" s="10">
        <f t="shared" si="7"/>
        <v>92750</v>
      </c>
      <c r="AF45" s="10">
        <f t="shared" si="7"/>
        <v>92750</v>
      </c>
      <c r="AG45" s="10">
        <f t="shared" si="7"/>
        <v>92750</v>
      </c>
      <c r="AH45" s="10">
        <f t="shared" si="7"/>
        <v>92750</v>
      </c>
      <c r="AI45" s="10">
        <f t="shared" si="7"/>
        <v>92750</v>
      </c>
      <c r="AJ45" s="10">
        <f t="shared" si="7"/>
        <v>92750</v>
      </c>
      <c r="AK45" s="10">
        <f t="shared" si="7"/>
        <v>92750</v>
      </c>
      <c r="AL45" s="10">
        <f t="shared" si="7"/>
        <v>92750</v>
      </c>
      <c r="AM45" s="10">
        <f t="shared" si="7"/>
        <v>92750</v>
      </c>
      <c r="AN45" s="10">
        <f t="shared" si="7"/>
        <v>92750</v>
      </c>
      <c r="AO45" s="10">
        <f t="shared" si="7"/>
        <v>92750</v>
      </c>
      <c r="AP45" s="10">
        <f t="shared" si="7"/>
        <v>92750</v>
      </c>
      <c r="AQ45" s="10">
        <f t="shared" si="7"/>
        <v>92750</v>
      </c>
      <c r="AR45" s="10">
        <f t="shared" si="7"/>
        <v>92750</v>
      </c>
      <c r="AS45" s="10">
        <f t="shared" si="7"/>
        <v>92750</v>
      </c>
      <c r="AT45" s="10">
        <f t="shared" si="7"/>
        <v>92750</v>
      </c>
      <c r="AU45" s="10">
        <f t="shared" si="7"/>
        <v>92750</v>
      </c>
      <c r="AW45" t="s">
        <v>32</v>
      </c>
      <c r="AX45" s="10">
        <f>AU46+AU55+AU64</f>
        <v>0</v>
      </c>
    </row>
    <row r="46" spans="1:50">
      <c r="A46" t="s">
        <v>33</v>
      </c>
      <c r="D46" s="11" t="s">
        <v>12</v>
      </c>
      <c r="E46" s="11">
        <f>E45*10%</f>
        <v>35.96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</row>
    <row r="47" spans="1:50">
      <c r="A47" t="s">
        <v>34</v>
      </c>
      <c r="C47" t="s">
        <v>13</v>
      </c>
      <c r="D47" t="s">
        <v>14</v>
      </c>
      <c r="E47">
        <v>210.5</v>
      </c>
      <c r="F47" s="10">
        <v>53283</v>
      </c>
      <c r="G47" s="10">
        <v>53283</v>
      </c>
      <c r="H47" s="10">
        <v>53283</v>
      </c>
      <c r="I47" s="10">
        <v>53283</v>
      </c>
      <c r="J47" s="10">
        <v>53283</v>
      </c>
      <c r="K47" s="10">
        <v>53283</v>
      </c>
      <c r="L47" s="10">
        <v>53283</v>
      </c>
      <c r="M47" s="10">
        <v>53283</v>
      </c>
      <c r="N47" s="10">
        <v>53283</v>
      </c>
      <c r="O47" s="10">
        <v>53283</v>
      </c>
      <c r="P47" s="10">
        <v>53283</v>
      </c>
      <c r="Q47" s="10">
        <v>53283</v>
      </c>
      <c r="R47" s="10">
        <v>53283</v>
      </c>
      <c r="S47" s="10">
        <v>53283</v>
      </c>
      <c r="T47" s="10">
        <v>53283</v>
      </c>
      <c r="U47" s="10">
        <v>53283</v>
      </c>
      <c r="V47" s="10">
        <v>53283</v>
      </c>
      <c r="W47" s="10">
        <v>53283</v>
      </c>
      <c r="X47" s="10">
        <v>53283</v>
      </c>
      <c r="Y47" s="10">
        <v>53283</v>
      </c>
      <c r="Z47" s="10">
        <v>53283</v>
      </c>
      <c r="AA47" s="10">
        <v>53283</v>
      </c>
      <c r="AB47" s="10">
        <v>53283</v>
      </c>
      <c r="AC47" s="10">
        <v>53283</v>
      </c>
      <c r="AD47" s="10">
        <v>53283</v>
      </c>
      <c r="AE47" s="10">
        <v>53283</v>
      </c>
      <c r="AF47" s="10">
        <v>53283</v>
      </c>
      <c r="AG47" s="10">
        <v>53283</v>
      </c>
      <c r="AH47" s="10">
        <v>53283</v>
      </c>
      <c r="AI47" s="10">
        <v>53283</v>
      </c>
      <c r="AJ47" s="10">
        <v>53283</v>
      </c>
      <c r="AK47" s="10">
        <v>53283</v>
      </c>
      <c r="AL47" s="10">
        <v>53283</v>
      </c>
      <c r="AM47" s="10">
        <v>53283</v>
      </c>
      <c r="AN47" s="10">
        <v>53283</v>
      </c>
      <c r="AO47" s="10">
        <v>53283</v>
      </c>
      <c r="AP47" s="10">
        <v>53283</v>
      </c>
      <c r="AQ47" s="10">
        <v>53283</v>
      </c>
      <c r="AR47" s="10">
        <v>53283</v>
      </c>
      <c r="AS47" s="10">
        <v>53283</v>
      </c>
      <c r="AT47" s="10">
        <v>53283</v>
      </c>
      <c r="AU47" s="10">
        <v>53283</v>
      </c>
    </row>
    <row r="48" spans="1:50">
      <c r="A48" t="s">
        <v>35</v>
      </c>
      <c r="D48" t="s">
        <v>15</v>
      </c>
      <c r="E48">
        <v>179.3</v>
      </c>
      <c r="F48" s="10">
        <v>20037</v>
      </c>
      <c r="G48" s="10">
        <v>22504.535</v>
      </c>
      <c r="H48" s="10">
        <v>24990.5765125</v>
      </c>
      <c r="I48" s="10">
        <v>27495.263336343749</v>
      </c>
      <c r="J48" s="10">
        <v>30018.735311366327</v>
      </c>
      <c r="K48" s="10">
        <v>32561.133326201576</v>
      </c>
      <c r="L48" s="10">
        <v>35122.599326148091</v>
      </c>
      <c r="M48" s="10">
        <v>37703.276321094199</v>
      </c>
      <c r="N48" s="10">
        <v>40303.308393502404</v>
      </c>
      <c r="O48" s="10">
        <v>42922.840706453673</v>
      </c>
      <c r="P48" s="10">
        <v>45562.019511752078</v>
      </c>
      <c r="Q48" s="10">
        <v>45562.019511752078</v>
      </c>
      <c r="R48" s="10">
        <v>45562.019511752078</v>
      </c>
      <c r="S48" s="10">
        <v>45562.019511752078</v>
      </c>
      <c r="T48" s="10">
        <v>45562.019511752078</v>
      </c>
      <c r="U48" s="10">
        <v>45562.019511752078</v>
      </c>
      <c r="V48" s="10">
        <v>45562.019511752078</v>
      </c>
      <c r="W48" s="10">
        <v>45562.019511752078</v>
      </c>
      <c r="X48" s="10">
        <v>45562.019511752078</v>
      </c>
      <c r="Y48" s="10">
        <v>45562.019511752078</v>
      </c>
      <c r="Z48" s="10">
        <v>45562.019511752078</v>
      </c>
      <c r="AA48" s="10">
        <v>45562.019511752078</v>
      </c>
      <c r="AB48" s="10">
        <v>45562.019511752078</v>
      </c>
      <c r="AC48" s="10">
        <v>45562.019511752078</v>
      </c>
      <c r="AD48" s="10">
        <v>45562.019511752078</v>
      </c>
      <c r="AE48" s="10">
        <v>45562.019511752078</v>
      </c>
      <c r="AF48" s="10">
        <v>45562.019511752078</v>
      </c>
      <c r="AG48" s="10">
        <v>45562.019511752078</v>
      </c>
      <c r="AH48" s="10">
        <v>45562.019511752078</v>
      </c>
      <c r="AI48" s="10">
        <v>45562.019511752078</v>
      </c>
      <c r="AJ48" s="10">
        <v>45562.019511752078</v>
      </c>
      <c r="AK48" s="10">
        <v>45562.019511752078</v>
      </c>
      <c r="AL48" s="10">
        <v>45562.019511752078</v>
      </c>
      <c r="AM48" s="10">
        <v>45562.019511752078</v>
      </c>
      <c r="AN48" s="10">
        <v>45562.019511752078</v>
      </c>
      <c r="AO48" s="10">
        <v>45562.019511752078</v>
      </c>
      <c r="AP48" s="10">
        <v>45562.019511752078</v>
      </c>
      <c r="AQ48" s="10">
        <v>45562.019511752078</v>
      </c>
      <c r="AR48" s="10">
        <v>45562.019511752078</v>
      </c>
      <c r="AS48" s="10">
        <v>45562.019511752078</v>
      </c>
      <c r="AT48" s="10">
        <v>45562.019511752078</v>
      </c>
      <c r="AU48" s="10">
        <v>45562.019511752078</v>
      </c>
    </row>
    <row r="49" spans="1:47">
      <c r="A49" t="s">
        <v>36</v>
      </c>
      <c r="D49" t="s">
        <v>16</v>
      </c>
      <c r="E49">
        <v>15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>
        <v>2658.9726463381403</v>
      </c>
      <c r="R49" s="10">
        <v>5337.8875875238173</v>
      </c>
      <c r="S49" s="10">
        <v>8036.8943907683861</v>
      </c>
      <c r="T49" s="10">
        <v>10756.143745037289</v>
      </c>
      <c r="U49" s="10">
        <v>13495.787469463208</v>
      </c>
      <c r="V49" s="10">
        <v>16255.978521822322</v>
      </c>
      <c r="W49" s="10">
        <v>19036.871007074129</v>
      </c>
      <c r="X49" s="10">
        <v>21838.620185965327</v>
      </c>
      <c r="Y49" s="10">
        <v>24661.382483698206</v>
      </c>
      <c r="Z49" s="10">
        <v>27505.315498664084</v>
      </c>
      <c r="AA49" s="10">
        <v>30370.578011242204</v>
      </c>
      <c r="AB49" s="10">
        <v>33257.329992664658</v>
      </c>
      <c r="AC49" s="10">
        <v>36165.732613947781</v>
      </c>
      <c r="AD49" s="10">
        <v>39095.948254890529</v>
      </c>
      <c r="AE49" s="10">
        <v>42048.140513140344</v>
      </c>
      <c r="AF49" s="10">
        <v>45022.474213327034</v>
      </c>
      <c r="AG49" s="10">
        <v>48019.115416265129</v>
      </c>
      <c r="AH49" s="10">
        <v>51038.231428225256</v>
      </c>
      <c r="AI49" s="10">
        <v>54079.990810275085</v>
      </c>
      <c r="AJ49" s="10">
        <v>57144.563387690287</v>
      </c>
      <c r="AK49" s="10">
        <v>60232.120259436102</v>
      </c>
      <c r="AL49" s="10">
        <v>63342.833807720017</v>
      </c>
      <c r="AM49" s="10">
        <v>66476.877707616062</v>
      </c>
      <c r="AN49" s="10">
        <v>69634.426936761331</v>
      </c>
      <c r="AO49" s="10">
        <v>72815.657785125179</v>
      </c>
      <c r="AP49" s="10">
        <v>76020.747864851757</v>
      </c>
      <c r="AQ49" s="10">
        <v>79249.876120176283</v>
      </c>
      <c r="AR49" s="10">
        <v>82503.222837415742</v>
      </c>
      <c r="AS49" s="10">
        <v>85780.969655034496</v>
      </c>
      <c r="AT49" s="10">
        <v>89083.299573785393</v>
      </c>
      <c r="AU49" s="10">
        <v>92410.396966926928</v>
      </c>
    </row>
    <row r="50" spans="1:47">
      <c r="A50">
        <v>2050</v>
      </c>
      <c r="D50" t="s">
        <v>7</v>
      </c>
      <c r="E50">
        <v>432.4</v>
      </c>
      <c r="F50" s="10">
        <f>F16-F51</f>
        <v>202490</v>
      </c>
      <c r="G50" s="10">
        <f t="shared" ref="G50:AT50" si="8">G16-G51</f>
        <v>145812.5787377276</v>
      </c>
      <c r="H50" s="10">
        <f t="shared" si="8"/>
        <v>104999.29931426741</v>
      </c>
      <c r="I50" s="10">
        <f t="shared" si="8"/>
        <v>75609.751586092374</v>
      </c>
      <c r="J50" s="10">
        <f t="shared" si="8"/>
        <v>54446.40652124607</v>
      </c>
      <c r="K50" s="10">
        <f t="shared" si="8"/>
        <v>39206.730889750208</v>
      </c>
      <c r="L50" s="10">
        <f t="shared" si="8"/>
        <v>28232.675860094809</v>
      </c>
      <c r="M50" s="10">
        <f t="shared" si="8"/>
        <v>20330.284319358063</v>
      </c>
      <c r="N50" s="10">
        <f t="shared" si="8"/>
        <v>14639.790523367992</v>
      </c>
      <c r="O50" s="10">
        <f t="shared" si="8"/>
        <v>10542.079156464199</v>
      </c>
      <c r="P50" s="10">
        <f t="shared" si="8"/>
        <v>7591.3267176714435</v>
      </c>
      <c r="Q50" s="10">
        <f t="shared" si="8"/>
        <v>5466.4967393169063</v>
      </c>
      <c r="R50" s="10">
        <f t="shared" si="8"/>
        <v>3936.4116066036804</v>
      </c>
      <c r="S50" s="10">
        <f t="shared" si="8"/>
        <v>2834.6008560027985</v>
      </c>
      <c r="T50" s="10">
        <f t="shared" si="8"/>
        <v>2041.1894933376461</v>
      </c>
      <c r="U50" s="10">
        <f t="shared" si="8"/>
        <v>1469.8558136990468</v>
      </c>
      <c r="V50" s="10">
        <f t="shared" si="8"/>
        <v>1058.4397578552016</v>
      </c>
      <c r="W50" s="10">
        <f t="shared" si="8"/>
        <v>762.18001151367207</v>
      </c>
      <c r="X50" s="10">
        <f t="shared" si="8"/>
        <v>548.84405620602774</v>
      </c>
      <c r="Y50" s="10">
        <f t="shared" si="8"/>
        <v>395.22133023990318</v>
      </c>
      <c r="Z50" s="10">
        <f t="shared" si="8"/>
        <v>284.59796204473241</v>
      </c>
      <c r="AA50" s="10">
        <f t="shared" si="8"/>
        <v>204.93833151881699</v>
      </c>
      <c r="AB50" s="10">
        <f t="shared" si="8"/>
        <v>147.57561657842598</v>
      </c>
      <c r="AC50" s="10">
        <f t="shared" si="8"/>
        <v>106.26885876888991</v>
      </c>
      <c r="AD50" s="10">
        <f t="shared" si="8"/>
        <v>76.523958400939591</v>
      </c>
      <c r="AE50" s="10">
        <f t="shared" si="8"/>
        <v>55.104724725475535</v>
      </c>
      <c r="AF50" s="10">
        <f t="shared" si="8"/>
        <v>39.680784299736843</v>
      </c>
      <c r="AG50" s="10">
        <f t="shared" si="8"/>
        <v>28.574040619685547</v>
      </c>
      <c r="AH50" s="10">
        <f t="shared" si="8"/>
        <v>20.576100289967144</v>
      </c>
      <c r="AI50" s="10">
        <f t="shared" si="8"/>
        <v>14.816802032932173</v>
      </c>
      <c r="AJ50" s="10">
        <f t="shared" si="8"/>
        <v>10.66954473342048</v>
      </c>
      <c r="AK50" s="10">
        <f t="shared" si="8"/>
        <v>7.6831143836025149</v>
      </c>
      <c r="AL50" s="10">
        <f t="shared" si="8"/>
        <v>5.5325928243983071</v>
      </c>
      <c r="AM50" s="10">
        <f t="shared" si="8"/>
        <v>3.9840072439692449</v>
      </c>
      <c r="AN50" s="10">
        <f t="shared" si="8"/>
        <v>2.8688743639213499</v>
      </c>
      <c r="AO50" s="10">
        <f t="shared" si="8"/>
        <v>2.0658697667822707</v>
      </c>
      <c r="AP50" s="10">
        <f t="shared" si="8"/>
        <v>1.4876280212774873</v>
      </c>
      <c r="AQ50" s="10">
        <f t="shared" si="8"/>
        <v>1.0712374832655769</v>
      </c>
      <c r="AR50" s="10">
        <f t="shared" si="8"/>
        <v>0.77139562385855243</v>
      </c>
      <c r="AS50" s="10">
        <f t="shared" si="8"/>
        <v>0.5554801972466521</v>
      </c>
      <c r="AT50" s="10">
        <f t="shared" si="8"/>
        <v>0.39999999999417923</v>
      </c>
      <c r="AU50" s="10">
        <f>AU16-AU51</f>
        <v>0.28803907104884274</v>
      </c>
    </row>
    <row r="51" spans="1:47">
      <c r="D51" s="11" t="s">
        <v>8</v>
      </c>
      <c r="E51">
        <f>E50*10%</f>
        <v>43.24</v>
      </c>
      <c r="F51" s="10">
        <v>0</v>
      </c>
      <c r="G51" s="10">
        <f>F50*$D$80+F51</f>
        <v>56677.421262272408</v>
      </c>
      <c r="H51" s="10">
        <f t="shared" ref="H51:AU51" si="9">G50*$D$80+G51</f>
        <v>97490.700685732591</v>
      </c>
      <c r="I51" s="10">
        <f t="shared" si="9"/>
        <v>126880.24841390763</v>
      </c>
      <c r="J51" s="10">
        <f t="shared" si="9"/>
        <v>148043.59347875393</v>
      </c>
      <c r="K51" s="10">
        <f t="shared" si="9"/>
        <v>163283.26911024979</v>
      </c>
      <c r="L51" s="10">
        <f t="shared" si="9"/>
        <v>174257.32413990519</v>
      </c>
      <c r="M51" s="10">
        <f t="shared" si="9"/>
        <v>182159.71568064194</v>
      </c>
      <c r="N51" s="10">
        <f t="shared" si="9"/>
        <v>187850.20947663201</v>
      </c>
      <c r="O51" s="10">
        <f t="shared" si="9"/>
        <v>191947.9208435358</v>
      </c>
      <c r="P51" s="10">
        <f t="shared" si="9"/>
        <v>194898.67328232856</v>
      </c>
      <c r="Q51" s="10">
        <f t="shared" si="9"/>
        <v>197023.50326068309</v>
      </c>
      <c r="R51" s="10">
        <f t="shared" si="9"/>
        <v>198553.58839339632</v>
      </c>
      <c r="S51" s="10">
        <f t="shared" si="9"/>
        <v>199655.3991439972</v>
      </c>
      <c r="T51" s="10">
        <f t="shared" si="9"/>
        <v>200448.81050666235</v>
      </c>
      <c r="U51" s="10">
        <f t="shared" si="9"/>
        <v>201020.14418630095</v>
      </c>
      <c r="V51" s="10">
        <f t="shared" si="9"/>
        <v>201431.5602421448</v>
      </c>
      <c r="W51" s="10">
        <f t="shared" si="9"/>
        <v>201727.81998848633</v>
      </c>
      <c r="X51" s="10">
        <f t="shared" si="9"/>
        <v>201941.15594379397</v>
      </c>
      <c r="Y51" s="10">
        <f t="shared" si="9"/>
        <v>202094.7786697601</v>
      </c>
      <c r="Z51" s="10">
        <f t="shared" si="9"/>
        <v>202205.40203795527</v>
      </c>
      <c r="AA51" s="10">
        <f t="shared" si="9"/>
        <v>202285.06166848118</v>
      </c>
      <c r="AB51" s="10">
        <f t="shared" si="9"/>
        <v>202342.42438342157</v>
      </c>
      <c r="AC51" s="10">
        <f t="shared" si="9"/>
        <v>202383.73114123111</v>
      </c>
      <c r="AD51" s="10">
        <f t="shared" si="9"/>
        <v>202413.47604159906</v>
      </c>
      <c r="AE51" s="10">
        <f t="shared" si="9"/>
        <v>202434.89527527452</v>
      </c>
      <c r="AF51" s="10">
        <f t="shared" si="9"/>
        <v>202450.31921570026</v>
      </c>
      <c r="AG51" s="10">
        <f t="shared" si="9"/>
        <v>202461.42595938031</v>
      </c>
      <c r="AH51" s="10">
        <f t="shared" si="9"/>
        <v>202469.42389971003</v>
      </c>
      <c r="AI51" s="10">
        <f t="shared" si="9"/>
        <v>202475.18319796707</v>
      </c>
      <c r="AJ51" s="10">
        <f t="shared" si="9"/>
        <v>202479.33045526658</v>
      </c>
      <c r="AK51" s="10">
        <f t="shared" si="9"/>
        <v>202482.3168856164</v>
      </c>
      <c r="AL51" s="10">
        <f t="shared" si="9"/>
        <v>202484.4674071756</v>
      </c>
      <c r="AM51" s="10">
        <f t="shared" si="9"/>
        <v>202486.01599275603</v>
      </c>
      <c r="AN51" s="10">
        <f t="shared" si="9"/>
        <v>202487.13112563608</v>
      </c>
      <c r="AO51" s="10">
        <f t="shared" si="9"/>
        <v>202487.93413023322</v>
      </c>
      <c r="AP51" s="10">
        <f t="shared" si="9"/>
        <v>202488.51237197872</v>
      </c>
      <c r="AQ51" s="10">
        <f t="shared" si="9"/>
        <v>202488.92876251673</v>
      </c>
      <c r="AR51" s="10">
        <f t="shared" si="9"/>
        <v>202489.22860437614</v>
      </c>
      <c r="AS51" s="10">
        <f t="shared" si="9"/>
        <v>202489.44451980275</v>
      </c>
      <c r="AT51" s="10">
        <f t="shared" si="9"/>
        <v>202489.60000000001</v>
      </c>
      <c r="AU51" s="10">
        <f t="shared" si="9"/>
        <v>202489.71196092895</v>
      </c>
    </row>
    <row r="52" spans="1:47">
      <c r="D52" t="s">
        <v>9</v>
      </c>
      <c r="E52">
        <v>335.3</v>
      </c>
      <c r="F52" s="10">
        <f>F18-F53</f>
        <v>60891</v>
      </c>
      <c r="G52" s="10">
        <f t="shared" ref="G52:AU52" si="10">G18-G53</f>
        <v>45184.635015329688</v>
      </c>
      <c r="H52" s="10">
        <f t="shared" si="10"/>
        <v>33529.606041427433</v>
      </c>
      <c r="I52" s="10">
        <f t="shared" si="10"/>
        <v>24880.90212329723</v>
      </c>
      <c r="J52" s="10">
        <f t="shared" si="10"/>
        <v>18463.064841985295</v>
      </c>
      <c r="K52" s="10">
        <f t="shared" si="10"/>
        <v>13700.659311712261</v>
      </c>
      <c r="L52" s="10">
        <f t="shared" si="10"/>
        <v>10166.679648373269</v>
      </c>
      <c r="M52" s="10">
        <f t="shared" si="10"/>
        <v>7544.2628504955792</v>
      </c>
      <c r="N52" s="10">
        <f t="shared" si="10"/>
        <v>5598.2782900486709</v>
      </c>
      <c r="O52" s="10">
        <f t="shared" si="10"/>
        <v>4154.245475523363</v>
      </c>
      <c r="P52" s="10">
        <f t="shared" si="10"/>
        <v>3082.6898158284093</v>
      </c>
      <c r="Q52" s="10">
        <f t="shared" si="10"/>
        <v>2287.5336945308954</v>
      </c>
      <c r="R52" s="10">
        <f t="shared" si="10"/>
        <v>1697.4819771829498</v>
      </c>
      <c r="S52" s="10">
        <f t="shared" si="10"/>
        <v>1259.6295607579377</v>
      </c>
      <c r="T52" s="10">
        <f t="shared" si="10"/>
        <v>934.71780652916641</v>
      </c>
      <c r="U52" s="10">
        <f t="shared" si="10"/>
        <v>693.6145395928761</v>
      </c>
      <c r="V52" s="10">
        <f t="shared" si="10"/>
        <v>514.7020054331515</v>
      </c>
      <c r="W52" s="10">
        <f t="shared" si="10"/>
        <v>381.93858299510612</v>
      </c>
      <c r="X52" s="10">
        <f t="shared" si="10"/>
        <v>283.420463958646</v>
      </c>
      <c r="Y52" s="10">
        <f t="shared" si="10"/>
        <v>210.3143357778099</v>
      </c>
      <c r="Z52" s="10">
        <f t="shared" si="10"/>
        <v>156.06537091872451</v>
      </c>
      <c r="AA52" s="10">
        <f t="shared" si="10"/>
        <v>115.80950918025337</v>
      </c>
      <c r="AB52" s="10">
        <f t="shared" si="10"/>
        <v>85.937337268464034</v>
      </c>
      <c r="AC52" s="10">
        <f t="shared" si="10"/>
        <v>63.770462279564526</v>
      </c>
      <c r="AD52" s="10">
        <f t="shared" si="10"/>
        <v>47.321362153044902</v>
      </c>
      <c r="AE52" s="10">
        <f t="shared" si="10"/>
        <v>35.115180852895719</v>
      </c>
      <c r="AF52" s="10">
        <f t="shared" si="10"/>
        <v>26.057490110775689</v>
      </c>
      <c r="AG52" s="10">
        <f t="shared" si="10"/>
        <v>19.33616101017833</v>
      </c>
      <c r="AH52" s="10">
        <f t="shared" si="10"/>
        <v>14.348547040492122</v>
      </c>
      <c r="AI52" s="10">
        <f t="shared" si="10"/>
        <v>10.647449722040619</v>
      </c>
      <c r="AJ52" s="10">
        <f t="shared" si="10"/>
        <v>7.9010219824704109</v>
      </c>
      <c r="AK52" s="10">
        <f t="shared" si="10"/>
        <v>5.8630141486573848</v>
      </c>
      <c r="AL52" s="10">
        <f t="shared" si="10"/>
        <v>4.350694756154553</v>
      </c>
      <c r="AM52" s="10">
        <f t="shared" si="10"/>
        <v>3.2284665159022552</v>
      </c>
      <c r="AN52" s="10">
        <f t="shared" si="10"/>
        <v>2.3957084163557738</v>
      </c>
      <c r="AO52" s="10">
        <f t="shared" si="10"/>
        <v>1.7777538617592654</v>
      </c>
      <c r="AP52" s="10">
        <f t="shared" si="10"/>
        <v>1.3191959302785108</v>
      </c>
      <c r="AQ52" s="10">
        <f t="shared" si="10"/>
        <v>0.9789194893091917</v>
      </c>
      <c r="AR52" s="10">
        <f t="shared" si="10"/>
        <v>0.72641473836847581</v>
      </c>
      <c r="AS52" s="10">
        <f t="shared" si="10"/>
        <v>0.53904164528648835</v>
      </c>
      <c r="AT52" s="10">
        <f t="shared" si="10"/>
        <v>0.40000000000873115</v>
      </c>
      <c r="AU52" s="10">
        <f t="shared" si="10"/>
        <v>0.29682307740586111</v>
      </c>
    </row>
    <row r="53" spans="1:47">
      <c r="D53" s="11" t="s">
        <v>10</v>
      </c>
      <c r="E53">
        <f>E52*10%</f>
        <v>33.53</v>
      </c>
      <c r="F53" s="10">
        <v>0</v>
      </c>
      <c r="G53" s="10">
        <f>F52*$D$83+F53</f>
        <v>15706.364984670312</v>
      </c>
      <c r="H53" s="10">
        <f t="shared" ref="H53:AU53" si="11">G52*$D$83+G53</f>
        <v>27361.393958572567</v>
      </c>
      <c r="I53" s="10">
        <f t="shared" si="11"/>
        <v>36010.09787670277</v>
      </c>
      <c r="J53" s="10">
        <f t="shared" si="11"/>
        <v>42427.935158014705</v>
      </c>
      <c r="K53" s="10">
        <f t="shared" si="11"/>
        <v>47190.340688287739</v>
      </c>
      <c r="L53" s="10">
        <f t="shared" si="11"/>
        <v>50724.320351626731</v>
      </c>
      <c r="M53" s="10">
        <f t="shared" si="11"/>
        <v>53346.737149504421</v>
      </c>
      <c r="N53" s="10">
        <f t="shared" si="11"/>
        <v>55292.721709951329</v>
      </c>
      <c r="O53" s="10">
        <f t="shared" si="11"/>
        <v>56736.754524476637</v>
      </c>
      <c r="P53" s="10">
        <f t="shared" si="11"/>
        <v>57808.310184171591</v>
      </c>
      <c r="Q53" s="10">
        <f t="shared" si="11"/>
        <v>58603.466305469105</v>
      </c>
      <c r="R53" s="10">
        <f t="shared" si="11"/>
        <v>59193.51802281705</v>
      </c>
      <c r="S53" s="10">
        <f t="shared" si="11"/>
        <v>59631.370439242062</v>
      </c>
      <c r="T53" s="10">
        <f t="shared" si="11"/>
        <v>59956.282193470834</v>
      </c>
      <c r="U53" s="10">
        <f t="shared" si="11"/>
        <v>60197.385460407124</v>
      </c>
      <c r="V53" s="10">
        <f t="shared" si="11"/>
        <v>60376.297994566849</v>
      </c>
      <c r="W53" s="10">
        <f t="shared" si="11"/>
        <v>60509.061417004894</v>
      </c>
      <c r="X53" s="10">
        <f t="shared" si="11"/>
        <v>60607.579536041354</v>
      </c>
      <c r="Y53" s="10">
        <f t="shared" si="11"/>
        <v>60680.68566422219</v>
      </c>
      <c r="Z53" s="10">
        <f t="shared" si="11"/>
        <v>60734.934629081275</v>
      </c>
      <c r="AA53" s="10">
        <f t="shared" si="11"/>
        <v>60775.190490819747</v>
      </c>
      <c r="AB53" s="10">
        <f t="shared" si="11"/>
        <v>60805.062662731536</v>
      </c>
      <c r="AC53" s="10">
        <f t="shared" si="11"/>
        <v>60827.229537720435</v>
      </c>
      <c r="AD53" s="10">
        <f t="shared" si="11"/>
        <v>60843.678637846955</v>
      </c>
      <c r="AE53" s="10">
        <f t="shared" si="11"/>
        <v>60855.884819147104</v>
      </c>
      <c r="AF53" s="10">
        <f t="shared" si="11"/>
        <v>60864.942509889224</v>
      </c>
      <c r="AG53" s="10">
        <f t="shared" si="11"/>
        <v>60871.663838989822</v>
      </c>
      <c r="AH53" s="10">
        <f t="shared" si="11"/>
        <v>60876.651452959508</v>
      </c>
      <c r="AI53" s="10">
        <f t="shared" si="11"/>
        <v>60880.352550277959</v>
      </c>
      <c r="AJ53" s="10">
        <f t="shared" si="11"/>
        <v>60883.09897801753</v>
      </c>
      <c r="AK53" s="10">
        <f t="shared" si="11"/>
        <v>60885.136985851343</v>
      </c>
      <c r="AL53" s="10">
        <f t="shared" si="11"/>
        <v>60886.649305243845</v>
      </c>
      <c r="AM53" s="10">
        <f t="shared" si="11"/>
        <v>60887.771533484098</v>
      </c>
      <c r="AN53" s="10">
        <f t="shared" si="11"/>
        <v>60888.604291583644</v>
      </c>
      <c r="AO53" s="10">
        <f t="shared" si="11"/>
        <v>60889.222246138241</v>
      </c>
      <c r="AP53" s="10">
        <f t="shared" si="11"/>
        <v>60889.680804069721</v>
      </c>
      <c r="AQ53" s="10">
        <f t="shared" si="11"/>
        <v>60890.021080510691</v>
      </c>
      <c r="AR53" s="10">
        <f t="shared" si="11"/>
        <v>60890.273585261632</v>
      </c>
      <c r="AS53" s="10">
        <f t="shared" si="11"/>
        <v>60890.460958354714</v>
      </c>
      <c r="AT53" s="10">
        <f t="shared" si="11"/>
        <v>60890.599999999991</v>
      </c>
      <c r="AU53" s="10">
        <f t="shared" si="11"/>
        <v>60890.703176922594</v>
      </c>
    </row>
    <row r="54" spans="1:47">
      <c r="C54" t="s">
        <v>17</v>
      </c>
      <c r="D54" t="s">
        <v>11</v>
      </c>
      <c r="E54">
        <v>296.5</v>
      </c>
      <c r="F54" s="10">
        <f>F20-F55</f>
        <v>35652</v>
      </c>
      <c r="G54" s="10">
        <f t="shared" ref="G54:AU54" si="12">G20-G55</f>
        <v>35652</v>
      </c>
      <c r="H54" s="10">
        <f t="shared" si="12"/>
        <v>35652</v>
      </c>
      <c r="I54" s="10">
        <f t="shared" si="12"/>
        <v>35652</v>
      </c>
      <c r="J54" s="10">
        <f t="shared" si="12"/>
        <v>35652</v>
      </c>
      <c r="K54" s="10">
        <f t="shared" si="12"/>
        <v>35652</v>
      </c>
      <c r="L54" s="10">
        <f t="shared" si="12"/>
        <v>35652</v>
      </c>
      <c r="M54" s="10">
        <f t="shared" si="12"/>
        <v>35652</v>
      </c>
      <c r="N54" s="10">
        <f t="shared" si="12"/>
        <v>35652</v>
      </c>
      <c r="O54" s="10">
        <f t="shared" si="12"/>
        <v>35652</v>
      </c>
      <c r="P54" s="10">
        <f t="shared" si="12"/>
        <v>35652</v>
      </c>
      <c r="Q54" s="10">
        <f t="shared" si="12"/>
        <v>35652</v>
      </c>
      <c r="R54" s="10">
        <f t="shared" si="12"/>
        <v>35652</v>
      </c>
      <c r="S54" s="10">
        <f t="shared" si="12"/>
        <v>35652</v>
      </c>
      <c r="T54" s="10">
        <f t="shared" si="12"/>
        <v>35652</v>
      </c>
      <c r="U54" s="10">
        <f t="shared" si="12"/>
        <v>35652</v>
      </c>
      <c r="V54" s="10">
        <f t="shared" si="12"/>
        <v>35652</v>
      </c>
      <c r="W54" s="10">
        <f t="shared" si="12"/>
        <v>35652</v>
      </c>
      <c r="X54" s="10">
        <f t="shared" si="12"/>
        <v>35652</v>
      </c>
      <c r="Y54" s="10">
        <f t="shared" si="12"/>
        <v>35652</v>
      </c>
      <c r="Z54" s="10">
        <f t="shared" si="12"/>
        <v>35652</v>
      </c>
      <c r="AA54" s="10">
        <f t="shared" si="12"/>
        <v>35652</v>
      </c>
      <c r="AB54" s="10">
        <f t="shared" si="12"/>
        <v>35652</v>
      </c>
      <c r="AC54" s="10">
        <f t="shared" si="12"/>
        <v>35652</v>
      </c>
      <c r="AD54" s="10">
        <f t="shared" si="12"/>
        <v>35652</v>
      </c>
      <c r="AE54" s="10">
        <f t="shared" si="12"/>
        <v>35652</v>
      </c>
      <c r="AF54" s="10">
        <f t="shared" si="12"/>
        <v>35652</v>
      </c>
      <c r="AG54" s="10">
        <f t="shared" si="12"/>
        <v>35652</v>
      </c>
      <c r="AH54" s="10">
        <f t="shared" si="12"/>
        <v>35652</v>
      </c>
      <c r="AI54" s="10">
        <f t="shared" si="12"/>
        <v>35652</v>
      </c>
      <c r="AJ54" s="10">
        <f t="shared" si="12"/>
        <v>35652</v>
      </c>
      <c r="AK54" s="10">
        <f t="shared" si="12"/>
        <v>35652</v>
      </c>
      <c r="AL54" s="10">
        <f t="shared" si="12"/>
        <v>35652</v>
      </c>
      <c r="AM54" s="10">
        <f t="shared" si="12"/>
        <v>35652</v>
      </c>
      <c r="AN54" s="10">
        <f t="shared" si="12"/>
        <v>35652</v>
      </c>
      <c r="AO54" s="10">
        <f t="shared" si="12"/>
        <v>35652</v>
      </c>
      <c r="AP54" s="10">
        <f t="shared" si="12"/>
        <v>35652</v>
      </c>
      <c r="AQ54" s="10">
        <f t="shared" si="12"/>
        <v>35652</v>
      </c>
      <c r="AR54" s="10">
        <f t="shared" si="12"/>
        <v>35652</v>
      </c>
      <c r="AS54" s="10">
        <f t="shared" si="12"/>
        <v>35652</v>
      </c>
      <c r="AT54" s="10">
        <f t="shared" si="12"/>
        <v>35652</v>
      </c>
      <c r="AU54" s="10">
        <f t="shared" si="12"/>
        <v>35652</v>
      </c>
    </row>
    <row r="55" spans="1:47">
      <c r="D55" s="11" t="s">
        <v>12</v>
      </c>
      <c r="E55">
        <f>E54*10%</f>
        <v>29.650000000000002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</row>
    <row r="56" spans="1:47">
      <c r="D56" t="s">
        <v>14</v>
      </c>
      <c r="E56">
        <v>172.8</v>
      </c>
      <c r="F56" s="10">
        <v>5682</v>
      </c>
      <c r="G56" s="10">
        <v>5682</v>
      </c>
      <c r="H56" s="10">
        <v>5682</v>
      </c>
      <c r="I56" s="10">
        <v>5682</v>
      </c>
      <c r="J56" s="10">
        <v>5682</v>
      </c>
      <c r="K56" s="10">
        <v>5682</v>
      </c>
      <c r="L56" s="10">
        <v>5682</v>
      </c>
      <c r="M56" s="10">
        <v>5682</v>
      </c>
      <c r="N56" s="10">
        <v>5682</v>
      </c>
      <c r="O56" s="10">
        <v>5682</v>
      </c>
      <c r="P56" s="10">
        <v>5682</v>
      </c>
      <c r="Q56" s="10">
        <v>5682</v>
      </c>
      <c r="R56" s="10">
        <v>5682</v>
      </c>
      <c r="S56" s="10">
        <v>5682</v>
      </c>
      <c r="T56" s="10">
        <v>5682</v>
      </c>
      <c r="U56" s="10">
        <v>5682</v>
      </c>
      <c r="V56" s="10">
        <v>5682</v>
      </c>
      <c r="W56" s="10">
        <v>5682</v>
      </c>
      <c r="X56" s="10">
        <v>5682</v>
      </c>
      <c r="Y56" s="10">
        <v>5682</v>
      </c>
      <c r="Z56" s="10">
        <v>5682</v>
      </c>
      <c r="AA56" s="10">
        <v>5682</v>
      </c>
      <c r="AB56" s="10">
        <v>5682</v>
      </c>
      <c r="AC56" s="10">
        <v>5682</v>
      </c>
      <c r="AD56" s="10">
        <v>5682</v>
      </c>
      <c r="AE56" s="10">
        <v>5682</v>
      </c>
      <c r="AF56" s="10">
        <v>5682</v>
      </c>
      <c r="AG56" s="10">
        <v>5682</v>
      </c>
      <c r="AH56" s="10">
        <v>5682</v>
      </c>
      <c r="AI56" s="10">
        <v>5682</v>
      </c>
      <c r="AJ56" s="10">
        <v>5682</v>
      </c>
      <c r="AK56" s="10">
        <v>5682</v>
      </c>
      <c r="AL56" s="10">
        <v>5682</v>
      </c>
      <c r="AM56" s="10">
        <v>5682</v>
      </c>
      <c r="AN56" s="10">
        <v>5682</v>
      </c>
      <c r="AO56" s="10">
        <v>5682</v>
      </c>
      <c r="AP56" s="10">
        <v>5682</v>
      </c>
      <c r="AQ56" s="10">
        <v>5682</v>
      </c>
      <c r="AR56" s="10">
        <v>5682</v>
      </c>
      <c r="AS56" s="10">
        <v>5682</v>
      </c>
      <c r="AT56" s="10">
        <v>5682</v>
      </c>
      <c r="AU56" s="10">
        <v>5682</v>
      </c>
    </row>
    <row r="57" spans="1:47">
      <c r="D57" t="s">
        <v>15</v>
      </c>
      <c r="E57">
        <v>149.69999999999999</v>
      </c>
      <c r="F57" s="10">
        <v>2845</v>
      </c>
      <c r="G57" s="10">
        <v>5312.5349999999999</v>
      </c>
      <c r="H57" s="10">
        <v>7798.5765124999998</v>
      </c>
      <c r="I57" s="10">
        <v>10303.263336343749</v>
      </c>
      <c r="J57" s="10">
        <v>12826.735311366327</v>
      </c>
      <c r="K57" s="10">
        <v>15369.133326201574</v>
      </c>
      <c r="L57" s="10">
        <v>17930.599326148087</v>
      </c>
      <c r="M57" s="10">
        <v>20511.276321094199</v>
      </c>
      <c r="N57" s="10">
        <v>23111.308393502408</v>
      </c>
      <c r="O57" s="10">
        <v>25730.840706453677</v>
      </c>
      <c r="P57" s="10">
        <v>28370.019511752078</v>
      </c>
      <c r="Q57" s="10">
        <v>28370.019511752078</v>
      </c>
      <c r="R57" s="10">
        <v>28370.019511752078</v>
      </c>
      <c r="S57" s="10">
        <v>28370.019511752078</v>
      </c>
      <c r="T57" s="10">
        <v>28370.019511752078</v>
      </c>
      <c r="U57" s="10">
        <v>28370.019511752078</v>
      </c>
      <c r="V57" s="10">
        <v>28370.019511752078</v>
      </c>
      <c r="W57" s="10">
        <v>28370.019511752078</v>
      </c>
      <c r="X57" s="10">
        <v>28370.019511752078</v>
      </c>
      <c r="Y57" s="10">
        <v>28370.019511752078</v>
      </c>
      <c r="Z57" s="10">
        <v>28370.019511752078</v>
      </c>
      <c r="AA57" s="10">
        <v>28370.019511752078</v>
      </c>
      <c r="AB57" s="10">
        <v>28370.019511752078</v>
      </c>
      <c r="AC57" s="10">
        <v>28370.019511752078</v>
      </c>
      <c r="AD57" s="10">
        <v>28370.019511752078</v>
      </c>
      <c r="AE57" s="10">
        <v>28370.019511752078</v>
      </c>
      <c r="AF57" s="10">
        <v>28370.019511752078</v>
      </c>
      <c r="AG57" s="10">
        <v>28370.019511752078</v>
      </c>
      <c r="AH57" s="10">
        <v>28370.019511752078</v>
      </c>
      <c r="AI57" s="10">
        <v>28370.019511752078</v>
      </c>
      <c r="AJ57" s="10">
        <v>28370.019511752078</v>
      </c>
      <c r="AK57" s="10">
        <v>28370.019511752078</v>
      </c>
      <c r="AL57" s="10">
        <v>28370.019511752078</v>
      </c>
      <c r="AM57" s="10">
        <v>28370.019511752078</v>
      </c>
      <c r="AN57" s="10">
        <v>28370.019511752078</v>
      </c>
      <c r="AO57" s="10">
        <v>28370.019511752078</v>
      </c>
      <c r="AP57" s="10">
        <v>28370.019511752078</v>
      </c>
      <c r="AQ57" s="10">
        <v>28370.019511752078</v>
      </c>
      <c r="AR57" s="10">
        <v>28370.019511752078</v>
      </c>
      <c r="AS57" s="10">
        <v>28370.019511752078</v>
      </c>
      <c r="AT57" s="10">
        <v>28370.019511752078</v>
      </c>
      <c r="AU57" s="10">
        <v>28370.019511752078</v>
      </c>
    </row>
    <row r="58" spans="1:47">
      <c r="D58" t="s">
        <v>16</v>
      </c>
      <c r="E58">
        <v>15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>
        <v>2658.9726463381403</v>
      </c>
      <c r="R58" s="10">
        <v>5337.8875875238173</v>
      </c>
      <c r="S58" s="10">
        <v>8036.8943907683861</v>
      </c>
      <c r="T58" s="10">
        <v>10756.143745037289</v>
      </c>
      <c r="U58" s="10">
        <v>13495.787469463208</v>
      </c>
      <c r="V58" s="10">
        <v>16255.978521822322</v>
      </c>
      <c r="W58" s="10">
        <v>19036.871007074129</v>
      </c>
      <c r="X58" s="10">
        <v>21838.620185965327</v>
      </c>
      <c r="Y58" s="10">
        <v>24661.382483698206</v>
      </c>
      <c r="Z58" s="10">
        <v>27505.315498664084</v>
      </c>
      <c r="AA58" s="10">
        <v>30370.578011242204</v>
      </c>
      <c r="AB58" s="10">
        <v>33257.329992664658</v>
      </c>
      <c r="AC58" s="10">
        <v>36165.732613947781</v>
      </c>
      <c r="AD58" s="10">
        <v>39095.948254890529</v>
      </c>
      <c r="AE58" s="10">
        <v>42048.140513140344</v>
      </c>
      <c r="AF58" s="10">
        <v>45022.474213327034</v>
      </c>
      <c r="AG58" s="10">
        <v>48019.115416265129</v>
      </c>
      <c r="AH58" s="10">
        <v>51038.231428225256</v>
      </c>
      <c r="AI58" s="10">
        <v>54079.990810275085</v>
      </c>
      <c r="AJ58" s="10">
        <v>57144.563387690287</v>
      </c>
      <c r="AK58" s="10">
        <v>60232.120259436102</v>
      </c>
      <c r="AL58" s="10">
        <v>63342.833807720017</v>
      </c>
      <c r="AM58" s="10">
        <v>66476.877707616062</v>
      </c>
      <c r="AN58" s="10">
        <v>69634.426936761331</v>
      </c>
      <c r="AO58" s="10">
        <v>72815.657785125179</v>
      </c>
      <c r="AP58" s="10">
        <v>76020.747864851757</v>
      </c>
      <c r="AQ58" s="10">
        <v>79249.876120176283</v>
      </c>
      <c r="AR58" s="10">
        <v>82503.222837415742</v>
      </c>
      <c r="AS58" s="10">
        <v>85780.969655034496</v>
      </c>
      <c r="AT58" s="10">
        <v>89083.299573785393</v>
      </c>
      <c r="AU58" s="10">
        <v>92410.396966926928</v>
      </c>
    </row>
    <row r="59" spans="1:47">
      <c r="D59" t="s">
        <v>7</v>
      </c>
      <c r="E59">
        <v>311.3</v>
      </c>
      <c r="F59" s="10">
        <f>F25-F60</f>
        <v>208470</v>
      </c>
      <c r="G59" s="10">
        <f t="shared" ref="G59:AU59" si="13">G25-G60</f>
        <v>150009.57375203303</v>
      </c>
      <c r="H59" s="10">
        <f t="shared" si="13"/>
        <v>107942.97605059066</v>
      </c>
      <c r="I59" s="10">
        <f t="shared" si="13"/>
        <v>77672.949713987691</v>
      </c>
      <c r="J59" s="10">
        <f t="shared" si="13"/>
        <v>55891.428400529519</v>
      </c>
      <c r="K59" s="10">
        <f t="shared" si="13"/>
        <v>40218.013866530935</v>
      </c>
      <c r="L59" s="10">
        <f t="shared" si="13"/>
        <v>28939.833632041351</v>
      </c>
      <c r="M59" s="10">
        <f t="shared" si="13"/>
        <v>20824.349343297712</v>
      </c>
      <c r="N59" s="10">
        <f t="shared" si="13"/>
        <v>14984.658553516172</v>
      </c>
      <c r="O59" s="10">
        <f t="shared" si="13"/>
        <v>10782.569398151856</v>
      </c>
      <c r="P59" s="10">
        <f t="shared" si="13"/>
        <v>7758.8556596559356</v>
      </c>
      <c r="Q59" s="10">
        <f t="shared" si="13"/>
        <v>5583.0701314747275</v>
      </c>
      <c r="R59" s="10">
        <f t="shared" si="13"/>
        <v>4017.4316239757754</v>
      </c>
      <c r="S59" s="10">
        <f t="shared" si="13"/>
        <v>2890.8389959732594</v>
      </c>
      <c r="T59" s="10">
        <f t="shared" si="13"/>
        <v>2080.1723296958953</v>
      </c>
      <c r="U59" s="10">
        <f t="shared" si="13"/>
        <v>1496.8377440804616</v>
      </c>
      <c r="V59" s="10">
        <f t="shared" si="13"/>
        <v>1077.0853934161423</v>
      </c>
      <c r="W59" s="10">
        <f t="shared" si="13"/>
        <v>775.04255173835554</v>
      </c>
      <c r="X59" s="10">
        <f t="shared" si="13"/>
        <v>557.70040210083243</v>
      </c>
      <c r="Y59" s="10">
        <f t="shared" si="13"/>
        <v>401.30666091275634</v>
      </c>
      <c r="Z59" s="10">
        <f t="shared" si="13"/>
        <v>288.76980451564305</v>
      </c>
      <c r="AA59" s="10">
        <f t="shared" si="13"/>
        <v>207.79121834243415</v>
      </c>
      <c r="AB59" s="10">
        <f t="shared" si="13"/>
        <v>149.52114017825807</v>
      </c>
      <c r="AC59" s="10">
        <f t="shared" si="13"/>
        <v>107.59151199241751</v>
      </c>
      <c r="AD59" s="10">
        <f t="shared" si="13"/>
        <v>77.420045346196275</v>
      </c>
      <c r="AE59" s="10">
        <f t="shared" si="13"/>
        <v>55.70944501485792</v>
      </c>
      <c r="AF59" s="10">
        <f t="shared" si="13"/>
        <v>40.087063369515818</v>
      </c>
      <c r="AG59" s="10">
        <f t="shared" si="13"/>
        <v>28.845605070440797</v>
      </c>
      <c r="AH59" s="10">
        <f t="shared" si="13"/>
        <v>20.756544928473886</v>
      </c>
      <c r="AI59" s="10">
        <f t="shared" si="13"/>
        <v>14.935868265398312</v>
      </c>
      <c r="AJ59" s="10">
        <f t="shared" si="13"/>
        <v>10.747461179591483</v>
      </c>
      <c r="AK59" s="10">
        <f t="shared" si="13"/>
        <v>7.7335927014355548</v>
      </c>
      <c r="AL59" s="10">
        <f t="shared" si="13"/>
        <v>5.5648915657657199</v>
      </c>
      <c r="AM59" s="10">
        <f t="shared" si="13"/>
        <v>4.0043508023081813</v>
      </c>
      <c r="AN59" s="10">
        <f t="shared" si="13"/>
        <v>2.8814263779204339</v>
      </c>
      <c r="AO59" s="10">
        <f t="shared" si="13"/>
        <v>2.0733992552850395</v>
      </c>
      <c r="AP59" s="10">
        <f t="shared" si="13"/>
        <v>1.4919640164298471</v>
      </c>
      <c r="AQ59" s="10">
        <f t="shared" si="13"/>
        <v>1.0735783861309756</v>
      </c>
      <c r="AR59" s="10">
        <f t="shared" si="13"/>
        <v>0.77251900077681057</v>
      </c>
      <c r="AS59" s="10">
        <f t="shared" si="13"/>
        <v>0.55588452066876926</v>
      </c>
      <c r="AT59" s="10">
        <f t="shared" si="13"/>
        <v>0.39999999999417923</v>
      </c>
      <c r="AU59" s="10">
        <f t="shared" si="13"/>
        <v>0.28782956540817395</v>
      </c>
    </row>
    <row r="60" spans="1:47">
      <c r="D60" s="11" t="s">
        <v>8</v>
      </c>
      <c r="E60">
        <f>E59*10%</f>
        <v>31.130000000000003</v>
      </c>
      <c r="F60" s="10">
        <v>0</v>
      </c>
      <c r="G60" s="10">
        <f>F59*$D$89+F60</f>
        <v>58460.426247966971</v>
      </c>
      <c r="H60" s="10">
        <f t="shared" ref="H60:AU60" si="14">G59*$D$89+G60</f>
        <v>100527.02394940934</v>
      </c>
      <c r="I60" s="10">
        <f t="shared" si="14"/>
        <v>130797.05028601231</v>
      </c>
      <c r="J60" s="10">
        <f t="shared" si="14"/>
        <v>152578.57159947048</v>
      </c>
      <c r="K60" s="10">
        <f t="shared" si="14"/>
        <v>168251.98613346906</v>
      </c>
      <c r="L60" s="10">
        <f t="shared" si="14"/>
        <v>179530.16636795865</v>
      </c>
      <c r="M60" s="10">
        <f t="shared" si="14"/>
        <v>187645.65065670229</v>
      </c>
      <c r="N60" s="10">
        <f t="shared" si="14"/>
        <v>193485.34144648383</v>
      </c>
      <c r="O60" s="10">
        <f t="shared" si="14"/>
        <v>197687.43060184814</v>
      </c>
      <c r="P60" s="10">
        <f t="shared" si="14"/>
        <v>200711.14434034406</v>
      </c>
      <c r="Q60" s="10">
        <f t="shared" si="14"/>
        <v>202886.92986852527</v>
      </c>
      <c r="R60" s="10">
        <f t="shared" si="14"/>
        <v>204452.56837602422</v>
      </c>
      <c r="S60" s="10">
        <f t="shared" si="14"/>
        <v>205579.16100402674</v>
      </c>
      <c r="T60" s="10">
        <f t="shared" si="14"/>
        <v>206389.8276703041</v>
      </c>
      <c r="U60" s="10">
        <f t="shared" si="14"/>
        <v>206973.16225591954</v>
      </c>
      <c r="V60" s="10">
        <f t="shared" si="14"/>
        <v>207392.91460658386</v>
      </c>
      <c r="W60" s="10">
        <f t="shared" si="14"/>
        <v>207694.95744826164</v>
      </c>
      <c r="X60" s="10">
        <f t="shared" si="14"/>
        <v>207912.29959789917</v>
      </c>
      <c r="Y60" s="10">
        <f t="shared" si="14"/>
        <v>208068.69333908724</v>
      </c>
      <c r="Z60" s="10">
        <f t="shared" si="14"/>
        <v>208181.23019548436</v>
      </c>
      <c r="AA60" s="10">
        <f t="shared" si="14"/>
        <v>208262.20878165757</v>
      </c>
      <c r="AB60" s="10">
        <f t="shared" si="14"/>
        <v>208320.47885982174</v>
      </c>
      <c r="AC60" s="10">
        <f t="shared" si="14"/>
        <v>208362.40848800758</v>
      </c>
      <c r="AD60" s="10">
        <f t="shared" si="14"/>
        <v>208392.5799546538</v>
      </c>
      <c r="AE60" s="10">
        <f t="shared" si="14"/>
        <v>208414.29055498514</v>
      </c>
      <c r="AF60" s="10">
        <f t="shared" si="14"/>
        <v>208429.91293663048</v>
      </c>
      <c r="AG60" s="10">
        <f t="shared" si="14"/>
        <v>208441.15439492956</v>
      </c>
      <c r="AH60" s="10">
        <f t="shared" si="14"/>
        <v>208449.24345507153</v>
      </c>
      <c r="AI60" s="10">
        <f t="shared" si="14"/>
        <v>208455.0641317346</v>
      </c>
      <c r="AJ60" s="10">
        <f t="shared" si="14"/>
        <v>208459.25253882041</v>
      </c>
      <c r="AK60" s="10">
        <f t="shared" si="14"/>
        <v>208462.26640729856</v>
      </c>
      <c r="AL60" s="10">
        <f t="shared" si="14"/>
        <v>208464.43510843423</v>
      </c>
      <c r="AM60" s="10">
        <f t="shared" si="14"/>
        <v>208465.99564919769</v>
      </c>
      <c r="AN60" s="10">
        <f t="shared" si="14"/>
        <v>208467.11857362208</v>
      </c>
      <c r="AO60" s="10">
        <f t="shared" si="14"/>
        <v>208467.92660074471</v>
      </c>
      <c r="AP60" s="10">
        <f t="shared" si="14"/>
        <v>208468.50803598357</v>
      </c>
      <c r="AQ60" s="10">
        <f t="shared" si="14"/>
        <v>208468.92642161387</v>
      </c>
      <c r="AR60" s="10">
        <f t="shared" si="14"/>
        <v>208469.22748099922</v>
      </c>
      <c r="AS60" s="10">
        <f t="shared" si="14"/>
        <v>208469.44411547933</v>
      </c>
      <c r="AT60" s="10">
        <f t="shared" si="14"/>
        <v>208469.6</v>
      </c>
      <c r="AU60" s="10">
        <f t="shared" si="14"/>
        <v>208469.71217043459</v>
      </c>
    </row>
    <row r="61" spans="1:47">
      <c r="D61" t="s">
        <v>9</v>
      </c>
      <c r="E61">
        <v>252</v>
      </c>
      <c r="F61" s="10">
        <f>F27-F62</f>
        <v>39415</v>
      </c>
      <c r="G61" s="10">
        <f t="shared" ref="G61:AU61" si="15">G27-G62</f>
        <v>29567.968877283445</v>
      </c>
      <c r="H61" s="10">
        <f t="shared" si="15"/>
        <v>22181.016961258465</v>
      </c>
      <c r="I61" s="10">
        <f t="shared" si="15"/>
        <v>16639.543807610975</v>
      </c>
      <c r="J61" s="10">
        <f t="shared" si="15"/>
        <v>12482.494315251446</v>
      </c>
      <c r="K61" s="10">
        <f t="shared" si="15"/>
        <v>9363.9985646130226</v>
      </c>
      <c r="L61" s="10">
        <f t="shared" si="15"/>
        <v>7024.5951573107886</v>
      </c>
      <c r="M61" s="10">
        <f t="shared" si="15"/>
        <v>5269.6438154733332</v>
      </c>
      <c r="N61" s="10">
        <f t="shared" si="15"/>
        <v>3953.1311513455439</v>
      </c>
      <c r="O61" s="10">
        <f t="shared" si="15"/>
        <v>2965.5222339415122</v>
      </c>
      <c r="P61" s="10">
        <f t="shared" si="15"/>
        <v>2224.6471931517081</v>
      </c>
      <c r="Q61" s="10">
        <f t="shared" si="15"/>
        <v>1668.8646193085297</v>
      </c>
      <c r="R61" s="10">
        <f t="shared" si="15"/>
        <v>1251.9329474594488</v>
      </c>
      <c r="S61" s="10">
        <f t="shared" si="15"/>
        <v>939.16312132251187</v>
      </c>
      <c r="T61" s="10">
        <f t="shared" si="15"/>
        <v>704.53243541688425</v>
      </c>
      <c r="U61" s="10">
        <f t="shared" si="15"/>
        <v>528.51942467190383</v>
      </c>
      <c r="V61" s="10">
        <f t="shared" si="15"/>
        <v>396.47966255838401</v>
      </c>
      <c r="W61" s="10">
        <f t="shared" si="15"/>
        <v>297.42733281751134</v>
      </c>
      <c r="X61" s="10">
        <f t="shared" si="15"/>
        <v>223.1212005582056</v>
      </c>
      <c r="Y61" s="10">
        <f t="shared" si="15"/>
        <v>167.37893477018952</v>
      </c>
      <c r="Z61" s="10">
        <f t="shared" si="15"/>
        <v>125.56273332481942</v>
      </c>
      <c r="AA61" s="10">
        <f t="shared" si="15"/>
        <v>94.193454042746453</v>
      </c>
      <c r="AB61" s="10">
        <f t="shared" si="15"/>
        <v>70.661147217550024</v>
      </c>
      <c r="AC61" s="10">
        <f t="shared" si="15"/>
        <v>53.007905664380814</v>
      </c>
      <c r="AD61" s="10">
        <f t="shared" si="15"/>
        <v>39.764965239992307</v>
      </c>
      <c r="AE61" s="10">
        <f t="shared" si="15"/>
        <v>29.830502464094025</v>
      </c>
      <c r="AF61" s="10">
        <f t="shared" si="15"/>
        <v>22.377961904152471</v>
      </c>
      <c r="AG61" s="10">
        <f t="shared" si="15"/>
        <v>16.787286086997483</v>
      </c>
      <c r="AH61" s="10">
        <f t="shared" si="15"/>
        <v>12.593326209673251</v>
      </c>
      <c r="AI61" s="10">
        <f t="shared" si="15"/>
        <v>9.447141378383094</v>
      </c>
      <c r="AJ61" s="10">
        <f t="shared" si="15"/>
        <v>7.0869664405763615</v>
      </c>
      <c r="AK61" s="10">
        <f t="shared" si="15"/>
        <v>5.3164329100400209</v>
      </c>
      <c r="AL61" s="10">
        <f t="shared" si="15"/>
        <v>3.9882309481763514</v>
      </c>
      <c r="AM61" s="10">
        <f t="shared" si="15"/>
        <v>2.9918530648501473</v>
      </c>
      <c r="AN61" s="10">
        <f t="shared" si="15"/>
        <v>2.2443998048183857</v>
      </c>
      <c r="AO61" s="10">
        <f t="shared" si="15"/>
        <v>1.6836824451893335</v>
      </c>
      <c r="AP61" s="10">
        <f t="shared" si="15"/>
        <v>1.2630488427894306</v>
      </c>
      <c r="AQ61" s="10">
        <f t="shared" si="15"/>
        <v>0.94750193769141333</v>
      </c>
      <c r="AR61" s="10">
        <f t="shared" si="15"/>
        <v>0.71078796916845022</v>
      </c>
      <c r="AS61" s="10">
        <f t="shared" si="15"/>
        <v>0.53321214133757167</v>
      </c>
      <c r="AT61" s="10">
        <f t="shared" si="15"/>
        <v>0.40000000000145519</v>
      </c>
      <c r="AU61" s="10">
        <f t="shared" si="15"/>
        <v>0.30006818599213148</v>
      </c>
    </row>
    <row r="62" spans="1:47">
      <c r="D62" s="11" t="s">
        <v>10</v>
      </c>
      <c r="E62">
        <f>E61*10%</f>
        <v>25.200000000000003</v>
      </c>
      <c r="F62" s="10">
        <v>0</v>
      </c>
      <c r="G62" s="10">
        <f>F61*$D$92+F62</f>
        <v>9847.0311227165548</v>
      </c>
      <c r="H62" s="10">
        <f t="shared" ref="H62:AU62" si="16">G61*$D$92+G62</f>
        <v>17233.983038741535</v>
      </c>
      <c r="I62" s="10">
        <f t="shared" si="16"/>
        <v>22775.456192389025</v>
      </c>
      <c r="J62" s="10">
        <f t="shared" si="16"/>
        <v>26932.505684748554</v>
      </c>
      <c r="K62" s="10">
        <f t="shared" si="16"/>
        <v>30051.001435386977</v>
      </c>
      <c r="L62" s="10">
        <f t="shared" si="16"/>
        <v>32390.404842689211</v>
      </c>
      <c r="M62" s="10">
        <f t="shared" si="16"/>
        <v>34145.356184526667</v>
      </c>
      <c r="N62" s="10">
        <f t="shared" si="16"/>
        <v>35461.868848654456</v>
      </c>
      <c r="O62" s="10">
        <f t="shared" si="16"/>
        <v>36449.477766058488</v>
      </c>
      <c r="P62" s="10">
        <f t="shared" si="16"/>
        <v>37190.352806848292</v>
      </c>
      <c r="Q62" s="10">
        <f t="shared" si="16"/>
        <v>37746.13538069147</v>
      </c>
      <c r="R62" s="10">
        <f t="shared" si="16"/>
        <v>38163.067052540551</v>
      </c>
      <c r="S62" s="10">
        <f t="shared" si="16"/>
        <v>38475.836878677488</v>
      </c>
      <c r="T62" s="10">
        <f t="shared" si="16"/>
        <v>38710.467564583116</v>
      </c>
      <c r="U62" s="10">
        <f t="shared" si="16"/>
        <v>38886.480575328096</v>
      </c>
      <c r="V62" s="10">
        <f t="shared" si="16"/>
        <v>39018.520337441616</v>
      </c>
      <c r="W62" s="10">
        <f t="shared" si="16"/>
        <v>39117.572667182489</v>
      </c>
      <c r="X62" s="10">
        <f t="shared" si="16"/>
        <v>39191.878799441794</v>
      </c>
      <c r="Y62" s="10">
        <f t="shared" si="16"/>
        <v>39247.62106522981</v>
      </c>
      <c r="Z62" s="10">
        <f t="shared" si="16"/>
        <v>39289.437266675181</v>
      </c>
      <c r="AA62" s="10">
        <f t="shared" si="16"/>
        <v>39320.806545957254</v>
      </c>
      <c r="AB62" s="10">
        <f t="shared" si="16"/>
        <v>39344.33885278245</v>
      </c>
      <c r="AC62" s="10">
        <f t="shared" si="16"/>
        <v>39361.992094335619</v>
      </c>
      <c r="AD62" s="10">
        <f t="shared" si="16"/>
        <v>39375.235034760008</v>
      </c>
      <c r="AE62" s="10">
        <f t="shared" si="16"/>
        <v>39385.169497535906</v>
      </c>
      <c r="AF62" s="10">
        <f t="shared" si="16"/>
        <v>39392.622038095848</v>
      </c>
      <c r="AG62" s="10">
        <f t="shared" si="16"/>
        <v>39398.212713913003</v>
      </c>
      <c r="AH62" s="10">
        <f t="shared" si="16"/>
        <v>39402.406673790327</v>
      </c>
      <c r="AI62" s="10">
        <f t="shared" si="16"/>
        <v>39405.552858621617</v>
      </c>
      <c r="AJ62" s="10">
        <f t="shared" si="16"/>
        <v>39407.913033559424</v>
      </c>
      <c r="AK62" s="10">
        <f t="shared" si="16"/>
        <v>39409.68356708996</v>
      </c>
      <c r="AL62" s="10">
        <f t="shared" si="16"/>
        <v>39411.011769051824</v>
      </c>
      <c r="AM62" s="10">
        <f t="shared" si="16"/>
        <v>39412.00814693515</v>
      </c>
      <c r="AN62" s="10">
        <f t="shared" si="16"/>
        <v>39412.755600195182</v>
      </c>
      <c r="AO62" s="10">
        <f t="shared" si="16"/>
        <v>39413.316317554811</v>
      </c>
      <c r="AP62" s="10">
        <f t="shared" si="16"/>
        <v>39413.736951157211</v>
      </c>
      <c r="AQ62" s="10">
        <f t="shared" si="16"/>
        <v>39414.052498062309</v>
      </c>
      <c r="AR62" s="10">
        <f t="shared" si="16"/>
        <v>39414.289212030832</v>
      </c>
      <c r="AS62" s="10">
        <f t="shared" si="16"/>
        <v>39414.466787858662</v>
      </c>
      <c r="AT62" s="10">
        <f t="shared" si="16"/>
        <v>39414.6</v>
      </c>
      <c r="AU62" s="10">
        <f t="shared" si="16"/>
        <v>39414.699931814008</v>
      </c>
    </row>
    <row r="63" spans="1:47">
      <c r="C63" t="s">
        <v>18</v>
      </c>
      <c r="D63" t="s">
        <v>11</v>
      </c>
      <c r="E63">
        <v>234</v>
      </c>
      <c r="F63" s="10">
        <f>F29-F64</f>
        <v>18593</v>
      </c>
      <c r="G63" s="10">
        <f t="shared" ref="G63:AU63" si="17">G29-G64</f>
        <v>18593</v>
      </c>
      <c r="H63" s="10">
        <f t="shared" si="17"/>
        <v>18593</v>
      </c>
      <c r="I63" s="10">
        <f t="shared" si="17"/>
        <v>18593</v>
      </c>
      <c r="J63" s="10">
        <f t="shared" si="17"/>
        <v>18593</v>
      </c>
      <c r="K63" s="10">
        <f t="shared" si="17"/>
        <v>18593</v>
      </c>
      <c r="L63" s="10">
        <f t="shared" si="17"/>
        <v>18593</v>
      </c>
      <c r="M63" s="10">
        <f t="shared" si="17"/>
        <v>18593</v>
      </c>
      <c r="N63" s="10">
        <f t="shared" si="17"/>
        <v>18593</v>
      </c>
      <c r="O63" s="10">
        <f t="shared" si="17"/>
        <v>18593</v>
      </c>
      <c r="P63" s="10">
        <f t="shared" si="17"/>
        <v>18593</v>
      </c>
      <c r="Q63" s="10">
        <f t="shared" si="17"/>
        <v>18593</v>
      </c>
      <c r="R63" s="10">
        <f t="shared" si="17"/>
        <v>18593</v>
      </c>
      <c r="S63" s="10">
        <f t="shared" si="17"/>
        <v>18593</v>
      </c>
      <c r="T63" s="10">
        <f t="shared" si="17"/>
        <v>18593</v>
      </c>
      <c r="U63" s="10">
        <f t="shared" si="17"/>
        <v>18593</v>
      </c>
      <c r="V63" s="10">
        <f t="shared" si="17"/>
        <v>18593</v>
      </c>
      <c r="W63" s="10">
        <f t="shared" si="17"/>
        <v>18593</v>
      </c>
      <c r="X63" s="10">
        <f t="shared" si="17"/>
        <v>18593</v>
      </c>
      <c r="Y63" s="10">
        <f t="shared" si="17"/>
        <v>18593</v>
      </c>
      <c r="Z63" s="10">
        <f t="shared" si="17"/>
        <v>18593</v>
      </c>
      <c r="AA63" s="10">
        <f t="shared" si="17"/>
        <v>18593</v>
      </c>
      <c r="AB63" s="10">
        <f t="shared" si="17"/>
        <v>18593</v>
      </c>
      <c r="AC63" s="10">
        <f t="shared" si="17"/>
        <v>18593</v>
      </c>
      <c r="AD63" s="10">
        <f t="shared" si="17"/>
        <v>18593</v>
      </c>
      <c r="AE63" s="10">
        <f t="shared" si="17"/>
        <v>18593</v>
      </c>
      <c r="AF63" s="10">
        <f t="shared" si="17"/>
        <v>18593</v>
      </c>
      <c r="AG63" s="10">
        <f t="shared" si="17"/>
        <v>18593</v>
      </c>
      <c r="AH63" s="10">
        <f t="shared" si="17"/>
        <v>18593</v>
      </c>
      <c r="AI63" s="10">
        <f t="shared" si="17"/>
        <v>18593</v>
      </c>
      <c r="AJ63" s="10">
        <f t="shared" si="17"/>
        <v>18593</v>
      </c>
      <c r="AK63" s="10">
        <f t="shared" si="17"/>
        <v>18593</v>
      </c>
      <c r="AL63" s="10">
        <f t="shared" si="17"/>
        <v>18593</v>
      </c>
      <c r="AM63" s="10">
        <f t="shared" si="17"/>
        <v>18593</v>
      </c>
      <c r="AN63" s="10">
        <f t="shared" si="17"/>
        <v>18593</v>
      </c>
      <c r="AO63" s="10">
        <f t="shared" si="17"/>
        <v>18593</v>
      </c>
      <c r="AP63" s="10">
        <f t="shared" si="17"/>
        <v>18593</v>
      </c>
      <c r="AQ63" s="10">
        <f t="shared" si="17"/>
        <v>18593</v>
      </c>
      <c r="AR63" s="10">
        <f t="shared" si="17"/>
        <v>18593</v>
      </c>
      <c r="AS63" s="10">
        <f t="shared" si="17"/>
        <v>18593</v>
      </c>
      <c r="AT63" s="10">
        <f t="shared" si="17"/>
        <v>18593</v>
      </c>
      <c r="AU63" s="10">
        <f t="shared" si="17"/>
        <v>18593</v>
      </c>
    </row>
    <row r="64" spans="1:47">
      <c r="D64" s="11" t="s">
        <v>12</v>
      </c>
      <c r="E64">
        <f>E63*10%</f>
        <v>23.400000000000002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</row>
    <row r="65" spans="1:48">
      <c r="D65" t="s">
        <v>14</v>
      </c>
      <c r="E65">
        <v>138.69999999999999</v>
      </c>
      <c r="F65" s="10">
        <v>2702</v>
      </c>
      <c r="G65" s="10">
        <v>2702</v>
      </c>
      <c r="H65" s="10">
        <v>2702</v>
      </c>
      <c r="I65" s="10">
        <v>2702</v>
      </c>
      <c r="J65" s="10">
        <v>2702</v>
      </c>
      <c r="K65" s="10">
        <v>2702</v>
      </c>
      <c r="L65" s="10">
        <v>2702</v>
      </c>
      <c r="M65" s="10">
        <v>2702</v>
      </c>
      <c r="N65" s="10">
        <v>2702</v>
      </c>
      <c r="O65" s="10">
        <v>2702</v>
      </c>
      <c r="P65" s="10">
        <v>2702</v>
      </c>
      <c r="Q65" s="10">
        <v>2702</v>
      </c>
      <c r="R65" s="10">
        <v>2702</v>
      </c>
      <c r="S65" s="10">
        <v>2702</v>
      </c>
      <c r="T65" s="10">
        <v>2702</v>
      </c>
      <c r="U65" s="10">
        <v>2702</v>
      </c>
      <c r="V65" s="10">
        <v>2702</v>
      </c>
      <c r="W65" s="10">
        <v>2702</v>
      </c>
      <c r="X65" s="10">
        <v>2702</v>
      </c>
      <c r="Y65" s="10">
        <v>2702</v>
      </c>
      <c r="Z65" s="10">
        <v>2702</v>
      </c>
      <c r="AA65" s="10">
        <v>2702</v>
      </c>
      <c r="AB65" s="10">
        <v>2702</v>
      </c>
      <c r="AC65" s="10">
        <v>2702</v>
      </c>
      <c r="AD65" s="10">
        <v>2702</v>
      </c>
      <c r="AE65" s="10">
        <v>2702</v>
      </c>
      <c r="AF65" s="10">
        <v>2702</v>
      </c>
      <c r="AG65" s="10">
        <v>2702</v>
      </c>
      <c r="AH65" s="10">
        <v>2702</v>
      </c>
      <c r="AI65" s="10">
        <v>2702</v>
      </c>
      <c r="AJ65" s="10">
        <v>2702</v>
      </c>
      <c r="AK65" s="10">
        <v>2702</v>
      </c>
      <c r="AL65" s="10">
        <v>2702</v>
      </c>
      <c r="AM65" s="10">
        <v>2702</v>
      </c>
      <c r="AN65" s="10">
        <v>2702</v>
      </c>
      <c r="AO65" s="10">
        <v>2702</v>
      </c>
      <c r="AP65" s="10">
        <v>2702</v>
      </c>
      <c r="AQ65" s="10">
        <v>2702</v>
      </c>
      <c r="AR65" s="10">
        <v>2702</v>
      </c>
      <c r="AS65" s="10">
        <v>2702</v>
      </c>
      <c r="AT65" s="10">
        <v>2702</v>
      </c>
      <c r="AU65" s="10">
        <v>2702</v>
      </c>
    </row>
    <row r="66" spans="1:48">
      <c r="D66" t="s">
        <v>15</v>
      </c>
      <c r="E66">
        <v>113.8</v>
      </c>
      <c r="F66" s="10">
        <v>1286</v>
      </c>
      <c r="G66" s="10">
        <v>3753.5349999999999</v>
      </c>
      <c r="H66" s="10">
        <v>6239.5765124999998</v>
      </c>
      <c r="I66" s="10">
        <v>8744.263336343749</v>
      </c>
      <c r="J66" s="10">
        <v>11267.735311366327</v>
      </c>
      <c r="K66" s="10">
        <v>13810.133326201574</v>
      </c>
      <c r="L66" s="10">
        <v>16371.599326148087</v>
      </c>
      <c r="M66" s="10">
        <v>18952.276321094199</v>
      </c>
      <c r="N66" s="10">
        <v>21552.308393502408</v>
      </c>
      <c r="O66" s="10">
        <v>24171.840706453677</v>
      </c>
      <c r="P66" s="10">
        <v>26811.019511752078</v>
      </c>
      <c r="Q66" s="10">
        <v>26811.019511752078</v>
      </c>
      <c r="R66" s="10">
        <v>26811.019511752078</v>
      </c>
      <c r="S66" s="10">
        <v>26811.019511752078</v>
      </c>
      <c r="T66" s="10">
        <v>26811.019511752078</v>
      </c>
      <c r="U66" s="10">
        <v>26811.019511752078</v>
      </c>
      <c r="V66" s="10">
        <v>26811.019511752078</v>
      </c>
      <c r="W66" s="10">
        <v>26811.019511752078</v>
      </c>
      <c r="X66" s="10">
        <v>26811.019511752078</v>
      </c>
      <c r="Y66" s="10">
        <v>26811.019511752078</v>
      </c>
      <c r="Z66" s="10">
        <v>26811.019511752078</v>
      </c>
      <c r="AA66" s="10">
        <v>26811.019511752078</v>
      </c>
      <c r="AB66" s="10">
        <v>26811.019511752078</v>
      </c>
      <c r="AC66" s="10">
        <v>26811.019511752078</v>
      </c>
      <c r="AD66" s="10">
        <v>26811.019511752078</v>
      </c>
      <c r="AE66" s="10">
        <v>26811.019511752078</v>
      </c>
      <c r="AF66" s="10">
        <v>26811.019511752078</v>
      </c>
      <c r="AG66" s="10">
        <v>26811.019511752078</v>
      </c>
      <c r="AH66" s="10">
        <v>26811.019511752078</v>
      </c>
      <c r="AI66" s="10">
        <v>26811.019511752078</v>
      </c>
      <c r="AJ66" s="10">
        <v>26811.019511752078</v>
      </c>
      <c r="AK66" s="10">
        <v>26811.019511752078</v>
      </c>
      <c r="AL66" s="10">
        <v>26811.019511752078</v>
      </c>
      <c r="AM66" s="10">
        <v>26811.019511752078</v>
      </c>
      <c r="AN66" s="10">
        <v>26811.019511752078</v>
      </c>
      <c r="AO66" s="10">
        <v>26811.019511752078</v>
      </c>
      <c r="AP66" s="10">
        <v>26811.019511752078</v>
      </c>
      <c r="AQ66" s="10">
        <v>26811.019511752078</v>
      </c>
      <c r="AR66" s="10">
        <v>26811.019511752078</v>
      </c>
      <c r="AS66" s="10">
        <v>26811.019511752078</v>
      </c>
      <c r="AT66" s="10">
        <v>26811.019511752078</v>
      </c>
      <c r="AU66" s="10">
        <v>26811.019511752078</v>
      </c>
    </row>
    <row r="67" spans="1:48">
      <c r="D67" t="s">
        <v>16</v>
      </c>
      <c r="E67">
        <v>15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>
        <v>2658.9726463381403</v>
      </c>
      <c r="R67" s="10">
        <v>5337.8875875238173</v>
      </c>
      <c r="S67" s="10">
        <v>8036.8943907683861</v>
      </c>
      <c r="T67" s="10">
        <v>10756.143745037289</v>
      </c>
      <c r="U67" s="10">
        <v>13495.787469463208</v>
      </c>
      <c r="V67" s="10">
        <v>16255.978521822322</v>
      </c>
      <c r="W67" s="10">
        <v>19036.871007074129</v>
      </c>
      <c r="X67" s="10">
        <v>21838.620185965327</v>
      </c>
      <c r="Y67" s="10">
        <v>24661.382483698206</v>
      </c>
      <c r="Z67" s="10">
        <v>27505.315498664084</v>
      </c>
      <c r="AA67" s="10">
        <v>30370.578011242204</v>
      </c>
      <c r="AB67" s="10">
        <v>33257.329992664658</v>
      </c>
      <c r="AC67" s="10">
        <v>36165.732613947781</v>
      </c>
      <c r="AD67" s="10">
        <v>39095.948254890529</v>
      </c>
      <c r="AE67" s="10">
        <v>42048.140513140344</v>
      </c>
      <c r="AF67" s="10">
        <v>45022.474213327034</v>
      </c>
      <c r="AG67" s="10">
        <v>48019.115416265129</v>
      </c>
      <c r="AH67" s="10">
        <v>51038.231428225256</v>
      </c>
      <c r="AI67" s="10">
        <v>54079.990810275085</v>
      </c>
      <c r="AJ67" s="10">
        <v>57144.563387690287</v>
      </c>
      <c r="AK67" s="10">
        <v>60232.120259436102</v>
      </c>
      <c r="AL67" s="10">
        <v>63342.833807720017</v>
      </c>
      <c r="AM67" s="10">
        <v>66476.877707616062</v>
      </c>
      <c r="AN67" s="10">
        <v>69634.426936761331</v>
      </c>
      <c r="AO67" s="10">
        <v>72815.657785125179</v>
      </c>
      <c r="AP67" s="10">
        <v>76020.747864851757</v>
      </c>
      <c r="AQ67" s="10">
        <v>79249.876120176283</v>
      </c>
      <c r="AR67" s="10">
        <v>82503.222837415742</v>
      </c>
      <c r="AS67" s="10">
        <v>85780.969655034496</v>
      </c>
      <c r="AT67" s="10">
        <v>89083.299573785393</v>
      </c>
      <c r="AU67" s="10">
        <v>92410.396966926928</v>
      </c>
    </row>
    <row r="68" spans="1:48">
      <c r="C68" s="1" t="s">
        <v>19</v>
      </c>
      <c r="D68" s="1"/>
      <c r="E68" s="1"/>
      <c r="F68" s="1">
        <f>SUM(F41:F67)</f>
        <v>987014</v>
      </c>
      <c r="G68" s="1">
        <f t="shared" ref="G68:AU68" si="18">SUM(G41:G67)</f>
        <v>994416.60499999998</v>
      </c>
      <c r="H68" s="1">
        <f t="shared" si="18"/>
        <v>1001874.7295374998</v>
      </c>
      <c r="I68" s="1">
        <f t="shared" si="18"/>
        <v>1009388.7900090311</v>
      </c>
      <c r="J68" s="1">
        <f t="shared" si="18"/>
        <v>1016959.2059340992</v>
      </c>
      <c r="K68" s="1">
        <f t="shared" si="18"/>
        <v>1024586.3999786047</v>
      </c>
      <c r="L68" s="1">
        <f t="shared" si="18"/>
        <v>1032270.7979784441</v>
      </c>
      <c r="M68" s="1">
        <f t="shared" si="18"/>
        <v>1040012.8289632828</v>
      </c>
      <c r="N68" s="1">
        <f t="shared" si="18"/>
        <v>1047812.9251805071</v>
      </c>
      <c r="O68" s="1">
        <f t="shared" si="18"/>
        <v>1055671.522119361</v>
      </c>
      <c r="P68" s="1">
        <f t="shared" si="18"/>
        <v>1063589.0585352562</v>
      </c>
      <c r="Q68" s="1">
        <f t="shared" si="18"/>
        <v>1071565.9764742707</v>
      </c>
      <c r="R68" s="1">
        <f t="shared" si="18"/>
        <v>1079602.7212978278</v>
      </c>
      <c r="S68" s="1">
        <f t="shared" si="18"/>
        <v>1087699.7417075613</v>
      </c>
      <c r="T68" s="1">
        <f t="shared" si="18"/>
        <v>1095857.489770368</v>
      </c>
      <c r="U68" s="1">
        <f t="shared" si="18"/>
        <v>1104076.4209436458</v>
      </c>
      <c r="V68" s="1">
        <f t="shared" si="18"/>
        <v>1112356.9941007229</v>
      </c>
      <c r="W68" s="1">
        <f t="shared" si="18"/>
        <v>1120699.6715564786</v>
      </c>
      <c r="X68" s="1">
        <f t="shared" si="18"/>
        <v>1129104.9190931523</v>
      </c>
      <c r="Y68" s="1">
        <f t="shared" si="18"/>
        <v>1137573.2059863508</v>
      </c>
      <c r="Z68" s="1">
        <f t="shared" si="18"/>
        <v>1146105.0050312483</v>
      </c>
      <c r="AA68" s="1">
        <f t="shared" si="18"/>
        <v>1154700.7925689828</v>
      </c>
      <c r="AB68" s="1">
        <f t="shared" si="18"/>
        <v>1163361.0485132502</v>
      </c>
      <c r="AC68" s="1">
        <f t="shared" si="18"/>
        <v>1172086.2563770995</v>
      </c>
      <c r="AD68" s="1">
        <f t="shared" si="18"/>
        <v>1180876.9032999277</v>
      </c>
      <c r="AE68" s="1">
        <f t="shared" si="18"/>
        <v>1189733.4800746772</v>
      </c>
      <c r="AF68" s="1">
        <f t="shared" si="18"/>
        <v>1198656.4811752373</v>
      </c>
      <c r="AG68" s="1">
        <f t="shared" si="18"/>
        <v>1207646.4047840517</v>
      </c>
      <c r="AH68" s="1">
        <f t="shared" si="18"/>
        <v>1216703.7528199321</v>
      </c>
      <c r="AI68" s="1">
        <f t="shared" si="18"/>
        <v>1225829.0309660814</v>
      </c>
      <c r="AJ68" s="1">
        <f t="shared" si="18"/>
        <v>1235022.7486983272</v>
      </c>
      <c r="AK68" s="1">
        <f t="shared" si="18"/>
        <v>1244285.4193135644</v>
      </c>
      <c r="AL68" s="1">
        <f t="shared" si="18"/>
        <v>1253617.5599584163</v>
      </c>
      <c r="AM68" s="1">
        <f t="shared" si="18"/>
        <v>1263019.6916581043</v>
      </c>
      <c r="AN68" s="1">
        <f t="shared" si="18"/>
        <v>1272492.3393455402</v>
      </c>
      <c r="AO68" s="1">
        <f t="shared" si="18"/>
        <v>1282036.0318906317</v>
      </c>
      <c r="AP68" s="1">
        <f t="shared" si="18"/>
        <v>1291651.3021298114</v>
      </c>
      <c r="AQ68" s="1">
        <f t="shared" si="18"/>
        <v>1301338.6868957849</v>
      </c>
      <c r="AR68" s="1">
        <f t="shared" si="18"/>
        <v>1311098.7270475035</v>
      </c>
      <c r="AS68" s="1">
        <f t="shared" si="18"/>
        <v>1320931.9675003598</v>
      </c>
      <c r="AT68" s="1">
        <f t="shared" si="18"/>
        <v>1330838.9572566124</v>
      </c>
      <c r="AU68" s="19">
        <f t="shared" si="18"/>
        <v>1340820.2494360371</v>
      </c>
    </row>
    <row r="69" spans="1:48">
      <c r="C69" t="s">
        <v>46</v>
      </c>
      <c r="E69" t="s">
        <v>47</v>
      </c>
      <c r="F69" s="21">
        <f>(($E$42*F42)+($E$43*F43)+($E$44*F44)+($E$45*F45)+($E$46*F46)+($E$47*F47)+($E$48*F48)+($E$49*F49)+($E$50*F50)+($E$51*F51)+($E$52*F52)+($E$53*F53)+($E$54*F54)+($E$55*F55)+($E$56*F56)+($E$57*F57)+($E$58*F58)+($E$59*F59)+($E$60*F60)+($E$61*F61)+($E$62*F62)+($E$63*F63)+($E$64*F64)+($E$65*F65)+($E$66*F66)+($E$67*F67))*109</f>
        <v>30339765840.399998</v>
      </c>
      <c r="G69" s="21">
        <f t="shared" ref="G69:AU69" si="19">(($E$42*G42)+($E$43*G43)+($E$44*G44)+($E$45*G45)+($E$46*G46)+($E$47*G47)+($E$48*G48)+($E$49*G49)+($E$50*G50)+($E$51*G51)+($E$52*G52)+($E$53*G53)+($E$54*G54)+($E$55*G55)+($E$56*G56)+($E$57*G57)+($E$58*G58)+($E$59*G59)+($E$60*G60)+($E$61*G61)+($E$62*G62)+($E$63*G63)+($E$64*G64)+($E$65*G65)+($E$66*G66)+($E$67*G67))*109</f>
        <v>24973511888.164677</v>
      </c>
      <c r="H69" s="21">
        <f t="shared" si="19"/>
        <v>21112808586.454624</v>
      </c>
      <c r="I69" s="21">
        <f t="shared" si="19"/>
        <v>18344388453.6436</v>
      </c>
      <c r="J69" s="21">
        <f t="shared" si="19"/>
        <v>16368636734.649538</v>
      </c>
      <c r="K69" s="21">
        <f t="shared" si="19"/>
        <v>14968299249.950748</v>
      </c>
      <c r="L69" s="21">
        <f t="shared" si="19"/>
        <v>13985815649.672295</v>
      </c>
      <c r="M69" s="21">
        <f t="shared" si="19"/>
        <v>13306898021.327585</v>
      </c>
      <c r="N69" s="21">
        <f t="shared" si="19"/>
        <v>12848632201.723684</v>
      </c>
      <c r="O69" s="21">
        <f t="shared" si="19"/>
        <v>12550854789.316086</v>
      </c>
      <c r="P69" s="21">
        <f t="shared" si="19"/>
        <v>12369903039.365128</v>
      </c>
      <c r="Q69" s="21">
        <f t="shared" si="19"/>
        <v>12158790331.253248</v>
      </c>
      <c r="R69" s="21">
        <f t="shared" si="19"/>
        <v>12008937006.756304</v>
      </c>
      <c r="S69" s="21">
        <f t="shared" si="19"/>
        <v>11903630135.832258</v>
      </c>
      <c r="T69" s="21">
        <f t="shared" si="19"/>
        <v>11830730853.390562</v>
      </c>
      <c r="U69" s="21">
        <f t="shared" si="19"/>
        <v>11781420805.960796</v>
      </c>
      <c r="V69" s="21">
        <f t="shared" si="19"/>
        <v>11749292606.132139</v>
      </c>
      <c r="W69" s="21">
        <f t="shared" si="19"/>
        <v>11729689768.713095</v>
      </c>
      <c r="X69" s="21">
        <f t="shared" si="19"/>
        <v>11719227608.116728</v>
      </c>
      <c r="Y69" s="21">
        <f t="shared" si="19"/>
        <v>11715445419.181841</v>
      </c>
      <c r="Z69" s="21">
        <f t="shared" si="19"/>
        <v>11716553918.575565</v>
      </c>
      <c r="AA69" s="21">
        <f t="shared" si="19"/>
        <v>11721251820.992262</v>
      </c>
      <c r="AB69" s="21">
        <f t="shared" si="19"/>
        <v>11728592598.926418</v>
      </c>
      <c r="AC69" s="21">
        <f t="shared" si="19"/>
        <v>11737887676.641987</v>
      </c>
      <c r="AD69" s="21">
        <f t="shared" si="19"/>
        <v>11748636081.152422</v>
      </c>
      <c r="AE69" s="21">
        <f t="shared" si="19"/>
        <v>11760473308.960785</v>
      </c>
      <c r="AF69" s="21">
        <f t="shared" si="19"/>
        <v>11773134152.009531</v>
      </c>
      <c r="AG69" s="21">
        <f t="shared" si="19"/>
        <v>11786425666.288206</v>
      </c>
      <c r="AH69" s="21">
        <f t="shared" si="19"/>
        <v>11800207511.530006</v>
      </c>
      <c r="AI69" s="21">
        <f t="shared" si="19"/>
        <v>11814377648.894907</v>
      </c>
      <c r="AJ69" s="21">
        <f t="shared" si="19"/>
        <v>11828861934.150034</v>
      </c>
      <c r="AK69" s="21">
        <f t="shared" si="19"/>
        <v>11843606543.65493</v>
      </c>
      <c r="AL69" s="21">
        <f t="shared" si="19"/>
        <v>11858572460.806076</v>
      </c>
      <c r="AM69" s="21">
        <f t="shared" si="19"/>
        <v>11873731461.497118</v>
      </c>
      <c r="AN69" s="21">
        <f t="shared" si="19"/>
        <v>11889063190.37678</v>
      </c>
      <c r="AO69" s="21">
        <f t="shared" si="19"/>
        <v>11904553031.031204</v>
      </c>
      <c r="AP69" s="21">
        <f t="shared" si="19"/>
        <v>11920190554.145439</v>
      </c>
      <c r="AQ69" s="21">
        <f t="shared" si="19"/>
        <v>11935968386.531374</v>
      </c>
      <c r="AR69" s="21">
        <f t="shared" si="19"/>
        <v>11951881386.688059</v>
      </c>
      <c r="AS69" s="21">
        <f t="shared" si="19"/>
        <v>11967926043.672844</v>
      </c>
      <c r="AT69" s="21">
        <f t="shared" si="19"/>
        <v>11984100038.694035</v>
      </c>
      <c r="AU69" s="21">
        <f t="shared" si="19"/>
        <v>12000401925.303181</v>
      </c>
    </row>
    <row r="70" spans="1:48">
      <c r="F70" s="21">
        <f>F69/1000000000</f>
        <v>30.339765840399998</v>
      </c>
      <c r="G70" s="21">
        <f t="shared" ref="G70:AU70" si="20">G69/1000000000</f>
        <v>24.973511888164676</v>
      </c>
      <c r="H70" s="21">
        <f t="shared" si="20"/>
        <v>21.112808586454623</v>
      </c>
      <c r="I70" s="21">
        <f t="shared" si="20"/>
        <v>18.344388453643599</v>
      </c>
      <c r="J70" s="21">
        <f t="shared" si="20"/>
        <v>16.368636734649538</v>
      </c>
      <c r="K70" s="21">
        <f t="shared" si="20"/>
        <v>14.968299249950748</v>
      </c>
      <c r="L70" s="21">
        <f t="shared" si="20"/>
        <v>13.985815649672295</v>
      </c>
      <c r="M70" s="21">
        <f t="shared" si="20"/>
        <v>13.306898021327585</v>
      </c>
      <c r="N70" s="21">
        <f t="shared" si="20"/>
        <v>12.848632201723685</v>
      </c>
      <c r="O70" s="21">
        <f t="shared" si="20"/>
        <v>12.550854789316086</v>
      </c>
      <c r="P70" s="21">
        <f t="shared" si="20"/>
        <v>12.369903039365127</v>
      </c>
      <c r="Q70" s="21">
        <f t="shared" si="20"/>
        <v>12.158790331253249</v>
      </c>
      <c r="R70" s="21">
        <f t="shared" si="20"/>
        <v>12.008937006756303</v>
      </c>
      <c r="S70" s="21">
        <f t="shared" si="20"/>
        <v>11.903630135832259</v>
      </c>
      <c r="T70" s="21">
        <f t="shared" si="20"/>
        <v>11.830730853390563</v>
      </c>
      <c r="U70" s="21">
        <f t="shared" si="20"/>
        <v>11.781420805960796</v>
      </c>
      <c r="V70" s="21">
        <f t="shared" si="20"/>
        <v>11.749292606132139</v>
      </c>
      <c r="W70" s="21">
        <f t="shared" si="20"/>
        <v>11.729689768713095</v>
      </c>
      <c r="X70" s="21">
        <f t="shared" si="20"/>
        <v>11.719227608116729</v>
      </c>
      <c r="Y70" s="21">
        <f t="shared" si="20"/>
        <v>11.71544541918184</v>
      </c>
      <c r="Z70" s="21">
        <f t="shared" si="20"/>
        <v>11.716553918575565</v>
      </c>
      <c r="AA70" s="21">
        <f t="shared" si="20"/>
        <v>11.721251820992261</v>
      </c>
      <c r="AB70" s="21">
        <f t="shared" si="20"/>
        <v>11.728592598926419</v>
      </c>
      <c r="AC70" s="21">
        <f t="shared" si="20"/>
        <v>11.737887676641988</v>
      </c>
      <c r="AD70" s="21">
        <f t="shared" si="20"/>
        <v>11.748636081152421</v>
      </c>
      <c r="AE70" s="21">
        <f t="shared" si="20"/>
        <v>11.760473308960785</v>
      </c>
      <c r="AF70" s="21">
        <f t="shared" si="20"/>
        <v>11.773134152009531</v>
      </c>
      <c r="AG70" s="21">
        <f t="shared" si="20"/>
        <v>11.786425666288206</v>
      </c>
      <c r="AH70" s="21">
        <f t="shared" si="20"/>
        <v>11.800207511530006</v>
      </c>
      <c r="AI70" s="21">
        <f t="shared" si="20"/>
        <v>11.814377648894906</v>
      </c>
      <c r="AJ70" s="21">
        <f t="shared" si="20"/>
        <v>11.828861934150034</v>
      </c>
      <c r="AK70" s="21">
        <f t="shared" si="20"/>
        <v>11.84360654365493</v>
      </c>
      <c r="AL70" s="21">
        <f t="shared" si="20"/>
        <v>11.858572460806077</v>
      </c>
      <c r="AM70" s="21">
        <f t="shared" si="20"/>
        <v>11.873731461497117</v>
      </c>
      <c r="AN70" s="21">
        <f t="shared" si="20"/>
        <v>11.889063190376779</v>
      </c>
      <c r="AO70" s="21">
        <f t="shared" si="20"/>
        <v>11.904553031031204</v>
      </c>
      <c r="AP70" s="21">
        <f t="shared" si="20"/>
        <v>11.920190554145439</v>
      </c>
      <c r="AQ70" s="21">
        <f t="shared" si="20"/>
        <v>11.935968386531375</v>
      </c>
      <c r="AR70" s="21">
        <f t="shared" si="20"/>
        <v>11.95188138668806</v>
      </c>
      <c r="AS70" s="21">
        <f t="shared" si="20"/>
        <v>11.967926043672843</v>
      </c>
      <c r="AT70" s="21">
        <f t="shared" si="20"/>
        <v>11.984100038694034</v>
      </c>
      <c r="AU70" s="21">
        <f t="shared" si="20"/>
        <v>12.00040192530318</v>
      </c>
    </row>
    <row r="71" spans="1:48">
      <c r="A71" t="s">
        <v>37</v>
      </c>
      <c r="D71" s="17">
        <f>(((B72/A72)^(1/A73))-1)*(-1)</f>
        <v>0.27632391630983866</v>
      </c>
      <c r="F71">
        <v>2009</v>
      </c>
      <c r="G71">
        <v>2010</v>
      </c>
      <c r="H71">
        <v>2011</v>
      </c>
      <c r="I71">
        <v>2012</v>
      </c>
      <c r="J71">
        <v>2013</v>
      </c>
      <c r="K71">
        <v>2014</v>
      </c>
      <c r="L71">
        <v>2015</v>
      </c>
      <c r="M71">
        <v>2016</v>
      </c>
      <c r="N71">
        <v>2017</v>
      </c>
      <c r="O71">
        <v>2018</v>
      </c>
      <c r="P71">
        <v>2019</v>
      </c>
      <c r="Q71">
        <v>2020</v>
      </c>
      <c r="R71">
        <v>2021</v>
      </c>
      <c r="S71">
        <v>2022</v>
      </c>
      <c r="T71">
        <v>2023</v>
      </c>
      <c r="U71">
        <v>2024</v>
      </c>
      <c r="V71">
        <v>2025</v>
      </c>
      <c r="W71">
        <v>2026</v>
      </c>
      <c r="X71">
        <v>2027</v>
      </c>
      <c r="Y71">
        <v>2028</v>
      </c>
      <c r="Z71">
        <v>2029</v>
      </c>
      <c r="AA71">
        <v>2030</v>
      </c>
      <c r="AB71">
        <v>2031</v>
      </c>
      <c r="AC71">
        <v>2032</v>
      </c>
      <c r="AD71">
        <v>2033</v>
      </c>
      <c r="AE71">
        <v>2034</v>
      </c>
      <c r="AF71">
        <v>2035</v>
      </c>
      <c r="AG71">
        <v>2036</v>
      </c>
      <c r="AH71">
        <v>2037</v>
      </c>
      <c r="AI71">
        <v>2038</v>
      </c>
      <c r="AJ71">
        <v>2039</v>
      </c>
      <c r="AK71">
        <v>2040</v>
      </c>
      <c r="AL71">
        <v>2041</v>
      </c>
      <c r="AM71">
        <v>2042</v>
      </c>
      <c r="AN71">
        <v>2043</v>
      </c>
      <c r="AO71">
        <v>2044</v>
      </c>
      <c r="AP71">
        <v>2045</v>
      </c>
      <c r="AQ71">
        <v>2046</v>
      </c>
      <c r="AR71">
        <v>2047</v>
      </c>
      <c r="AS71">
        <v>2048</v>
      </c>
      <c r="AT71">
        <v>2049</v>
      </c>
      <c r="AU71">
        <v>2050</v>
      </c>
    </row>
    <row r="72" spans="1:48">
      <c r="A72">
        <v>166070</v>
      </c>
      <c r="B72">
        <v>0.4</v>
      </c>
      <c r="E72" t="s">
        <v>48</v>
      </c>
      <c r="F72">
        <v>30.339765840399998</v>
      </c>
      <c r="G72">
        <v>25.455906240531867</v>
      </c>
      <c r="H72">
        <v>21.952864654862164</v>
      </c>
      <c r="I72">
        <v>19.449617718790744</v>
      </c>
      <c r="J72">
        <v>17.670461418919324</v>
      </c>
      <c r="K72">
        <v>16.415872209582872</v>
      </c>
      <c r="L72">
        <v>15.541437262454101</v>
      </c>
      <c r="M72">
        <v>14.94261747679985</v>
      </c>
      <c r="N72">
        <v>14.543727175942228</v>
      </c>
      <c r="O72">
        <v>14.289962537425193</v>
      </c>
      <c r="P72">
        <v>14.141634573607764</v>
      </c>
      <c r="Q72">
        <v>13.954702841753885</v>
      </c>
      <c r="R72">
        <v>13.822771938464602</v>
      </c>
      <c r="S72">
        <v>13.730748258598055</v>
      </c>
      <c r="T72">
        <v>13.667693405316271</v>
      </c>
      <c r="U72">
        <v>13.625678949286351</v>
      </c>
      <c r="V72">
        <v>13.598957194045243</v>
      </c>
      <c r="W72">
        <v>13.583360658935407</v>
      </c>
      <c r="X72">
        <v>13.57586712634555</v>
      </c>
      <c r="Y72">
        <v>13.574284555653284</v>
      </c>
      <c r="Z72">
        <v>13.57702279253569</v>
      </c>
      <c r="AA72">
        <v>13.582928136515966</v>
      </c>
      <c r="AB72">
        <v>13.591163438442402</v>
      </c>
      <c r="AC72">
        <v>13.601121181907788</v>
      </c>
      <c r="AD72">
        <v>13.612360463703116</v>
      </c>
      <c r="AE72">
        <v>13.624561293638878</v>
      </c>
      <c r="AF72">
        <v>13.637491447703132</v>
      </c>
      <c r="AG72">
        <v>13.650982421680945</v>
      </c>
      <c r="AH72">
        <v>13.664911983291265</v>
      </c>
      <c r="AI72">
        <v>13.679191509629756</v>
      </c>
      <c r="AJ72">
        <v>13.693756795615348</v>
      </c>
      <c r="AK72">
        <v>13.708561380601958</v>
      </c>
      <c r="AL72">
        <v>13.723571702243438</v>
      </c>
      <c r="AM72">
        <v>13.738763576532287</v>
      </c>
      <c r="AN72">
        <v>13.754119640538386</v>
      </c>
      <c r="AO72">
        <v>13.76962749413963</v>
      </c>
      <c r="AP72">
        <v>13.785278349380542</v>
      </c>
      <c r="AQ72">
        <v>13.801066048565009</v>
      </c>
      <c r="AR72">
        <v>13.816986350251369</v>
      </c>
      <c r="AS72">
        <v>13.833036409934916</v>
      </c>
      <c r="AT72">
        <v>13.84921440224403</v>
      </c>
      <c r="AU72">
        <v>13.865519246023222</v>
      </c>
      <c r="AV72" s="13">
        <f>(AU72-F72)/F72</f>
        <v>-0.54299188335988757</v>
      </c>
    </row>
    <row r="73" spans="1:48">
      <c r="A73">
        <v>40</v>
      </c>
    </row>
    <row r="74" spans="1:48">
      <c r="A74" t="s">
        <v>38</v>
      </c>
      <c r="D74" s="17">
        <f>(((B75/A75)^(1/A76))-1)*(-1)</f>
        <v>0.26224750731219104</v>
      </c>
    </row>
    <row r="75" spans="1:48">
      <c r="A75">
        <v>76848</v>
      </c>
      <c r="B75">
        <v>0.4</v>
      </c>
    </row>
    <row r="76" spans="1:48">
      <c r="A76">
        <v>40</v>
      </c>
    </row>
    <row r="77" spans="1:48">
      <c r="A77" t="s">
        <v>39</v>
      </c>
      <c r="D77" s="17">
        <f>(((B78/A78)^(1/A79))-1)*(-1)</f>
        <v>0.26570824488267053</v>
      </c>
    </row>
    <row r="78" spans="1:48">
      <c r="A78">
        <v>92750</v>
      </c>
      <c r="B78">
        <v>0.4</v>
      </c>
    </row>
    <row r="79" spans="1:48">
      <c r="A79">
        <v>40</v>
      </c>
      <c r="F79">
        <f>$E41*F41</f>
        <v>82885537</v>
      </c>
      <c r="G79">
        <f t="shared" ref="G79:AU85" si="21">$E41*G41</f>
        <v>59982280.810715966</v>
      </c>
      <c r="H79">
        <f t="shared" si="21"/>
        <v>43407742.067902446</v>
      </c>
      <c r="I79">
        <f t="shared" si="21"/>
        <v>31413144.781532302</v>
      </c>
      <c r="J79">
        <f t="shared" si="21"/>
        <v>22732941.591891322</v>
      </c>
      <c r="K79">
        <f t="shared" si="21"/>
        <v>16451286.141977102</v>
      </c>
      <c r="L79">
        <f t="shared" si="21"/>
        <v>11905402.326892206</v>
      </c>
      <c r="M79">
        <f t="shared" si="21"/>
        <v>8615654.9306810815</v>
      </c>
      <c r="N79">
        <f t="shared" si="21"/>
        <v>6234943.4186611157</v>
      </c>
      <c r="O79">
        <f t="shared" si="21"/>
        <v>4512079.4352464173</v>
      </c>
      <c r="P79">
        <f t="shared" si="21"/>
        <v>3265283.974998042</v>
      </c>
      <c r="Q79">
        <f t="shared" si="21"/>
        <v>2363007.919162821</v>
      </c>
      <c r="R79">
        <f t="shared" si="21"/>
        <v>1710052.3166685898</v>
      </c>
      <c r="S79">
        <f t="shared" si="21"/>
        <v>1237523.9634320126</v>
      </c>
      <c r="T79">
        <f t="shared" si="21"/>
        <v>895566.49532919982</v>
      </c>
      <c r="U79">
        <f t="shared" si="21"/>
        <v>648100.05402396433</v>
      </c>
      <c r="V79">
        <f t="shared" si="21"/>
        <v>469014.50893544138</v>
      </c>
      <c r="W79">
        <f t="shared" si="21"/>
        <v>339414.58302026032</v>
      </c>
      <c r="X79">
        <f t="shared" si="21"/>
        <v>245626.21618742915</v>
      </c>
      <c r="Y79">
        <f t="shared" si="21"/>
        <v>177753.81818215642</v>
      </c>
      <c r="Z79">
        <f t="shared" si="21"/>
        <v>128636.18700303533</v>
      </c>
      <c r="AA79">
        <f t="shared" si="21"/>
        <v>93090.932031193355</v>
      </c>
      <c r="AB79">
        <f t="shared" si="21"/>
        <v>67367.681119399203</v>
      </c>
      <c r="AC79">
        <f t="shared" si="21"/>
        <v>48752.379639768857</v>
      </c>
      <c r="AD79">
        <f t="shared" si="21"/>
        <v>35280.931168280069</v>
      </c>
      <c r="AE79">
        <f t="shared" si="21"/>
        <v>25531.966096797449</v>
      </c>
      <c r="AF79">
        <f t="shared" si="21"/>
        <v>18476.873233838327</v>
      </c>
      <c r="AG79">
        <f t="shared" si="21"/>
        <v>13371.271260699645</v>
      </c>
      <c r="AH79">
        <f t="shared" si="21"/>
        <v>9676.4692199036599</v>
      </c>
      <c r="AI79">
        <f t="shared" si="21"/>
        <v>7002.6293490077633</v>
      </c>
      <c r="AJ79">
        <f t="shared" si="21"/>
        <v>5067.6353828242545</v>
      </c>
      <c r="AK79">
        <f t="shared" si="21"/>
        <v>3667.3265274048845</v>
      </c>
      <c r="AL79">
        <f t="shared" si="21"/>
        <v>2653.9564989609762</v>
      </c>
      <c r="AM79">
        <f t="shared" si="21"/>
        <v>1920.6048454522388</v>
      </c>
      <c r="AN79">
        <f t="shared" si="21"/>
        <v>1389.8957928794407</v>
      </c>
      <c r="AO79">
        <f t="shared" si="21"/>
        <v>1005.8343441250996</v>
      </c>
      <c r="AP79">
        <f t="shared" si="21"/>
        <v>727.89825899157438</v>
      </c>
      <c r="AQ79">
        <f t="shared" si="21"/>
        <v>526.76256138646283</v>
      </c>
      <c r="AR79">
        <f t="shared" si="21"/>
        <v>381.20546745885514</v>
      </c>
      <c r="AS79">
        <f t="shared" si="21"/>
        <v>275.86927976582376</v>
      </c>
      <c r="AT79">
        <f t="shared" si="21"/>
        <v>199.63999999709486</v>
      </c>
      <c r="AU79">
        <f t="shared" si="21"/>
        <v>144.4746933405084</v>
      </c>
    </row>
    <row r="80" spans="1:48">
      <c r="A80" t="s">
        <v>40</v>
      </c>
      <c r="D80" s="17">
        <f>(((B81/A81)^(1/A82))-1)*(-1)</f>
        <v>0.279902322397513</v>
      </c>
      <c r="F80">
        <f t="shared" ref="F80:U95" si="22">$E42*F42</f>
        <v>0</v>
      </c>
      <c r="G80">
        <f t="shared" si="22"/>
        <v>2290325.6189284036</v>
      </c>
      <c r="H80">
        <f t="shared" si="22"/>
        <v>3947779.493209756</v>
      </c>
      <c r="I80">
        <f t="shared" si="22"/>
        <v>5147239.2218467705</v>
      </c>
      <c r="J80">
        <f t="shared" si="22"/>
        <v>6015259.5408108681</v>
      </c>
      <c r="K80">
        <f t="shared" si="22"/>
        <v>6643425.0858022906</v>
      </c>
      <c r="L80">
        <f t="shared" si="22"/>
        <v>7098013.4673107797</v>
      </c>
      <c r="M80">
        <f t="shared" si="22"/>
        <v>7426988.2069318928</v>
      </c>
      <c r="N80">
        <f t="shared" si="22"/>
        <v>7665059.3581338888</v>
      </c>
      <c r="O80">
        <f t="shared" si="22"/>
        <v>7837345.7564753592</v>
      </c>
      <c r="P80">
        <f t="shared" si="22"/>
        <v>7962025.3025001967</v>
      </c>
      <c r="Q80">
        <f t="shared" si="22"/>
        <v>8052252.9080837183</v>
      </c>
      <c r="R80">
        <f t="shared" si="22"/>
        <v>8117548.4683331419</v>
      </c>
      <c r="S80">
        <f t="shared" si="22"/>
        <v>8164801.3036567997</v>
      </c>
      <c r="T80">
        <f t="shared" si="22"/>
        <v>8198997.0504670804</v>
      </c>
      <c r="U80">
        <f t="shared" si="22"/>
        <v>8223743.6945976038</v>
      </c>
      <c r="V80">
        <f t="shared" si="21"/>
        <v>8241652.2491064565</v>
      </c>
      <c r="W80">
        <f t="shared" si="21"/>
        <v>8254612.2416979745</v>
      </c>
      <c r="X80">
        <f t="shared" si="21"/>
        <v>8263991.0783812581</v>
      </c>
      <c r="Y80">
        <f t="shared" si="21"/>
        <v>8270778.3181817848</v>
      </c>
      <c r="Z80">
        <f t="shared" si="21"/>
        <v>8275690.081299697</v>
      </c>
      <c r="AA80">
        <f t="shared" si="21"/>
        <v>8279244.6067968812</v>
      </c>
      <c r="AB80">
        <f t="shared" si="21"/>
        <v>8281816.9318880606</v>
      </c>
      <c r="AC80">
        <f t="shared" si="21"/>
        <v>8283678.4620360238</v>
      </c>
      <c r="AD80">
        <f t="shared" si="21"/>
        <v>8285025.6068831729</v>
      </c>
      <c r="AE80">
        <f t="shared" si="21"/>
        <v>8286000.5033903206</v>
      </c>
      <c r="AF80">
        <f t="shared" si="21"/>
        <v>8286706.0126766171</v>
      </c>
      <c r="AG80">
        <f t="shared" si="21"/>
        <v>8287216.5728739304</v>
      </c>
      <c r="AH80">
        <f t="shared" si="21"/>
        <v>8287586.0530780107</v>
      </c>
      <c r="AI80">
        <f t="shared" si="21"/>
        <v>8287853.4370651003</v>
      </c>
      <c r="AJ80">
        <f t="shared" si="21"/>
        <v>8288046.9364617178</v>
      </c>
      <c r="AK80">
        <f t="shared" si="21"/>
        <v>8288186.9673472606</v>
      </c>
      <c r="AL80">
        <f t="shared" si="21"/>
        <v>8288288.3043501042</v>
      </c>
      <c r="AM80">
        <f t="shared" si="21"/>
        <v>8288361.6395154558</v>
      </c>
      <c r="AN80">
        <f t="shared" si="21"/>
        <v>8288414.7104207128</v>
      </c>
      <c r="AO80">
        <f t="shared" si="21"/>
        <v>8288453.1165655879</v>
      </c>
      <c r="AP80">
        <f t="shared" si="21"/>
        <v>8288480.9101741016</v>
      </c>
      <c r="AQ80">
        <f t="shared" si="21"/>
        <v>8288501.0237438623</v>
      </c>
      <c r="AR80">
        <f t="shared" si="21"/>
        <v>8288515.579453255</v>
      </c>
      <c r="AS80">
        <f t="shared" si="21"/>
        <v>8288526.1130720237</v>
      </c>
      <c r="AT80">
        <f t="shared" si="21"/>
        <v>8288533.7360000005</v>
      </c>
      <c r="AU80">
        <f t="shared" si="21"/>
        <v>8288539.252530667</v>
      </c>
    </row>
    <row r="81" spans="1:47">
      <c r="A81">
        <v>202490</v>
      </c>
      <c r="B81">
        <v>0.4</v>
      </c>
      <c r="F81">
        <f t="shared" si="22"/>
        <v>30531710.400000002</v>
      </c>
      <c r="G81">
        <f t="shared" si="21"/>
        <v>22524845.453622304</v>
      </c>
      <c r="H81">
        <f t="shared" si="21"/>
        <v>16617760.880817512</v>
      </c>
      <c r="I81">
        <f t="shared" si="21"/>
        <v>12259794.51271308</v>
      </c>
      <c r="J81">
        <f t="shared" si="21"/>
        <v>9044693.9615943972</v>
      </c>
      <c r="K81">
        <f t="shared" si="21"/>
        <v>6672745.5157646397</v>
      </c>
      <c r="L81">
        <f t="shared" si="21"/>
        <v>4922834.6373267611</v>
      </c>
      <c r="M81">
        <f t="shared" si="21"/>
        <v>3631833.5247777058</v>
      </c>
      <c r="N81">
        <f t="shared" si="21"/>
        <v>2679394.2359319055</v>
      </c>
      <c r="O81">
        <f t="shared" si="21"/>
        <v>1976729.7764521122</v>
      </c>
      <c r="P81">
        <f t="shared" si="21"/>
        <v>1458337.3199477585</v>
      </c>
      <c r="Q81">
        <f t="shared" si="21"/>
        <v>1075891.992971115</v>
      </c>
      <c r="R81">
        <f t="shared" si="21"/>
        <v>793741.99967729452</v>
      </c>
      <c r="S81">
        <f t="shared" si="21"/>
        <v>585585.13881293137</v>
      </c>
      <c r="T81">
        <f t="shared" si="21"/>
        <v>432016.89584017452</v>
      </c>
      <c r="U81">
        <f t="shared" si="21"/>
        <v>318721.54178933619</v>
      </c>
      <c r="V81">
        <f t="shared" si="21"/>
        <v>235137.61192838225</v>
      </c>
      <c r="W81">
        <f t="shared" si="21"/>
        <v>173473.35932482494</v>
      </c>
      <c r="X81">
        <f t="shared" si="21"/>
        <v>127980.40325681874</v>
      </c>
      <c r="Y81">
        <f t="shared" si="21"/>
        <v>94417.861517910802</v>
      </c>
      <c r="Z81">
        <f t="shared" si="21"/>
        <v>69657.012689091411</v>
      </c>
      <c r="AA81">
        <f t="shared" si="21"/>
        <v>51389.634744561889</v>
      </c>
      <c r="AB81">
        <f t="shared" si="21"/>
        <v>37912.831131117542</v>
      </c>
      <c r="AC81">
        <f t="shared" si="21"/>
        <v>27970.285671833921</v>
      </c>
      <c r="AD81">
        <f t="shared" si="21"/>
        <v>20635.147975587272</v>
      </c>
      <c r="AE81">
        <f t="shared" si="21"/>
        <v>15223.631855970369</v>
      </c>
      <c r="AF81">
        <f t="shared" si="21"/>
        <v>11231.272349505132</v>
      </c>
      <c r="AG81">
        <f t="shared" si="21"/>
        <v>8285.8991719027053</v>
      </c>
      <c r="AH81">
        <f t="shared" si="21"/>
        <v>6112.9427682292435</v>
      </c>
      <c r="AI81">
        <f t="shared" si="21"/>
        <v>4509.8387649189972</v>
      </c>
      <c r="AJ81">
        <f t="shared" si="21"/>
        <v>3327.1447904379311</v>
      </c>
      <c r="AK81">
        <f t="shared" si="21"/>
        <v>2454.6093626791367</v>
      </c>
      <c r="AL81">
        <f t="shared" si="21"/>
        <v>1810.8941758932167</v>
      </c>
      <c r="AM81">
        <f t="shared" si="21"/>
        <v>1335.9916922611417</v>
      </c>
      <c r="AN81">
        <f t="shared" si="21"/>
        <v>985.6312011769362</v>
      </c>
      <c r="AO81">
        <f t="shared" si="21"/>
        <v>727.15187553776343</v>
      </c>
      <c r="AP81">
        <f t="shared" si="21"/>
        <v>536.4581087401981</v>
      </c>
      <c r="AQ81">
        <f t="shared" si="21"/>
        <v>395.77330694692063</v>
      </c>
      <c r="AR81">
        <f t="shared" si="21"/>
        <v>291.98274374179164</v>
      </c>
      <c r="AS81">
        <f t="shared" si="21"/>
        <v>215.41099701550121</v>
      </c>
      <c r="AT81">
        <f t="shared" si="21"/>
        <v>158.91999999768743</v>
      </c>
      <c r="AU81">
        <f t="shared" si="21"/>
        <v>117.2436261363604</v>
      </c>
    </row>
    <row r="82" spans="1:47">
      <c r="A82">
        <v>40</v>
      </c>
      <c r="F82">
        <f t="shared" si="22"/>
        <v>0</v>
      </c>
      <c r="G82">
        <f t="shared" si="21"/>
        <v>800686.49463776988</v>
      </c>
      <c r="H82">
        <f t="shared" si="21"/>
        <v>1391394.9519182488</v>
      </c>
      <c r="I82">
        <f t="shared" si="21"/>
        <v>1827191.5887286921</v>
      </c>
      <c r="J82">
        <f t="shared" si="21"/>
        <v>2148701.6438405607</v>
      </c>
      <c r="K82">
        <f t="shared" si="21"/>
        <v>2385896.4884235365</v>
      </c>
      <c r="L82">
        <f t="shared" si="21"/>
        <v>2560887.5762673244</v>
      </c>
      <c r="M82">
        <f t="shared" si="21"/>
        <v>2689987.6875222297</v>
      </c>
      <c r="N82">
        <f t="shared" si="21"/>
        <v>2785231.6164068095</v>
      </c>
      <c r="O82">
        <f t="shared" si="21"/>
        <v>2855498.0623547891</v>
      </c>
      <c r="P82">
        <f t="shared" si="21"/>
        <v>2907337.3080052244</v>
      </c>
      <c r="Q82">
        <f t="shared" si="21"/>
        <v>2945581.840702889</v>
      </c>
      <c r="R82">
        <f t="shared" si="21"/>
        <v>2973796.8400322706</v>
      </c>
      <c r="S82">
        <f t="shared" si="21"/>
        <v>2994612.5261187074</v>
      </c>
      <c r="T82">
        <f t="shared" si="21"/>
        <v>3009969.3504159828</v>
      </c>
      <c r="U82">
        <f t="shared" si="21"/>
        <v>3021298.8858210668</v>
      </c>
      <c r="V82">
        <f t="shared" si="21"/>
        <v>3029657.2788071623</v>
      </c>
      <c r="W82">
        <f t="shared" si="21"/>
        <v>3035823.704067518</v>
      </c>
      <c r="X82">
        <f t="shared" si="21"/>
        <v>3040372.9996743184</v>
      </c>
      <c r="Y82">
        <f t="shared" si="21"/>
        <v>3043729.253848209</v>
      </c>
      <c r="Z82">
        <f t="shared" si="21"/>
        <v>3046205.338731091</v>
      </c>
      <c r="AA82">
        <f t="shared" si="21"/>
        <v>3048032.0765255443</v>
      </c>
      <c r="AB82">
        <f t="shared" si="21"/>
        <v>3049379.7568868888</v>
      </c>
      <c r="AC82">
        <f t="shared" si="21"/>
        <v>3050374.0114328167</v>
      </c>
      <c r="AD82">
        <f t="shared" si="21"/>
        <v>3051107.5252024415</v>
      </c>
      <c r="AE82">
        <f t="shared" si="21"/>
        <v>3051648.6768144034</v>
      </c>
      <c r="AF82">
        <f t="shared" si="21"/>
        <v>3052047.9127650498</v>
      </c>
      <c r="AG82">
        <f t="shared" si="21"/>
        <v>3052342.4500828101</v>
      </c>
      <c r="AH82">
        <f t="shared" si="21"/>
        <v>3052559.7457231772</v>
      </c>
      <c r="AI82">
        <f t="shared" si="21"/>
        <v>3052720.0561235086</v>
      </c>
      <c r="AJ82">
        <f t="shared" si="21"/>
        <v>3052838.3255209564</v>
      </c>
      <c r="AK82">
        <f t="shared" si="21"/>
        <v>3052925.5790637322</v>
      </c>
      <c r="AL82">
        <f t="shared" si="21"/>
        <v>3052989.9505824111</v>
      </c>
      <c r="AM82">
        <f t="shared" si="21"/>
        <v>3053037.4408307741</v>
      </c>
      <c r="AN82">
        <f t="shared" si="21"/>
        <v>3053072.4768798826</v>
      </c>
      <c r="AO82">
        <f t="shared" si="21"/>
        <v>3053098.3248124467</v>
      </c>
      <c r="AP82">
        <f t="shared" si="21"/>
        <v>3053117.3941891263</v>
      </c>
      <c r="AQ82">
        <f t="shared" si="21"/>
        <v>3053131.4626693055</v>
      </c>
      <c r="AR82">
        <f t="shared" si="21"/>
        <v>3053141.841725626</v>
      </c>
      <c r="AS82">
        <f t="shared" si="21"/>
        <v>3053149.498900299</v>
      </c>
      <c r="AT82">
        <f t="shared" si="21"/>
        <v>3053155.1480000005</v>
      </c>
      <c r="AU82">
        <f t="shared" si="21"/>
        <v>3053159.3156373869</v>
      </c>
    </row>
    <row r="83" spans="1:47">
      <c r="A83" t="s">
        <v>41</v>
      </c>
      <c r="D83" s="17">
        <f>(((B84/A84)^(1/A85))-1)*(-1)</f>
        <v>0.25794230649308292</v>
      </c>
      <c r="F83">
        <f t="shared" si="22"/>
        <v>33352900.000000004</v>
      </c>
      <c r="G83">
        <f t="shared" si="21"/>
        <v>33352900.000000004</v>
      </c>
      <c r="H83">
        <f t="shared" si="21"/>
        <v>33352900.000000004</v>
      </c>
      <c r="I83">
        <f t="shared" si="21"/>
        <v>33352900.000000004</v>
      </c>
      <c r="J83">
        <f t="shared" si="21"/>
        <v>33352900.000000004</v>
      </c>
      <c r="K83">
        <f t="shared" si="21"/>
        <v>33352900.000000004</v>
      </c>
      <c r="L83">
        <f t="shared" si="21"/>
        <v>33352900.000000004</v>
      </c>
      <c r="M83">
        <f t="shared" si="21"/>
        <v>33352900.000000004</v>
      </c>
      <c r="N83">
        <f t="shared" si="21"/>
        <v>33352900.000000004</v>
      </c>
      <c r="O83">
        <f t="shared" si="21"/>
        <v>33352900.000000004</v>
      </c>
      <c r="P83">
        <f t="shared" si="21"/>
        <v>33352900.000000004</v>
      </c>
      <c r="Q83">
        <f t="shared" si="21"/>
        <v>33352900.000000004</v>
      </c>
      <c r="R83">
        <f t="shared" si="21"/>
        <v>33352900.000000004</v>
      </c>
      <c r="S83">
        <f t="shared" si="21"/>
        <v>33352900.000000004</v>
      </c>
      <c r="T83">
        <f t="shared" si="21"/>
        <v>33352900.000000004</v>
      </c>
      <c r="U83">
        <f t="shared" si="21"/>
        <v>33352900.000000004</v>
      </c>
      <c r="V83">
        <f t="shared" si="21"/>
        <v>33352900.000000004</v>
      </c>
      <c r="W83">
        <f t="shared" si="21"/>
        <v>33352900.000000004</v>
      </c>
      <c r="X83">
        <f t="shared" si="21"/>
        <v>33352900.000000004</v>
      </c>
      <c r="Y83">
        <f t="shared" si="21"/>
        <v>33352900.000000004</v>
      </c>
      <c r="Z83">
        <f t="shared" si="21"/>
        <v>33352900.000000004</v>
      </c>
      <c r="AA83">
        <f t="shared" si="21"/>
        <v>33352900.000000004</v>
      </c>
      <c r="AB83">
        <f t="shared" si="21"/>
        <v>33352900.000000004</v>
      </c>
      <c r="AC83">
        <f t="shared" si="21"/>
        <v>33352900.000000004</v>
      </c>
      <c r="AD83">
        <f t="shared" si="21"/>
        <v>33352900.000000004</v>
      </c>
      <c r="AE83">
        <f t="shared" si="21"/>
        <v>33352900.000000004</v>
      </c>
      <c r="AF83">
        <f t="shared" si="21"/>
        <v>33352900.000000004</v>
      </c>
      <c r="AG83">
        <f t="shared" si="21"/>
        <v>33352900.000000004</v>
      </c>
      <c r="AH83">
        <f t="shared" si="21"/>
        <v>33352900.000000004</v>
      </c>
      <c r="AI83">
        <f t="shared" si="21"/>
        <v>33352900.000000004</v>
      </c>
      <c r="AJ83">
        <f t="shared" si="21"/>
        <v>33352900.000000004</v>
      </c>
      <c r="AK83">
        <f t="shared" si="21"/>
        <v>33352900.000000004</v>
      </c>
      <c r="AL83">
        <f t="shared" si="21"/>
        <v>33352900.000000004</v>
      </c>
      <c r="AM83">
        <f t="shared" si="21"/>
        <v>33352900.000000004</v>
      </c>
      <c r="AN83">
        <f t="shared" si="21"/>
        <v>33352900.000000004</v>
      </c>
      <c r="AO83">
        <f t="shared" si="21"/>
        <v>33352900.000000004</v>
      </c>
      <c r="AP83">
        <f t="shared" si="21"/>
        <v>33352900.000000004</v>
      </c>
      <c r="AQ83">
        <f t="shared" si="21"/>
        <v>33352900.000000004</v>
      </c>
      <c r="AR83">
        <f t="shared" si="21"/>
        <v>33352900.000000004</v>
      </c>
      <c r="AS83">
        <f t="shared" si="21"/>
        <v>33352900.000000004</v>
      </c>
      <c r="AT83">
        <f t="shared" si="21"/>
        <v>33352900.000000004</v>
      </c>
      <c r="AU83">
        <f t="shared" si="21"/>
        <v>33352900.000000004</v>
      </c>
    </row>
    <row r="84" spans="1:47">
      <c r="A84">
        <v>60891</v>
      </c>
      <c r="B84">
        <v>0.4</v>
      </c>
      <c r="F84">
        <f t="shared" si="22"/>
        <v>0</v>
      </c>
      <c r="G84">
        <f t="shared" si="21"/>
        <v>0</v>
      </c>
      <c r="H84">
        <f t="shared" si="21"/>
        <v>0</v>
      </c>
      <c r="I84">
        <f t="shared" si="21"/>
        <v>0</v>
      </c>
      <c r="J84">
        <f t="shared" si="21"/>
        <v>0</v>
      </c>
      <c r="K84">
        <f t="shared" si="21"/>
        <v>0</v>
      </c>
      <c r="L84">
        <f t="shared" si="21"/>
        <v>0</v>
      </c>
      <c r="M84">
        <f t="shared" si="21"/>
        <v>0</v>
      </c>
      <c r="N84">
        <f t="shared" si="21"/>
        <v>0</v>
      </c>
      <c r="O84">
        <f t="shared" si="21"/>
        <v>0</v>
      </c>
      <c r="P84">
        <f t="shared" si="21"/>
        <v>0</v>
      </c>
      <c r="Q84">
        <f t="shared" si="21"/>
        <v>0</v>
      </c>
      <c r="R84">
        <f t="shared" si="21"/>
        <v>0</v>
      </c>
      <c r="S84">
        <f t="shared" si="21"/>
        <v>0</v>
      </c>
      <c r="T84">
        <f t="shared" si="21"/>
        <v>0</v>
      </c>
      <c r="U84">
        <f t="shared" si="21"/>
        <v>0</v>
      </c>
      <c r="V84">
        <f t="shared" si="21"/>
        <v>0</v>
      </c>
      <c r="W84">
        <f t="shared" si="21"/>
        <v>0</v>
      </c>
      <c r="X84">
        <f t="shared" si="21"/>
        <v>0</v>
      </c>
      <c r="Y84">
        <f t="shared" si="21"/>
        <v>0</v>
      </c>
      <c r="Z84">
        <f t="shared" si="21"/>
        <v>0</v>
      </c>
      <c r="AA84">
        <f t="shared" si="21"/>
        <v>0</v>
      </c>
      <c r="AB84">
        <f t="shared" si="21"/>
        <v>0</v>
      </c>
      <c r="AC84">
        <f t="shared" si="21"/>
        <v>0</v>
      </c>
      <c r="AD84">
        <f t="shared" si="21"/>
        <v>0</v>
      </c>
      <c r="AE84">
        <f t="shared" si="21"/>
        <v>0</v>
      </c>
      <c r="AF84">
        <f t="shared" si="21"/>
        <v>0</v>
      </c>
      <c r="AG84">
        <f t="shared" si="21"/>
        <v>0</v>
      </c>
      <c r="AH84">
        <f t="shared" si="21"/>
        <v>0</v>
      </c>
      <c r="AI84">
        <f t="shared" si="21"/>
        <v>0</v>
      </c>
      <c r="AJ84">
        <f t="shared" si="21"/>
        <v>0</v>
      </c>
      <c r="AK84">
        <f t="shared" si="21"/>
        <v>0</v>
      </c>
      <c r="AL84">
        <f t="shared" si="21"/>
        <v>0</v>
      </c>
      <c r="AM84">
        <f t="shared" si="21"/>
        <v>0</v>
      </c>
      <c r="AN84">
        <f t="shared" si="21"/>
        <v>0</v>
      </c>
      <c r="AO84">
        <f t="shared" si="21"/>
        <v>0</v>
      </c>
      <c r="AP84">
        <f t="shared" si="21"/>
        <v>0</v>
      </c>
      <c r="AQ84">
        <f t="shared" si="21"/>
        <v>0</v>
      </c>
      <c r="AR84">
        <f t="shared" si="21"/>
        <v>0</v>
      </c>
      <c r="AS84">
        <f t="shared" si="21"/>
        <v>0</v>
      </c>
      <c r="AT84">
        <f t="shared" si="21"/>
        <v>0</v>
      </c>
      <c r="AU84">
        <f t="shared" si="21"/>
        <v>0</v>
      </c>
    </row>
    <row r="85" spans="1:47">
      <c r="A85">
        <v>40</v>
      </c>
      <c r="F85">
        <f t="shared" si="22"/>
        <v>11216071.5</v>
      </c>
      <c r="G85">
        <f t="shared" si="21"/>
        <v>11216071.5</v>
      </c>
      <c r="H85">
        <f t="shared" si="21"/>
        <v>11216071.5</v>
      </c>
      <c r="I85">
        <f t="shared" si="21"/>
        <v>11216071.5</v>
      </c>
      <c r="J85">
        <f t="shared" si="21"/>
        <v>11216071.5</v>
      </c>
      <c r="K85">
        <f t="shared" si="21"/>
        <v>11216071.5</v>
      </c>
      <c r="L85">
        <f t="shared" si="21"/>
        <v>11216071.5</v>
      </c>
      <c r="M85">
        <f t="shared" si="21"/>
        <v>11216071.5</v>
      </c>
      <c r="N85">
        <f t="shared" si="21"/>
        <v>11216071.5</v>
      </c>
      <c r="O85">
        <f t="shared" si="21"/>
        <v>11216071.5</v>
      </c>
      <c r="P85">
        <f t="shared" si="21"/>
        <v>11216071.5</v>
      </c>
      <c r="Q85">
        <f t="shared" si="21"/>
        <v>11216071.5</v>
      </c>
      <c r="R85">
        <f t="shared" si="21"/>
        <v>11216071.5</v>
      </c>
      <c r="S85">
        <f t="shared" si="21"/>
        <v>11216071.5</v>
      </c>
      <c r="T85">
        <f t="shared" si="21"/>
        <v>11216071.5</v>
      </c>
      <c r="U85">
        <f t="shared" si="21"/>
        <v>11216071.5</v>
      </c>
      <c r="V85">
        <f t="shared" si="21"/>
        <v>11216071.5</v>
      </c>
      <c r="W85">
        <f t="shared" si="21"/>
        <v>11216071.5</v>
      </c>
      <c r="X85">
        <f t="shared" si="21"/>
        <v>11216071.5</v>
      </c>
      <c r="Y85">
        <f t="shared" si="21"/>
        <v>11216071.5</v>
      </c>
      <c r="Z85">
        <f t="shared" si="21"/>
        <v>11216071.5</v>
      </c>
      <c r="AA85">
        <f t="shared" si="21"/>
        <v>11216071.5</v>
      </c>
      <c r="AB85">
        <f t="shared" si="21"/>
        <v>11216071.5</v>
      </c>
      <c r="AC85">
        <f t="shared" si="21"/>
        <v>11216071.5</v>
      </c>
      <c r="AD85">
        <f t="shared" si="21"/>
        <v>11216071.5</v>
      </c>
      <c r="AE85">
        <f t="shared" ref="G85:BG91" si="23">$E47*AE47</f>
        <v>11216071.5</v>
      </c>
      <c r="AF85">
        <f t="shared" si="23"/>
        <v>11216071.5</v>
      </c>
      <c r="AG85">
        <f t="shared" si="23"/>
        <v>11216071.5</v>
      </c>
      <c r="AH85">
        <f t="shared" si="23"/>
        <v>11216071.5</v>
      </c>
      <c r="AI85">
        <f t="shared" si="23"/>
        <v>11216071.5</v>
      </c>
      <c r="AJ85">
        <f t="shared" si="23"/>
        <v>11216071.5</v>
      </c>
      <c r="AK85">
        <f t="shared" si="23"/>
        <v>11216071.5</v>
      </c>
      <c r="AL85">
        <f t="shared" si="23"/>
        <v>11216071.5</v>
      </c>
      <c r="AM85">
        <f t="shared" si="23"/>
        <v>11216071.5</v>
      </c>
      <c r="AN85">
        <f t="shared" si="23"/>
        <v>11216071.5</v>
      </c>
      <c r="AO85">
        <f t="shared" si="23"/>
        <v>11216071.5</v>
      </c>
      <c r="AP85">
        <f t="shared" si="23"/>
        <v>11216071.5</v>
      </c>
      <c r="AQ85">
        <f t="shared" si="23"/>
        <v>11216071.5</v>
      </c>
      <c r="AR85">
        <f t="shared" si="23"/>
        <v>11216071.5</v>
      </c>
      <c r="AS85">
        <f t="shared" si="23"/>
        <v>11216071.5</v>
      </c>
      <c r="AT85">
        <f t="shared" si="23"/>
        <v>11216071.5</v>
      </c>
      <c r="AU85">
        <f t="shared" si="23"/>
        <v>11216071.5</v>
      </c>
    </row>
    <row r="86" spans="1:47">
      <c r="A86" t="s">
        <v>42</v>
      </c>
      <c r="D86" s="17">
        <f>(((B87/A87)^(1/A88))-1)*(-1)</f>
        <v>0.24794534746378372</v>
      </c>
      <c r="F86">
        <f t="shared" si="22"/>
        <v>3592634.1</v>
      </c>
      <c r="G86">
        <f t="shared" si="23"/>
        <v>4035063.1255000001</v>
      </c>
      <c r="H86">
        <f t="shared" si="23"/>
        <v>4480810.3686912507</v>
      </c>
      <c r="I86">
        <f t="shared" si="23"/>
        <v>4929900.7162064342</v>
      </c>
      <c r="J86">
        <f t="shared" si="23"/>
        <v>5382359.2413279824</v>
      </c>
      <c r="K86">
        <f t="shared" si="23"/>
        <v>5838211.2053879425</v>
      </c>
      <c r="L86">
        <f t="shared" si="23"/>
        <v>6297482.0591783533</v>
      </c>
      <c r="M86">
        <f t="shared" si="23"/>
        <v>6760197.4443721902</v>
      </c>
      <c r="N86">
        <f t="shared" si="23"/>
        <v>7226383.1949549811</v>
      </c>
      <c r="O86">
        <f t="shared" si="23"/>
        <v>7696065.3386671441</v>
      </c>
      <c r="P86">
        <f t="shared" si="23"/>
        <v>8169270.0984571483</v>
      </c>
      <c r="Q86">
        <f t="shared" si="23"/>
        <v>8169270.0984571483</v>
      </c>
      <c r="R86">
        <f t="shared" si="23"/>
        <v>8169270.0984571483</v>
      </c>
      <c r="S86">
        <f t="shared" si="23"/>
        <v>8169270.0984571483</v>
      </c>
      <c r="T86">
        <f t="shared" si="23"/>
        <v>8169270.0984571483</v>
      </c>
      <c r="U86">
        <f t="shared" si="23"/>
        <v>8169270.0984571483</v>
      </c>
      <c r="V86">
        <f t="shared" si="23"/>
        <v>8169270.0984571483</v>
      </c>
      <c r="W86">
        <f t="shared" si="23"/>
        <v>8169270.0984571483</v>
      </c>
      <c r="X86">
        <f t="shared" si="23"/>
        <v>8169270.0984571483</v>
      </c>
      <c r="Y86">
        <f t="shared" si="23"/>
        <v>8169270.0984571483</v>
      </c>
      <c r="Z86">
        <f t="shared" si="23"/>
        <v>8169270.0984571483</v>
      </c>
      <c r="AA86">
        <f t="shared" si="23"/>
        <v>8169270.0984571483</v>
      </c>
      <c r="AB86">
        <f t="shared" si="23"/>
        <v>8169270.0984571483</v>
      </c>
      <c r="AC86">
        <f t="shared" si="23"/>
        <v>8169270.0984571483</v>
      </c>
      <c r="AD86">
        <f t="shared" si="23"/>
        <v>8169270.0984571483</v>
      </c>
      <c r="AE86">
        <f t="shared" si="23"/>
        <v>8169270.0984571483</v>
      </c>
      <c r="AF86">
        <f t="shared" si="23"/>
        <v>8169270.0984571483</v>
      </c>
      <c r="AG86">
        <f t="shared" si="23"/>
        <v>8169270.0984571483</v>
      </c>
      <c r="AH86">
        <f t="shared" si="23"/>
        <v>8169270.0984571483</v>
      </c>
      <c r="AI86">
        <f t="shared" si="23"/>
        <v>8169270.0984571483</v>
      </c>
      <c r="AJ86">
        <f t="shared" si="23"/>
        <v>8169270.0984571483</v>
      </c>
      <c r="AK86">
        <f t="shared" si="23"/>
        <v>8169270.0984571483</v>
      </c>
      <c r="AL86">
        <f t="shared" si="23"/>
        <v>8169270.0984571483</v>
      </c>
      <c r="AM86">
        <f t="shared" si="23"/>
        <v>8169270.0984571483</v>
      </c>
      <c r="AN86">
        <f t="shared" si="23"/>
        <v>8169270.0984571483</v>
      </c>
      <c r="AO86">
        <f t="shared" si="23"/>
        <v>8169270.0984571483</v>
      </c>
      <c r="AP86">
        <f t="shared" si="23"/>
        <v>8169270.0984571483</v>
      </c>
      <c r="AQ86">
        <f t="shared" si="23"/>
        <v>8169270.0984571483</v>
      </c>
      <c r="AR86">
        <f t="shared" si="23"/>
        <v>8169270.0984571483</v>
      </c>
      <c r="AS86">
        <f t="shared" si="23"/>
        <v>8169270.0984571483</v>
      </c>
      <c r="AT86">
        <f t="shared" si="23"/>
        <v>8169270.0984571483</v>
      </c>
      <c r="AU86">
        <f t="shared" si="23"/>
        <v>8169270.0984571483</v>
      </c>
    </row>
    <row r="87" spans="1:47">
      <c r="A87">
        <v>35652</v>
      </c>
      <c r="B87">
        <v>0.4</v>
      </c>
      <c r="F87">
        <f t="shared" si="22"/>
        <v>0</v>
      </c>
      <c r="G87">
        <f t="shared" si="23"/>
        <v>0</v>
      </c>
      <c r="H87">
        <f t="shared" si="23"/>
        <v>0</v>
      </c>
      <c r="I87">
        <f t="shared" si="23"/>
        <v>0</v>
      </c>
      <c r="J87">
        <f t="shared" si="23"/>
        <v>0</v>
      </c>
      <c r="K87">
        <f t="shared" si="23"/>
        <v>0</v>
      </c>
      <c r="L87">
        <f t="shared" si="23"/>
        <v>0</v>
      </c>
      <c r="M87">
        <f t="shared" si="23"/>
        <v>0</v>
      </c>
      <c r="N87">
        <f t="shared" si="23"/>
        <v>0</v>
      </c>
      <c r="O87">
        <f t="shared" si="23"/>
        <v>0</v>
      </c>
      <c r="P87">
        <f t="shared" si="23"/>
        <v>0</v>
      </c>
      <c r="Q87">
        <f t="shared" si="23"/>
        <v>39884.589695072107</v>
      </c>
      <c r="R87">
        <f t="shared" si="23"/>
        <v>80068.313812857261</v>
      </c>
      <c r="S87">
        <f t="shared" si="23"/>
        <v>120553.41586152579</v>
      </c>
      <c r="T87">
        <f t="shared" si="23"/>
        <v>161342.15617555933</v>
      </c>
      <c r="U87">
        <f t="shared" si="23"/>
        <v>202436.81204194811</v>
      </c>
      <c r="V87">
        <f t="shared" si="23"/>
        <v>243839.67782733485</v>
      </c>
      <c r="W87">
        <f t="shared" si="23"/>
        <v>285553.06510611193</v>
      </c>
      <c r="X87">
        <f t="shared" si="23"/>
        <v>327579.3027894799</v>
      </c>
      <c r="Y87">
        <f t="shared" si="23"/>
        <v>369920.7372554731</v>
      </c>
      <c r="Z87">
        <f t="shared" si="23"/>
        <v>412579.73247996124</v>
      </c>
      <c r="AA87">
        <f t="shared" si="23"/>
        <v>455558.67016863305</v>
      </c>
      <c r="AB87">
        <f t="shared" si="23"/>
        <v>498859.9498899699</v>
      </c>
      <c r="AC87">
        <f t="shared" si="23"/>
        <v>542485.98920921667</v>
      </c>
      <c r="AD87">
        <f t="shared" si="23"/>
        <v>586439.22382335796</v>
      </c>
      <c r="AE87">
        <f t="shared" si="23"/>
        <v>630722.10769710515</v>
      </c>
      <c r="AF87">
        <f t="shared" si="23"/>
        <v>675337.11319990549</v>
      </c>
      <c r="AG87">
        <f t="shared" si="23"/>
        <v>720286.73124397697</v>
      </c>
      <c r="AH87">
        <f t="shared" si="23"/>
        <v>765573.4714233788</v>
      </c>
      <c r="AI87">
        <f t="shared" si="23"/>
        <v>811199.86215412628</v>
      </c>
      <c r="AJ87">
        <f t="shared" si="23"/>
        <v>857168.45081535424</v>
      </c>
      <c r="AK87">
        <f t="shared" si="23"/>
        <v>903481.80389154155</v>
      </c>
      <c r="AL87">
        <f t="shared" si="23"/>
        <v>950142.50711580028</v>
      </c>
      <c r="AM87">
        <f t="shared" si="23"/>
        <v>997153.16561424092</v>
      </c>
      <c r="AN87">
        <f t="shared" si="23"/>
        <v>1044516.4040514199</v>
      </c>
      <c r="AO87">
        <f t="shared" si="23"/>
        <v>1092234.8667768778</v>
      </c>
      <c r="AP87">
        <f t="shared" si="23"/>
        <v>1140311.2179727764</v>
      </c>
      <c r="AQ87">
        <f t="shared" si="23"/>
        <v>1188748.1418026444</v>
      </c>
      <c r="AR87">
        <f t="shared" si="23"/>
        <v>1237548.3425612361</v>
      </c>
      <c r="AS87">
        <f t="shared" si="23"/>
        <v>1286714.5448255173</v>
      </c>
      <c r="AT87">
        <f t="shared" si="23"/>
        <v>1336249.4936067809</v>
      </c>
      <c r="AU87">
        <f t="shared" si="23"/>
        <v>1386155.9545039039</v>
      </c>
    </row>
    <row r="88" spans="1:47">
      <c r="A88">
        <v>40</v>
      </c>
      <c r="F88">
        <f t="shared" si="22"/>
        <v>87556676</v>
      </c>
      <c r="G88">
        <f t="shared" si="23"/>
        <v>63049359.046193413</v>
      </c>
      <c r="H88">
        <f t="shared" si="23"/>
        <v>45401697.023489222</v>
      </c>
      <c r="I88">
        <f t="shared" si="23"/>
        <v>32693656.585826341</v>
      </c>
      <c r="J88">
        <f t="shared" si="23"/>
        <v>23542626.179786798</v>
      </c>
      <c r="K88">
        <f t="shared" si="23"/>
        <v>16952990.436727989</v>
      </c>
      <c r="L88">
        <f t="shared" si="23"/>
        <v>12207809.041904995</v>
      </c>
      <c r="M88">
        <f t="shared" si="23"/>
        <v>8790814.939690426</v>
      </c>
      <c r="N88">
        <f t="shared" si="23"/>
        <v>6330245.4223043192</v>
      </c>
      <c r="O88">
        <f t="shared" si="23"/>
        <v>4558395.0272551188</v>
      </c>
      <c r="P88">
        <f t="shared" si="23"/>
        <v>3282489.6727211322</v>
      </c>
      <c r="Q88">
        <f t="shared" si="23"/>
        <v>2363713.1900806301</v>
      </c>
      <c r="R88">
        <f t="shared" si="23"/>
        <v>1702104.3786954314</v>
      </c>
      <c r="S88">
        <f t="shared" si="23"/>
        <v>1225681.41013561</v>
      </c>
      <c r="T88">
        <f t="shared" si="23"/>
        <v>882610.33691919816</v>
      </c>
      <c r="U88">
        <f t="shared" si="23"/>
        <v>635565.65384346782</v>
      </c>
      <c r="V88">
        <f t="shared" si="23"/>
        <v>457669.35129658913</v>
      </c>
      <c r="W88">
        <f t="shared" si="23"/>
        <v>329566.63697851181</v>
      </c>
      <c r="X88">
        <f t="shared" si="23"/>
        <v>237320.16990348639</v>
      </c>
      <c r="Y88">
        <f t="shared" si="23"/>
        <v>170893.70319573412</v>
      </c>
      <c r="Z88">
        <f t="shared" si="23"/>
        <v>123060.15878814229</v>
      </c>
      <c r="AA88">
        <f t="shared" si="23"/>
        <v>88615.334548736457</v>
      </c>
      <c r="AB88">
        <f t="shared" si="23"/>
        <v>63811.696608511389</v>
      </c>
      <c r="AC88">
        <f t="shared" si="23"/>
        <v>45950.654531667999</v>
      </c>
      <c r="AD88">
        <f t="shared" si="23"/>
        <v>33088.959612566279</v>
      </c>
      <c r="AE88">
        <f t="shared" si="23"/>
        <v>23827.282971295619</v>
      </c>
      <c r="AF88">
        <f t="shared" si="23"/>
        <v>17157.97113120621</v>
      </c>
      <c r="AG88">
        <f t="shared" si="23"/>
        <v>12355.41516395203</v>
      </c>
      <c r="AH88">
        <f t="shared" si="23"/>
        <v>8897.1057653817934</v>
      </c>
      <c r="AI88">
        <f t="shared" si="23"/>
        <v>6406.7851990398713</v>
      </c>
      <c r="AJ88">
        <f t="shared" si="23"/>
        <v>4613.5111427310158</v>
      </c>
      <c r="AK88">
        <f t="shared" si="23"/>
        <v>3322.1786594697273</v>
      </c>
      <c r="AL88">
        <f t="shared" si="23"/>
        <v>2392.2931372698281</v>
      </c>
      <c r="AM88">
        <f t="shared" si="23"/>
        <v>1722.6847322923013</v>
      </c>
      <c r="AN88">
        <f t="shared" si="23"/>
        <v>1240.5012749595917</v>
      </c>
      <c r="AO88">
        <f t="shared" si="23"/>
        <v>893.2820871566538</v>
      </c>
      <c r="AP88">
        <f t="shared" si="23"/>
        <v>643.2503564003855</v>
      </c>
      <c r="AQ88">
        <f t="shared" si="23"/>
        <v>463.20308776403544</v>
      </c>
      <c r="AR88">
        <f t="shared" si="23"/>
        <v>333.55146775643806</v>
      </c>
      <c r="AS88">
        <f t="shared" si="23"/>
        <v>240.18963728945235</v>
      </c>
      <c r="AT88">
        <f t="shared" si="23"/>
        <v>172.9599999974831</v>
      </c>
      <c r="AU88">
        <f t="shared" si="23"/>
        <v>124.5480943215196</v>
      </c>
    </row>
    <row r="89" spans="1:47">
      <c r="A89" t="s">
        <v>43</v>
      </c>
      <c r="D89" s="17">
        <f>(((B90/A90)^(1/A91))-1)*(-1)</f>
        <v>0.28042608647751222</v>
      </c>
      <c r="F89">
        <f t="shared" si="22"/>
        <v>0</v>
      </c>
      <c r="G89">
        <f t="shared" si="23"/>
        <v>2450731.6953806588</v>
      </c>
      <c r="H89">
        <f t="shared" si="23"/>
        <v>4215497.8976510772</v>
      </c>
      <c r="I89">
        <f t="shared" si="23"/>
        <v>5486301.9414173663</v>
      </c>
      <c r="J89">
        <f t="shared" si="23"/>
        <v>6401404.9820213206</v>
      </c>
      <c r="K89">
        <f t="shared" si="23"/>
        <v>7060368.5563272014</v>
      </c>
      <c r="L89">
        <f t="shared" si="23"/>
        <v>7534886.6958095012</v>
      </c>
      <c r="M89">
        <f t="shared" si="23"/>
        <v>7876586.1060309578</v>
      </c>
      <c r="N89">
        <f t="shared" si="23"/>
        <v>8122643.0577695686</v>
      </c>
      <c r="O89">
        <f t="shared" si="23"/>
        <v>8299828.0972744888</v>
      </c>
      <c r="P89">
        <f t="shared" si="23"/>
        <v>8427418.6327278875</v>
      </c>
      <c r="Q89">
        <f t="shared" si="23"/>
        <v>8519296.280991938</v>
      </c>
      <c r="R89">
        <f t="shared" si="23"/>
        <v>8585457.1621304564</v>
      </c>
      <c r="S89">
        <f t="shared" si="23"/>
        <v>8633099.4589864388</v>
      </c>
      <c r="T89">
        <f t="shared" si="23"/>
        <v>8667406.5663080812</v>
      </c>
      <c r="U89">
        <f t="shared" si="23"/>
        <v>8692111.0346156545</v>
      </c>
      <c r="V89">
        <f t="shared" si="23"/>
        <v>8709900.6648703422</v>
      </c>
      <c r="W89">
        <f t="shared" si="23"/>
        <v>8722710.9363021497</v>
      </c>
      <c r="X89">
        <f t="shared" si="23"/>
        <v>8731935.5830096509</v>
      </c>
      <c r="Y89">
        <f t="shared" si="23"/>
        <v>8738578.2296804264</v>
      </c>
      <c r="Z89">
        <f t="shared" si="23"/>
        <v>8743361.5841211863</v>
      </c>
      <c r="AA89">
        <f t="shared" si="23"/>
        <v>8746806.066545127</v>
      </c>
      <c r="AB89">
        <f t="shared" si="23"/>
        <v>8749286.4303391501</v>
      </c>
      <c r="AC89">
        <f t="shared" si="23"/>
        <v>8751072.5345468335</v>
      </c>
      <c r="AD89">
        <f t="shared" si="23"/>
        <v>8752358.7040387429</v>
      </c>
      <c r="AE89">
        <f t="shared" si="23"/>
        <v>8753284.8717028704</v>
      </c>
      <c r="AF89">
        <f t="shared" si="23"/>
        <v>8753951.8028868791</v>
      </c>
      <c r="AG89">
        <f t="shared" si="23"/>
        <v>8754432.0584836043</v>
      </c>
      <c r="AH89">
        <f t="shared" si="23"/>
        <v>8754777.8894234616</v>
      </c>
      <c r="AI89">
        <f t="shared" si="23"/>
        <v>8755026.9214800969</v>
      </c>
      <c r="AJ89">
        <f t="shared" si="23"/>
        <v>8755206.2488857266</v>
      </c>
      <c r="AK89">
        <f t="shared" si="23"/>
        <v>8755335.3821340539</v>
      </c>
      <c r="AL89">
        <f t="shared" si="23"/>
        <v>8755428.370686274</v>
      </c>
      <c r="AM89">
        <f t="shared" si="23"/>
        <v>8755495.3315267712</v>
      </c>
      <c r="AN89">
        <f t="shared" si="23"/>
        <v>8755543.5498725045</v>
      </c>
      <c r="AO89">
        <f t="shared" si="23"/>
        <v>8755578.2717912849</v>
      </c>
      <c r="AP89">
        <f t="shared" si="23"/>
        <v>8755603.2749643605</v>
      </c>
      <c r="AQ89">
        <f t="shared" si="23"/>
        <v>8755621.2796912249</v>
      </c>
      <c r="AR89">
        <f t="shared" si="23"/>
        <v>8755634.2448532246</v>
      </c>
      <c r="AS89">
        <f t="shared" si="23"/>
        <v>8755643.5810362715</v>
      </c>
      <c r="AT89">
        <f t="shared" si="23"/>
        <v>8755650.3040000014</v>
      </c>
      <c r="AU89">
        <f t="shared" si="23"/>
        <v>8755655.1451905686</v>
      </c>
    </row>
    <row r="90" spans="1:47">
      <c r="A90">
        <v>208470</v>
      </c>
      <c r="B90">
        <v>0.4</v>
      </c>
      <c r="F90">
        <f t="shared" si="22"/>
        <v>20416752.300000001</v>
      </c>
      <c r="G90">
        <f t="shared" si="23"/>
        <v>15150408.120640045</v>
      </c>
      <c r="H90">
        <f t="shared" si="23"/>
        <v>11242476.905690618</v>
      </c>
      <c r="I90">
        <f t="shared" si="23"/>
        <v>8342566.4819415612</v>
      </c>
      <c r="J90">
        <f t="shared" si="23"/>
        <v>6190665.6415176699</v>
      </c>
      <c r="K90">
        <f t="shared" si="23"/>
        <v>4593831.0672171209</v>
      </c>
      <c r="L90">
        <f t="shared" si="23"/>
        <v>3408887.6860995572</v>
      </c>
      <c r="M90">
        <f t="shared" si="23"/>
        <v>2529591.3337711678</v>
      </c>
      <c r="N90">
        <f t="shared" si="23"/>
        <v>1877102.7106533195</v>
      </c>
      <c r="O90">
        <f t="shared" si="23"/>
        <v>1392918.5079429836</v>
      </c>
      <c r="P90">
        <f t="shared" si="23"/>
        <v>1033625.8952472657</v>
      </c>
      <c r="Q90">
        <f t="shared" si="23"/>
        <v>767010.04777620931</v>
      </c>
      <c r="R90">
        <f t="shared" si="23"/>
        <v>569165.70694944309</v>
      </c>
      <c r="S90">
        <f t="shared" si="23"/>
        <v>422353.79172213655</v>
      </c>
      <c r="T90">
        <f t="shared" si="23"/>
        <v>313410.88052922953</v>
      </c>
      <c r="U90">
        <f t="shared" si="23"/>
        <v>232568.95512549137</v>
      </c>
      <c r="V90">
        <f t="shared" si="23"/>
        <v>172579.58242173571</v>
      </c>
      <c r="W90">
        <f t="shared" si="23"/>
        <v>128064.00687825908</v>
      </c>
      <c r="X90">
        <f t="shared" si="23"/>
        <v>95030.881565333999</v>
      </c>
      <c r="Y90">
        <f t="shared" si="23"/>
        <v>70518.396786299665</v>
      </c>
      <c r="Z90">
        <f t="shared" si="23"/>
        <v>52328.718869048331</v>
      </c>
      <c r="AA90">
        <f t="shared" si="23"/>
        <v>38830.928428138955</v>
      </c>
      <c r="AB90">
        <f t="shared" si="23"/>
        <v>28814.789186115991</v>
      </c>
      <c r="AC90">
        <f t="shared" si="23"/>
        <v>21382.236002337988</v>
      </c>
      <c r="AD90">
        <f t="shared" si="23"/>
        <v>15866.852729915956</v>
      </c>
      <c r="AE90">
        <f t="shared" si="23"/>
        <v>11774.120139975936</v>
      </c>
      <c r="AF90">
        <f t="shared" si="23"/>
        <v>8737.0764341430895</v>
      </c>
      <c r="AG90">
        <f t="shared" si="23"/>
        <v>6483.414786712794</v>
      </c>
      <c r="AH90">
        <f t="shared" si="23"/>
        <v>4811.0678226770087</v>
      </c>
      <c r="AI90">
        <f t="shared" si="23"/>
        <v>3570.0898918002199</v>
      </c>
      <c r="AJ90">
        <f t="shared" si="23"/>
        <v>2649.2126707223288</v>
      </c>
      <c r="AK90">
        <f t="shared" si="23"/>
        <v>1965.8686440448212</v>
      </c>
      <c r="AL90">
        <f t="shared" si="23"/>
        <v>1458.7879517386216</v>
      </c>
      <c r="AM90">
        <f t="shared" si="23"/>
        <v>1082.5048227820262</v>
      </c>
      <c r="AN90">
        <f t="shared" si="23"/>
        <v>803.281032004091</v>
      </c>
      <c r="AO90">
        <f t="shared" si="23"/>
        <v>596.08086984788167</v>
      </c>
      <c r="AP90">
        <f t="shared" si="23"/>
        <v>442.32639542238468</v>
      </c>
      <c r="AQ90">
        <f t="shared" si="23"/>
        <v>328.231704765372</v>
      </c>
      <c r="AR90">
        <f t="shared" si="23"/>
        <v>243.56686177494996</v>
      </c>
      <c r="AS90">
        <f t="shared" si="23"/>
        <v>180.74066366455955</v>
      </c>
      <c r="AT90">
        <f t="shared" si="23"/>
        <v>134.12000000292755</v>
      </c>
      <c r="AU90">
        <f t="shared" si="23"/>
        <v>99.524777854185231</v>
      </c>
    </row>
    <row r="91" spans="1:47">
      <c r="A91">
        <v>40</v>
      </c>
      <c r="F91">
        <f t="shared" si="22"/>
        <v>0</v>
      </c>
      <c r="G91">
        <f t="shared" si="23"/>
        <v>526634.41793599562</v>
      </c>
      <c r="H91">
        <f t="shared" si="23"/>
        <v>917427.5394309382</v>
      </c>
      <c r="I91">
        <f t="shared" si="23"/>
        <v>1207418.5818058439</v>
      </c>
      <c r="J91">
        <f t="shared" si="23"/>
        <v>1422608.665848233</v>
      </c>
      <c r="K91">
        <f t="shared" si="23"/>
        <v>1582292.1232782879</v>
      </c>
      <c r="L91">
        <f t="shared" si="23"/>
        <v>1700786.4613900443</v>
      </c>
      <c r="M91">
        <f t="shared" si="23"/>
        <v>1788716.0966228833</v>
      </c>
      <c r="N91">
        <f t="shared" si="23"/>
        <v>1853964.9589346682</v>
      </c>
      <c r="O91">
        <f t="shared" si="23"/>
        <v>1902383.3792057016</v>
      </c>
      <c r="P91">
        <f t="shared" si="23"/>
        <v>1938312.6404752736</v>
      </c>
      <c r="Q91">
        <f t="shared" si="23"/>
        <v>1964974.2252223792</v>
      </c>
      <c r="R91">
        <f t="shared" si="23"/>
        <v>1984758.6593050559</v>
      </c>
      <c r="S91">
        <f t="shared" si="23"/>
        <v>1999439.8508277864</v>
      </c>
      <c r="T91">
        <f t="shared" si="23"/>
        <v>2010334.1419470771</v>
      </c>
      <c r="U91">
        <f t="shared" si="23"/>
        <v>2018418.334487451</v>
      </c>
      <c r="V91">
        <f t="shared" si="23"/>
        <v>2024417.2717578264</v>
      </c>
      <c r="W91">
        <f t="shared" si="23"/>
        <v>2028868.8293121741</v>
      </c>
      <c r="X91">
        <f t="shared" si="23"/>
        <v>2032172.1418434666</v>
      </c>
      <c r="Y91">
        <f t="shared" si="23"/>
        <v>2034623.3903213702</v>
      </c>
      <c r="Z91">
        <f t="shared" si="23"/>
        <v>2036442.3581130952</v>
      </c>
      <c r="AA91">
        <f t="shared" si="23"/>
        <v>2037792.1371571862</v>
      </c>
      <c r="AB91">
        <f t="shared" si="23"/>
        <v>2038793.7510813884</v>
      </c>
      <c r="AC91">
        <f t="shared" si="23"/>
        <v>2039537.0063997663</v>
      </c>
      <c r="AD91">
        <f t="shared" si="23"/>
        <v>2040088.5447270086</v>
      </c>
      <c r="AE91">
        <f t="shared" si="23"/>
        <v>2040497.8179860024</v>
      </c>
      <c r="AF91">
        <f t="shared" si="23"/>
        <v>2040801.5223565858</v>
      </c>
      <c r="AG91">
        <f t="shared" si="23"/>
        <v>2041026.8885213288</v>
      </c>
      <c r="AH91">
        <f t="shared" si="23"/>
        <v>2041194.1232177324</v>
      </c>
      <c r="AI91">
        <f t="shared" si="23"/>
        <v>2041318.22101082</v>
      </c>
      <c r="AJ91">
        <f t="shared" si="23"/>
        <v>2041410.3087329278</v>
      </c>
      <c r="AK91">
        <f t="shared" si="23"/>
        <v>2041478.6431355956</v>
      </c>
      <c r="AL91">
        <f t="shared" si="23"/>
        <v>2041529.3512048263</v>
      </c>
      <c r="AM91">
        <f t="shared" si="23"/>
        <v>2041566.9795177218</v>
      </c>
      <c r="AN91">
        <f t="shared" ref="G91:BG98" si="24">$E53*AN53</f>
        <v>2041594.9018967997</v>
      </c>
      <c r="AO91">
        <f t="shared" si="24"/>
        <v>2041615.6219130154</v>
      </c>
      <c r="AP91">
        <f t="shared" si="24"/>
        <v>2041630.9973604579</v>
      </c>
      <c r="AQ91">
        <f t="shared" si="24"/>
        <v>2041642.4068295236</v>
      </c>
      <c r="AR91">
        <f t="shared" si="24"/>
        <v>2041650.8733138226</v>
      </c>
      <c r="AS91">
        <f t="shared" si="24"/>
        <v>2041657.1559336337</v>
      </c>
      <c r="AT91">
        <f t="shared" si="24"/>
        <v>2041661.8179999997</v>
      </c>
      <c r="AU91">
        <f t="shared" si="24"/>
        <v>2041665.2775222147</v>
      </c>
    </row>
    <row r="92" spans="1:47">
      <c r="A92" t="s">
        <v>44</v>
      </c>
      <c r="D92" s="17">
        <f>(((B93/A93)^(1/A94))-1)*(-1)</f>
        <v>0.24982953501754546</v>
      </c>
      <c r="F92">
        <f t="shared" si="22"/>
        <v>10570818</v>
      </c>
      <c r="G92">
        <f t="shared" si="24"/>
        <v>10570818</v>
      </c>
      <c r="H92">
        <f t="shared" si="24"/>
        <v>10570818</v>
      </c>
      <c r="I92">
        <f t="shared" si="24"/>
        <v>10570818</v>
      </c>
      <c r="J92">
        <f t="shared" si="24"/>
        <v>10570818</v>
      </c>
      <c r="K92">
        <f t="shared" si="24"/>
        <v>10570818</v>
      </c>
      <c r="L92">
        <f t="shared" si="24"/>
        <v>10570818</v>
      </c>
      <c r="M92">
        <f t="shared" si="24"/>
        <v>10570818</v>
      </c>
      <c r="N92">
        <f t="shared" si="24"/>
        <v>10570818</v>
      </c>
      <c r="O92">
        <f t="shared" si="24"/>
        <v>10570818</v>
      </c>
      <c r="P92">
        <f t="shared" si="24"/>
        <v>10570818</v>
      </c>
      <c r="Q92">
        <f t="shared" si="24"/>
        <v>10570818</v>
      </c>
      <c r="R92">
        <f t="shared" si="24"/>
        <v>10570818</v>
      </c>
      <c r="S92">
        <f t="shared" si="24"/>
        <v>10570818</v>
      </c>
      <c r="T92">
        <f t="shared" si="24"/>
        <v>10570818</v>
      </c>
      <c r="U92">
        <f t="shared" si="24"/>
        <v>10570818</v>
      </c>
      <c r="V92">
        <f t="shared" si="24"/>
        <v>10570818</v>
      </c>
      <c r="W92">
        <f t="shared" si="24"/>
        <v>10570818</v>
      </c>
      <c r="X92">
        <f t="shared" si="24"/>
        <v>10570818</v>
      </c>
      <c r="Y92">
        <f t="shared" si="24"/>
        <v>10570818</v>
      </c>
      <c r="Z92">
        <f t="shared" si="24"/>
        <v>10570818</v>
      </c>
      <c r="AA92">
        <f t="shared" si="24"/>
        <v>10570818</v>
      </c>
      <c r="AB92">
        <f t="shared" si="24"/>
        <v>10570818</v>
      </c>
      <c r="AC92">
        <f t="shared" si="24"/>
        <v>10570818</v>
      </c>
      <c r="AD92">
        <f t="shared" si="24"/>
        <v>10570818</v>
      </c>
      <c r="AE92">
        <f t="shared" si="24"/>
        <v>10570818</v>
      </c>
      <c r="AF92">
        <f t="shared" si="24"/>
        <v>10570818</v>
      </c>
      <c r="AG92">
        <f t="shared" si="24"/>
        <v>10570818</v>
      </c>
      <c r="AH92">
        <f t="shared" si="24"/>
        <v>10570818</v>
      </c>
      <c r="AI92">
        <f t="shared" si="24"/>
        <v>10570818</v>
      </c>
      <c r="AJ92">
        <f t="shared" si="24"/>
        <v>10570818</v>
      </c>
      <c r="AK92">
        <f t="shared" si="24"/>
        <v>10570818</v>
      </c>
      <c r="AL92">
        <f t="shared" si="24"/>
        <v>10570818</v>
      </c>
      <c r="AM92">
        <f t="shared" si="24"/>
        <v>10570818</v>
      </c>
      <c r="AN92">
        <f t="shared" si="24"/>
        <v>10570818</v>
      </c>
      <c r="AO92">
        <f t="shared" si="24"/>
        <v>10570818</v>
      </c>
      <c r="AP92">
        <f t="shared" si="24"/>
        <v>10570818</v>
      </c>
      <c r="AQ92">
        <f t="shared" si="24"/>
        <v>10570818</v>
      </c>
      <c r="AR92">
        <f t="shared" si="24"/>
        <v>10570818</v>
      </c>
      <c r="AS92">
        <f t="shared" si="24"/>
        <v>10570818</v>
      </c>
      <c r="AT92">
        <f t="shared" si="24"/>
        <v>10570818</v>
      </c>
      <c r="AU92">
        <f t="shared" si="24"/>
        <v>10570818</v>
      </c>
    </row>
    <row r="93" spans="1:47">
      <c r="A93">
        <v>39415</v>
      </c>
      <c r="B93">
        <v>0.4</v>
      </c>
      <c r="F93">
        <f t="shared" si="22"/>
        <v>0</v>
      </c>
      <c r="G93">
        <f t="shared" si="24"/>
        <v>0</v>
      </c>
      <c r="H93">
        <f t="shared" si="24"/>
        <v>0</v>
      </c>
      <c r="I93">
        <f t="shared" si="24"/>
        <v>0</v>
      </c>
      <c r="J93">
        <f t="shared" si="24"/>
        <v>0</v>
      </c>
      <c r="K93">
        <f t="shared" si="24"/>
        <v>0</v>
      </c>
      <c r="L93">
        <f t="shared" si="24"/>
        <v>0</v>
      </c>
      <c r="M93">
        <f t="shared" si="24"/>
        <v>0</v>
      </c>
      <c r="N93">
        <f t="shared" si="24"/>
        <v>0</v>
      </c>
      <c r="O93">
        <f t="shared" si="24"/>
        <v>0</v>
      </c>
      <c r="P93">
        <f t="shared" si="24"/>
        <v>0</v>
      </c>
      <c r="Q93">
        <f t="shared" si="24"/>
        <v>0</v>
      </c>
      <c r="R93">
        <f t="shared" si="24"/>
        <v>0</v>
      </c>
      <c r="S93">
        <f t="shared" si="24"/>
        <v>0</v>
      </c>
      <c r="T93">
        <f t="shared" si="24"/>
        <v>0</v>
      </c>
      <c r="U93">
        <f t="shared" si="24"/>
        <v>0</v>
      </c>
      <c r="V93">
        <f t="shared" si="24"/>
        <v>0</v>
      </c>
      <c r="W93">
        <f t="shared" si="24"/>
        <v>0</v>
      </c>
      <c r="X93">
        <f t="shared" si="24"/>
        <v>0</v>
      </c>
      <c r="Y93">
        <f t="shared" si="24"/>
        <v>0</v>
      </c>
      <c r="Z93">
        <f t="shared" si="24"/>
        <v>0</v>
      </c>
      <c r="AA93">
        <f t="shared" si="24"/>
        <v>0</v>
      </c>
      <c r="AB93">
        <f t="shared" si="24"/>
        <v>0</v>
      </c>
      <c r="AC93">
        <f t="shared" si="24"/>
        <v>0</v>
      </c>
      <c r="AD93">
        <f t="shared" si="24"/>
        <v>0</v>
      </c>
      <c r="AE93">
        <f t="shared" si="24"/>
        <v>0</v>
      </c>
      <c r="AF93">
        <f t="shared" si="24"/>
        <v>0</v>
      </c>
      <c r="AG93">
        <f t="shared" si="24"/>
        <v>0</v>
      </c>
      <c r="AH93">
        <f t="shared" si="24"/>
        <v>0</v>
      </c>
      <c r="AI93">
        <f t="shared" si="24"/>
        <v>0</v>
      </c>
      <c r="AJ93">
        <f t="shared" si="24"/>
        <v>0</v>
      </c>
      <c r="AK93">
        <f t="shared" si="24"/>
        <v>0</v>
      </c>
      <c r="AL93">
        <f t="shared" si="24"/>
        <v>0</v>
      </c>
      <c r="AM93">
        <f t="shared" si="24"/>
        <v>0</v>
      </c>
      <c r="AN93">
        <f t="shared" si="24"/>
        <v>0</v>
      </c>
      <c r="AO93">
        <f t="shared" si="24"/>
        <v>0</v>
      </c>
      <c r="AP93">
        <f t="shared" si="24"/>
        <v>0</v>
      </c>
      <c r="AQ93">
        <f t="shared" si="24"/>
        <v>0</v>
      </c>
      <c r="AR93">
        <f t="shared" si="24"/>
        <v>0</v>
      </c>
      <c r="AS93">
        <f t="shared" si="24"/>
        <v>0</v>
      </c>
      <c r="AT93">
        <f t="shared" si="24"/>
        <v>0</v>
      </c>
      <c r="AU93">
        <f t="shared" si="24"/>
        <v>0</v>
      </c>
    </row>
    <row r="94" spans="1:47">
      <c r="A94">
        <v>40</v>
      </c>
      <c r="F94">
        <f t="shared" si="22"/>
        <v>981849.60000000009</v>
      </c>
      <c r="G94">
        <f t="shared" si="24"/>
        <v>981849.60000000009</v>
      </c>
      <c r="H94">
        <f t="shared" si="24"/>
        <v>981849.60000000009</v>
      </c>
      <c r="I94">
        <f t="shared" si="24"/>
        <v>981849.60000000009</v>
      </c>
      <c r="J94">
        <f t="shared" si="24"/>
        <v>981849.60000000009</v>
      </c>
      <c r="K94">
        <f t="shared" si="24"/>
        <v>981849.60000000009</v>
      </c>
      <c r="L94">
        <f t="shared" si="24"/>
        <v>981849.60000000009</v>
      </c>
      <c r="M94">
        <f t="shared" si="24"/>
        <v>981849.60000000009</v>
      </c>
      <c r="N94">
        <f t="shared" si="24"/>
        <v>981849.60000000009</v>
      </c>
      <c r="O94">
        <f t="shared" si="24"/>
        <v>981849.60000000009</v>
      </c>
      <c r="P94">
        <f t="shared" si="24"/>
        <v>981849.60000000009</v>
      </c>
      <c r="Q94">
        <f t="shared" si="24"/>
        <v>981849.60000000009</v>
      </c>
      <c r="R94">
        <f t="shared" si="24"/>
        <v>981849.60000000009</v>
      </c>
      <c r="S94">
        <f t="shared" si="24"/>
        <v>981849.60000000009</v>
      </c>
      <c r="T94">
        <f t="shared" si="24"/>
        <v>981849.60000000009</v>
      </c>
      <c r="U94">
        <f t="shared" si="24"/>
        <v>981849.60000000009</v>
      </c>
      <c r="V94">
        <f t="shared" si="24"/>
        <v>981849.60000000009</v>
      </c>
      <c r="W94">
        <f t="shared" si="24"/>
        <v>981849.60000000009</v>
      </c>
      <c r="X94">
        <f t="shared" si="24"/>
        <v>981849.60000000009</v>
      </c>
      <c r="Y94">
        <f t="shared" si="24"/>
        <v>981849.60000000009</v>
      </c>
      <c r="Z94">
        <f t="shared" si="24"/>
        <v>981849.60000000009</v>
      </c>
      <c r="AA94">
        <f t="shared" si="24"/>
        <v>981849.60000000009</v>
      </c>
      <c r="AB94">
        <f t="shared" si="24"/>
        <v>981849.60000000009</v>
      </c>
      <c r="AC94">
        <f t="shared" si="24"/>
        <v>981849.60000000009</v>
      </c>
      <c r="AD94">
        <f t="shared" si="24"/>
        <v>981849.60000000009</v>
      </c>
      <c r="AE94">
        <f t="shared" si="24"/>
        <v>981849.60000000009</v>
      </c>
      <c r="AF94">
        <f t="shared" si="24"/>
        <v>981849.60000000009</v>
      </c>
      <c r="AG94">
        <f t="shared" si="24"/>
        <v>981849.60000000009</v>
      </c>
      <c r="AH94">
        <f t="shared" si="24"/>
        <v>981849.60000000009</v>
      </c>
      <c r="AI94">
        <f t="shared" si="24"/>
        <v>981849.60000000009</v>
      </c>
      <c r="AJ94">
        <f t="shared" si="24"/>
        <v>981849.60000000009</v>
      </c>
      <c r="AK94">
        <f t="shared" si="24"/>
        <v>981849.60000000009</v>
      </c>
      <c r="AL94">
        <f t="shared" si="24"/>
        <v>981849.60000000009</v>
      </c>
      <c r="AM94">
        <f t="shared" si="24"/>
        <v>981849.60000000009</v>
      </c>
      <c r="AN94">
        <f t="shared" si="24"/>
        <v>981849.60000000009</v>
      </c>
      <c r="AO94">
        <f t="shared" si="24"/>
        <v>981849.60000000009</v>
      </c>
      <c r="AP94">
        <f t="shared" si="24"/>
        <v>981849.60000000009</v>
      </c>
      <c r="AQ94">
        <f t="shared" si="24"/>
        <v>981849.60000000009</v>
      </c>
      <c r="AR94">
        <f t="shared" si="24"/>
        <v>981849.60000000009</v>
      </c>
      <c r="AS94">
        <f t="shared" si="24"/>
        <v>981849.60000000009</v>
      </c>
      <c r="AT94">
        <f t="shared" si="24"/>
        <v>981849.60000000009</v>
      </c>
      <c r="AU94">
        <f t="shared" si="24"/>
        <v>981849.60000000009</v>
      </c>
    </row>
    <row r="95" spans="1:47">
      <c r="A95" t="s">
        <v>45</v>
      </c>
      <c r="D95" s="17">
        <f>(((B96/A96)^(1/A97))-1)*(-1)</f>
        <v>0.2356051312473546</v>
      </c>
      <c r="F95">
        <f t="shared" si="22"/>
        <v>425896.49999999994</v>
      </c>
      <c r="G95">
        <f t="shared" si="24"/>
        <v>795286.48949999991</v>
      </c>
      <c r="H95">
        <f t="shared" si="24"/>
        <v>1167446.9039212498</v>
      </c>
      <c r="I95">
        <f t="shared" si="24"/>
        <v>1542398.521450659</v>
      </c>
      <c r="J95">
        <f t="shared" si="24"/>
        <v>1920162.276111539</v>
      </c>
      <c r="K95">
        <f t="shared" si="24"/>
        <v>2300759.2589323753</v>
      </c>
      <c r="L95">
        <f t="shared" si="24"/>
        <v>2684210.7191243684</v>
      </c>
      <c r="M95">
        <f t="shared" si="24"/>
        <v>3070538.0652678013</v>
      </c>
      <c r="N95">
        <f t="shared" si="24"/>
        <v>3459762.8665073104</v>
      </c>
      <c r="O95">
        <f t="shared" si="24"/>
        <v>3851906.8537561153</v>
      </c>
      <c r="P95">
        <f t="shared" si="24"/>
        <v>4246991.9209092855</v>
      </c>
      <c r="Q95">
        <f t="shared" si="24"/>
        <v>4246991.9209092855</v>
      </c>
      <c r="R95">
        <f t="shared" si="24"/>
        <v>4246991.9209092855</v>
      </c>
      <c r="S95">
        <f t="shared" si="24"/>
        <v>4246991.9209092855</v>
      </c>
      <c r="T95">
        <f t="shared" si="24"/>
        <v>4246991.9209092855</v>
      </c>
      <c r="U95">
        <f t="shared" si="24"/>
        <v>4246991.9209092855</v>
      </c>
      <c r="V95">
        <f t="shared" si="24"/>
        <v>4246991.9209092855</v>
      </c>
      <c r="W95">
        <f t="shared" si="24"/>
        <v>4246991.9209092855</v>
      </c>
      <c r="X95">
        <f t="shared" si="24"/>
        <v>4246991.9209092855</v>
      </c>
      <c r="Y95">
        <f t="shared" si="24"/>
        <v>4246991.9209092855</v>
      </c>
      <c r="Z95">
        <f t="shared" si="24"/>
        <v>4246991.9209092855</v>
      </c>
      <c r="AA95">
        <f t="shared" si="24"/>
        <v>4246991.9209092855</v>
      </c>
      <c r="AB95">
        <f t="shared" si="24"/>
        <v>4246991.9209092855</v>
      </c>
      <c r="AC95">
        <f t="shared" si="24"/>
        <v>4246991.9209092855</v>
      </c>
      <c r="AD95">
        <f t="shared" si="24"/>
        <v>4246991.9209092855</v>
      </c>
      <c r="AE95">
        <f t="shared" si="24"/>
        <v>4246991.9209092855</v>
      </c>
      <c r="AF95">
        <f t="shared" si="24"/>
        <v>4246991.9209092855</v>
      </c>
      <c r="AG95">
        <f t="shared" si="24"/>
        <v>4246991.9209092855</v>
      </c>
      <c r="AH95">
        <f t="shared" si="24"/>
        <v>4246991.9209092855</v>
      </c>
      <c r="AI95">
        <f t="shared" si="24"/>
        <v>4246991.9209092855</v>
      </c>
      <c r="AJ95">
        <f t="shared" si="24"/>
        <v>4246991.9209092855</v>
      </c>
      <c r="AK95">
        <f t="shared" si="24"/>
        <v>4246991.9209092855</v>
      </c>
      <c r="AL95">
        <f t="shared" si="24"/>
        <v>4246991.9209092855</v>
      </c>
      <c r="AM95">
        <f t="shared" si="24"/>
        <v>4246991.9209092855</v>
      </c>
      <c r="AN95">
        <f t="shared" si="24"/>
        <v>4246991.9209092855</v>
      </c>
      <c r="AO95">
        <f t="shared" si="24"/>
        <v>4246991.9209092855</v>
      </c>
      <c r="AP95">
        <f t="shared" si="24"/>
        <v>4246991.9209092855</v>
      </c>
      <c r="AQ95">
        <f t="shared" si="24"/>
        <v>4246991.9209092855</v>
      </c>
      <c r="AR95">
        <f t="shared" si="24"/>
        <v>4246991.9209092855</v>
      </c>
      <c r="AS95">
        <f t="shared" si="24"/>
        <v>4246991.9209092855</v>
      </c>
      <c r="AT95">
        <f t="shared" si="24"/>
        <v>4246991.9209092855</v>
      </c>
      <c r="AU95">
        <f t="shared" si="24"/>
        <v>4246991.9209092855</v>
      </c>
    </row>
    <row r="96" spans="1:47">
      <c r="A96">
        <v>18593</v>
      </c>
      <c r="B96">
        <v>0.4</v>
      </c>
      <c r="F96">
        <f t="shared" ref="F96:U105" si="25">$E58*F58</f>
        <v>0</v>
      </c>
      <c r="G96">
        <f t="shared" si="24"/>
        <v>0</v>
      </c>
      <c r="H96">
        <f t="shared" si="24"/>
        <v>0</v>
      </c>
      <c r="I96">
        <f t="shared" si="24"/>
        <v>0</v>
      </c>
      <c r="J96">
        <f t="shared" si="24"/>
        <v>0</v>
      </c>
      <c r="K96">
        <f t="shared" si="24"/>
        <v>0</v>
      </c>
      <c r="L96">
        <f t="shared" si="24"/>
        <v>0</v>
      </c>
      <c r="M96">
        <f t="shared" si="24"/>
        <v>0</v>
      </c>
      <c r="N96">
        <f t="shared" si="24"/>
        <v>0</v>
      </c>
      <c r="O96">
        <f t="shared" si="24"/>
        <v>0</v>
      </c>
      <c r="P96">
        <f t="shared" si="24"/>
        <v>0</v>
      </c>
      <c r="Q96">
        <f t="shared" si="24"/>
        <v>39884.589695072107</v>
      </c>
      <c r="R96">
        <f t="shared" si="24"/>
        <v>80068.313812857261</v>
      </c>
      <c r="S96">
        <f t="shared" si="24"/>
        <v>120553.41586152579</v>
      </c>
      <c r="T96">
        <f t="shared" si="24"/>
        <v>161342.15617555933</v>
      </c>
      <c r="U96">
        <f t="shared" si="24"/>
        <v>202436.81204194811</v>
      </c>
      <c r="V96">
        <f t="shared" si="24"/>
        <v>243839.67782733485</v>
      </c>
      <c r="W96">
        <f t="shared" si="24"/>
        <v>285553.06510611193</v>
      </c>
      <c r="X96">
        <f t="shared" si="24"/>
        <v>327579.3027894799</v>
      </c>
      <c r="Y96">
        <f t="shared" si="24"/>
        <v>369920.7372554731</v>
      </c>
      <c r="Z96">
        <f t="shared" si="24"/>
        <v>412579.73247996124</v>
      </c>
      <c r="AA96">
        <f t="shared" si="24"/>
        <v>455558.67016863305</v>
      </c>
      <c r="AB96">
        <f t="shared" si="24"/>
        <v>498859.9498899699</v>
      </c>
      <c r="AC96">
        <f t="shared" si="24"/>
        <v>542485.98920921667</v>
      </c>
      <c r="AD96">
        <f t="shared" si="24"/>
        <v>586439.22382335796</v>
      </c>
      <c r="AE96">
        <f t="shared" si="24"/>
        <v>630722.10769710515</v>
      </c>
      <c r="AF96">
        <f t="shared" si="24"/>
        <v>675337.11319990549</v>
      </c>
      <c r="AG96">
        <f t="shared" si="24"/>
        <v>720286.73124397697</v>
      </c>
      <c r="AH96">
        <f t="shared" si="24"/>
        <v>765573.4714233788</v>
      </c>
      <c r="AI96">
        <f t="shared" si="24"/>
        <v>811199.86215412628</v>
      </c>
      <c r="AJ96">
        <f t="shared" si="24"/>
        <v>857168.45081535424</v>
      </c>
      <c r="AK96">
        <f t="shared" si="24"/>
        <v>903481.80389154155</v>
      </c>
      <c r="AL96">
        <f t="shared" si="24"/>
        <v>950142.50711580028</v>
      </c>
      <c r="AM96">
        <f t="shared" si="24"/>
        <v>997153.16561424092</v>
      </c>
      <c r="AN96">
        <f t="shared" si="24"/>
        <v>1044516.4040514199</v>
      </c>
      <c r="AO96">
        <f t="shared" si="24"/>
        <v>1092234.8667768778</v>
      </c>
      <c r="AP96">
        <f t="shared" si="24"/>
        <v>1140311.2179727764</v>
      </c>
      <c r="AQ96">
        <f t="shared" si="24"/>
        <v>1188748.1418026444</v>
      </c>
      <c r="AR96">
        <f t="shared" si="24"/>
        <v>1237548.3425612361</v>
      </c>
      <c r="AS96">
        <f t="shared" si="24"/>
        <v>1286714.5448255173</v>
      </c>
      <c r="AT96">
        <f t="shared" si="24"/>
        <v>1336249.4936067809</v>
      </c>
      <c r="AU96">
        <f t="shared" si="24"/>
        <v>1386155.9545039039</v>
      </c>
    </row>
    <row r="97" spans="1:47">
      <c r="A97">
        <v>40</v>
      </c>
      <c r="F97">
        <f t="shared" si="25"/>
        <v>64896711</v>
      </c>
      <c r="G97">
        <f t="shared" si="24"/>
        <v>46697980.309007883</v>
      </c>
      <c r="H97">
        <f t="shared" si="24"/>
        <v>33602648.444548875</v>
      </c>
      <c r="I97">
        <f t="shared" si="24"/>
        <v>24179589.245964371</v>
      </c>
      <c r="J97">
        <f t="shared" si="24"/>
        <v>17399001.661084838</v>
      </c>
      <c r="K97">
        <f t="shared" si="24"/>
        <v>12519867.71665108</v>
      </c>
      <c r="L97">
        <f t="shared" si="24"/>
        <v>9008970.2096544728</v>
      </c>
      <c r="M97">
        <f t="shared" si="24"/>
        <v>6482619.9505685782</v>
      </c>
      <c r="N97">
        <f t="shared" si="24"/>
        <v>4664724.2077095844</v>
      </c>
      <c r="O97">
        <f t="shared" si="24"/>
        <v>3356613.8536446728</v>
      </c>
      <c r="P97">
        <f t="shared" si="24"/>
        <v>2415331.7668508929</v>
      </c>
      <c r="Q97">
        <f t="shared" si="24"/>
        <v>1738009.7319280826</v>
      </c>
      <c r="R97">
        <f t="shared" si="24"/>
        <v>1250626.464543659</v>
      </c>
      <c r="S97">
        <f t="shared" si="24"/>
        <v>899918.1794464757</v>
      </c>
      <c r="T97">
        <f t="shared" si="24"/>
        <v>647557.64623433223</v>
      </c>
      <c r="U97">
        <f t="shared" si="24"/>
        <v>465965.5897322477</v>
      </c>
      <c r="V97">
        <f t="shared" si="24"/>
        <v>335296.68297044514</v>
      </c>
      <c r="W97">
        <f t="shared" si="24"/>
        <v>241270.74635615008</v>
      </c>
      <c r="X97">
        <f t="shared" si="24"/>
        <v>173612.13517398914</v>
      </c>
      <c r="Y97">
        <f t="shared" si="24"/>
        <v>124926.76354214105</v>
      </c>
      <c r="Z97">
        <f t="shared" si="24"/>
        <v>89894.040145719686</v>
      </c>
      <c r="AA97">
        <f t="shared" si="24"/>
        <v>64685.406269999752</v>
      </c>
      <c r="AB97">
        <f t="shared" si="24"/>
        <v>46545.930937491736</v>
      </c>
      <c r="AC97">
        <f t="shared" si="24"/>
        <v>33493.237683239575</v>
      </c>
      <c r="AD97">
        <f t="shared" si="24"/>
        <v>24100.860116270902</v>
      </c>
      <c r="AE97">
        <f t="shared" si="24"/>
        <v>17342.350233125271</v>
      </c>
      <c r="AF97">
        <f t="shared" si="24"/>
        <v>12479.102826930275</v>
      </c>
      <c r="AG97">
        <f t="shared" si="24"/>
        <v>8979.6368584282209</v>
      </c>
      <c r="AH97">
        <f t="shared" si="24"/>
        <v>6461.5124362339211</v>
      </c>
      <c r="AI97">
        <f t="shared" si="24"/>
        <v>4649.5357910184948</v>
      </c>
      <c r="AJ97">
        <f t="shared" si="24"/>
        <v>3345.6846652068284</v>
      </c>
      <c r="AK97">
        <f t="shared" si="24"/>
        <v>2407.4674079568881</v>
      </c>
      <c r="AL97">
        <f t="shared" si="24"/>
        <v>1732.3507444228687</v>
      </c>
      <c r="AM97">
        <f t="shared" si="24"/>
        <v>1246.554404758537</v>
      </c>
      <c r="AN97">
        <f t="shared" si="24"/>
        <v>896.98803144663111</v>
      </c>
      <c r="AO97">
        <f t="shared" si="24"/>
        <v>645.44918817023279</v>
      </c>
      <c r="AP97">
        <f t="shared" si="24"/>
        <v>464.44839831461144</v>
      </c>
      <c r="AQ97">
        <f t="shared" si="24"/>
        <v>334.20495160257269</v>
      </c>
      <c r="AR97">
        <f t="shared" si="24"/>
        <v>240.48516494182115</v>
      </c>
      <c r="AS97">
        <f t="shared" si="24"/>
        <v>173.04685128418788</v>
      </c>
      <c r="AT97">
        <f t="shared" si="24"/>
        <v>124.519999998188</v>
      </c>
      <c r="AU97">
        <f t="shared" si="24"/>
        <v>89.601343711564553</v>
      </c>
    </row>
    <row r="98" spans="1:47">
      <c r="F98">
        <f t="shared" si="25"/>
        <v>0</v>
      </c>
      <c r="G98">
        <f t="shared" si="24"/>
        <v>1819873.0690992118</v>
      </c>
      <c r="H98">
        <f t="shared" ref="G98:AV104" si="26">$E60*H60</f>
        <v>3129406.2555451132</v>
      </c>
      <c r="I98">
        <f t="shared" si="26"/>
        <v>4071712.1754035633</v>
      </c>
      <c r="J98">
        <f t="shared" si="26"/>
        <v>4749770.9338915162</v>
      </c>
      <c r="K98">
        <f t="shared" si="26"/>
        <v>5237684.3283348922</v>
      </c>
      <c r="L98">
        <f t="shared" si="26"/>
        <v>5588774.0790345529</v>
      </c>
      <c r="M98">
        <f t="shared" si="26"/>
        <v>5841409.1049431423</v>
      </c>
      <c r="N98">
        <f t="shared" si="26"/>
        <v>6023198.6792290425</v>
      </c>
      <c r="O98">
        <f t="shared" si="26"/>
        <v>6154009.7146355333</v>
      </c>
      <c r="P98">
        <f t="shared" si="26"/>
        <v>6248137.9233149113</v>
      </c>
      <c r="Q98">
        <f t="shared" si="26"/>
        <v>6315870.1268071923</v>
      </c>
      <c r="R98">
        <f t="shared" si="26"/>
        <v>6364608.4535456346</v>
      </c>
      <c r="S98">
        <f t="shared" si="26"/>
        <v>6399679.2820553528</v>
      </c>
      <c r="T98">
        <f t="shared" si="26"/>
        <v>6424915.3353765672</v>
      </c>
      <c r="U98">
        <f t="shared" si="26"/>
        <v>6443074.5410267757</v>
      </c>
      <c r="V98">
        <f t="shared" si="26"/>
        <v>6456141.4317029556</v>
      </c>
      <c r="W98">
        <f t="shared" si="26"/>
        <v>6465544.0253643859</v>
      </c>
      <c r="X98">
        <f t="shared" si="26"/>
        <v>6472309.886482602</v>
      </c>
      <c r="Y98">
        <f t="shared" si="26"/>
        <v>6477178.423645786</v>
      </c>
      <c r="Z98">
        <f t="shared" si="26"/>
        <v>6480681.695985429</v>
      </c>
      <c r="AA98">
        <f t="shared" si="26"/>
        <v>6483202.5593730006</v>
      </c>
      <c r="AB98">
        <f t="shared" si="26"/>
        <v>6485016.5069062514</v>
      </c>
      <c r="AC98">
        <f t="shared" si="26"/>
        <v>6486321.7762316763</v>
      </c>
      <c r="AD98">
        <f t="shared" si="26"/>
        <v>6487261.0139883738</v>
      </c>
      <c r="AE98">
        <f t="shared" si="26"/>
        <v>6487936.8649766883</v>
      </c>
      <c r="AF98">
        <f t="shared" si="26"/>
        <v>6488423.1897173077</v>
      </c>
      <c r="AG98">
        <f t="shared" si="26"/>
        <v>6488773.1363141574</v>
      </c>
      <c r="AH98">
        <f t="shared" si="26"/>
        <v>6489024.9487563772</v>
      </c>
      <c r="AI98">
        <f t="shared" si="26"/>
        <v>6489206.1464208988</v>
      </c>
      <c r="AJ98">
        <f t="shared" si="26"/>
        <v>6489336.5315334797</v>
      </c>
      <c r="AK98">
        <f t="shared" si="26"/>
        <v>6489430.3532592049</v>
      </c>
      <c r="AL98">
        <f t="shared" si="26"/>
        <v>6489497.8649255587</v>
      </c>
      <c r="AM98">
        <f t="shared" si="26"/>
        <v>6489546.4445595248</v>
      </c>
      <c r="AN98">
        <f t="shared" si="26"/>
        <v>6489581.4011968561</v>
      </c>
      <c r="AO98">
        <f t="shared" si="26"/>
        <v>6489606.5550811831</v>
      </c>
      <c r="AP98">
        <f t="shared" si="26"/>
        <v>6489624.6551601691</v>
      </c>
      <c r="AQ98">
        <f t="shared" si="26"/>
        <v>6489637.6795048406</v>
      </c>
      <c r="AR98">
        <f t="shared" si="26"/>
        <v>6489647.0514835063</v>
      </c>
      <c r="AS98">
        <f t="shared" si="26"/>
        <v>6489653.7953148717</v>
      </c>
      <c r="AT98">
        <f t="shared" si="26"/>
        <v>6489658.648000001</v>
      </c>
      <c r="AU98">
        <f t="shared" si="26"/>
        <v>6489662.1398656294</v>
      </c>
    </row>
    <row r="99" spans="1:47">
      <c r="F99">
        <f t="shared" si="25"/>
        <v>9932580</v>
      </c>
      <c r="G99">
        <f t="shared" si="26"/>
        <v>7451128.1570754284</v>
      </c>
      <c r="H99">
        <f t="shared" si="26"/>
        <v>5589616.2742371336</v>
      </c>
      <c r="I99">
        <f t="shared" si="26"/>
        <v>4193165.0395179656</v>
      </c>
      <c r="J99">
        <f t="shared" si="26"/>
        <v>3145588.5674433643</v>
      </c>
      <c r="K99">
        <f t="shared" si="26"/>
        <v>2359727.6382824816</v>
      </c>
      <c r="L99">
        <f t="shared" si="26"/>
        <v>1770197.9796423188</v>
      </c>
      <c r="M99">
        <f t="shared" si="26"/>
        <v>1327950.2414992801</v>
      </c>
      <c r="N99">
        <f t="shared" si="26"/>
        <v>996189.05013907701</v>
      </c>
      <c r="O99">
        <f t="shared" si="26"/>
        <v>747311.60295326111</v>
      </c>
      <c r="P99">
        <f t="shared" si="26"/>
        <v>560611.09267423046</v>
      </c>
      <c r="Q99">
        <f t="shared" si="26"/>
        <v>420553.88406574947</v>
      </c>
      <c r="R99">
        <f t="shared" si="26"/>
        <v>315487.10275978106</v>
      </c>
      <c r="S99">
        <f t="shared" si="26"/>
        <v>236669.10657327299</v>
      </c>
      <c r="T99">
        <f t="shared" si="26"/>
        <v>177542.17372505483</v>
      </c>
      <c r="U99">
        <f t="shared" si="26"/>
        <v>133186.89501731977</v>
      </c>
      <c r="V99">
        <f t="shared" si="26"/>
        <v>99912.87496471277</v>
      </c>
      <c r="W99">
        <f t="shared" si="26"/>
        <v>74951.687870012858</v>
      </c>
      <c r="X99">
        <f t="shared" si="26"/>
        <v>56226.542540667811</v>
      </c>
      <c r="Y99">
        <f t="shared" si="26"/>
        <v>42179.491562087758</v>
      </c>
      <c r="Z99">
        <f t="shared" si="26"/>
        <v>31641.808797854494</v>
      </c>
      <c r="AA99">
        <f t="shared" si="26"/>
        <v>23736.750418772106</v>
      </c>
      <c r="AB99">
        <f t="shared" si="26"/>
        <v>17806.609098822606</v>
      </c>
      <c r="AC99">
        <f t="shared" si="26"/>
        <v>13357.992227423965</v>
      </c>
      <c r="AD99">
        <f t="shared" si="26"/>
        <v>10020.771240478061</v>
      </c>
      <c r="AE99">
        <f t="shared" si="26"/>
        <v>7517.2866209516942</v>
      </c>
      <c r="AF99">
        <f t="shared" si="26"/>
        <v>5639.2463998464227</v>
      </c>
      <c r="AG99">
        <f t="shared" si="26"/>
        <v>4230.3960939233657</v>
      </c>
      <c r="AH99">
        <f t="shared" si="26"/>
        <v>3173.5182048376591</v>
      </c>
      <c r="AI99">
        <f t="shared" si="26"/>
        <v>2380.6796273525397</v>
      </c>
      <c r="AJ99">
        <f t="shared" si="26"/>
        <v>1785.9155430252431</v>
      </c>
      <c r="AK99">
        <f t="shared" si="26"/>
        <v>1339.7410933300853</v>
      </c>
      <c r="AL99">
        <f t="shared" si="26"/>
        <v>1005.0341989404405</v>
      </c>
      <c r="AM99">
        <f t="shared" si="26"/>
        <v>753.94697234223713</v>
      </c>
      <c r="AN99">
        <f t="shared" si="26"/>
        <v>565.58875081423321</v>
      </c>
      <c r="AO99">
        <f t="shared" si="26"/>
        <v>424.28797618771205</v>
      </c>
      <c r="AP99">
        <f t="shared" si="26"/>
        <v>318.28830838293652</v>
      </c>
      <c r="AQ99">
        <f t="shared" si="26"/>
        <v>238.77048829823616</v>
      </c>
      <c r="AR99">
        <f t="shared" si="26"/>
        <v>179.11856823044945</v>
      </c>
      <c r="AS99">
        <f t="shared" si="26"/>
        <v>134.36945961706806</v>
      </c>
      <c r="AT99">
        <f t="shared" si="26"/>
        <v>100.80000000036671</v>
      </c>
      <c r="AU99">
        <f t="shared" si="26"/>
        <v>75.617182870017132</v>
      </c>
    </row>
    <row r="100" spans="1:47">
      <c r="F100">
        <f t="shared" si="25"/>
        <v>0</v>
      </c>
      <c r="G100">
        <f t="shared" si="26"/>
        <v>248145.18429245721</v>
      </c>
      <c r="H100">
        <f t="shared" si="26"/>
        <v>434296.37257628673</v>
      </c>
      <c r="I100">
        <f t="shared" si="26"/>
        <v>573941.49604820355</v>
      </c>
      <c r="J100">
        <f t="shared" si="26"/>
        <v>678699.14325566369</v>
      </c>
      <c r="K100">
        <f t="shared" si="26"/>
        <v>757285.23617175187</v>
      </c>
      <c r="L100">
        <f t="shared" si="26"/>
        <v>816238.20203576819</v>
      </c>
      <c r="M100">
        <f t="shared" si="26"/>
        <v>860462.97585007211</v>
      </c>
      <c r="N100">
        <f t="shared" si="26"/>
        <v>893639.09498609242</v>
      </c>
      <c r="O100">
        <f t="shared" si="26"/>
        <v>918526.83970467397</v>
      </c>
      <c r="P100">
        <f t="shared" si="26"/>
        <v>937196.89073257707</v>
      </c>
      <c r="Q100">
        <f t="shared" si="26"/>
        <v>951202.61159342516</v>
      </c>
      <c r="R100">
        <f t="shared" si="26"/>
        <v>961709.28972402203</v>
      </c>
      <c r="S100">
        <f t="shared" si="26"/>
        <v>969591.08934267284</v>
      </c>
      <c r="T100">
        <f t="shared" si="26"/>
        <v>975503.78262749466</v>
      </c>
      <c r="U100">
        <f t="shared" si="26"/>
        <v>979939.31049826811</v>
      </c>
      <c r="V100">
        <f t="shared" si="26"/>
        <v>983266.7125035288</v>
      </c>
      <c r="W100">
        <f t="shared" si="26"/>
        <v>985762.83121299883</v>
      </c>
      <c r="X100">
        <f t="shared" si="26"/>
        <v>987635.34574593336</v>
      </c>
      <c r="Y100">
        <f t="shared" si="26"/>
        <v>989040.05084379134</v>
      </c>
      <c r="Z100">
        <f t="shared" si="26"/>
        <v>990093.81912021467</v>
      </c>
      <c r="AA100">
        <f t="shared" si="26"/>
        <v>990884.32495812292</v>
      </c>
      <c r="AB100">
        <f t="shared" si="26"/>
        <v>991477.33909011784</v>
      </c>
      <c r="AC100">
        <f t="shared" si="26"/>
        <v>991922.20077725768</v>
      </c>
      <c r="AD100">
        <f t="shared" si="26"/>
        <v>992255.92287595232</v>
      </c>
      <c r="AE100">
        <f t="shared" si="26"/>
        <v>992506.27133790497</v>
      </c>
      <c r="AF100">
        <f t="shared" si="26"/>
        <v>992694.0753600155</v>
      </c>
      <c r="AG100">
        <f t="shared" si="26"/>
        <v>992834.96039060783</v>
      </c>
      <c r="AH100">
        <f t="shared" si="26"/>
        <v>992940.64817951631</v>
      </c>
      <c r="AI100">
        <f t="shared" si="26"/>
        <v>993019.93203726481</v>
      </c>
      <c r="AJ100">
        <f t="shared" si="26"/>
        <v>993079.40844569763</v>
      </c>
      <c r="AK100">
        <f t="shared" si="26"/>
        <v>993124.02589066711</v>
      </c>
      <c r="AL100">
        <f t="shared" si="26"/>
        <v>993157.49658010609</v>
      </c>
      <c r="AM100">
        <f t="shared" si="26"/>
        <v>993182.60530276585</v>
      </c>
      <c r="AN100">
        <f t="shared" si="26"/>
        <v>993201.44112491864</v>
      </c>
      <c r="AO100">
        <f t="shared" si="26"/>
        <v>993215.5712023814</v>
      </c>
      <c r="AP100">
        <f t="shared" si="26"/>
        <v>993226.1711691618</v>
      </c>
      <c r="AQ100">
        <f t="shared" si="26"/>
        <v>993234.12295117031</v>
      </c>
      <c r="AR100">
        <f t="shared" si="26"/>
        <v>993240.0881431771</v>
      </c>
      <c r="AS100">
        <f t="shared" si="26"/>
        <v>993244.56305403844</v>
      </c>
      <c r="AT100">
        <f t="shared" si="26"/>
        <v>993247.92</v>
      </c>
      <c r="AU100">
        <f t="shared" si="26"/>
        <v>993250.43828171305</v>
      </c>
    </row>
    <row r="101" spans="1:47">
      <c r="F101">
        <f t="shared" si="25"/>
        <v>4350762</v>
      </c>
      <c r="G101">
        <f t="shared" si="26"/>
        <v>4350762</v>
      </c>
      <c r="H101">
        <f t="shared" si="26"/>
        <v>4350762</v>
      </c>
      <c r="I101">
        <f t="shared" si="26"/>
        <v>4350762</v>
      </c>
      <c r="J101">
        <f t="shared" si="26"/>
        <v>4350762</v>
      </c>
      <c r="K101">
        <f t="shared" si="26"/>
        <v>4350762</v>
      </c>
      <c r="L101">
        <f t="shared" si="26"/>
        <v>4350762</v>
      </c>
      <c r="M101">
        <f t="shared" si="26"/>
        <v>4350762</v>
      </c>
      <c r="N101">
        <f t="shared" si="26"/>
        <v>4350762</v>
      </c>
      <c r="O101">
        <f t="shared" si="26"/>
        <v>4350762</v>
      </c>
      <c r="P101">
        <f t="shared" si="26"/>
        <v>4350762</v>
      </c>
      <c r="Q101">
        <f t="shared" si="26"/>
        <v>4350762</v>
      </c>
      <c r="R101">
        <f t="shared" si="26"/>
        <v>4350762</v>
      </c>
      <c r="S101">
        <f t="shared" si="26"/>
        <v>4350762</v>
      </c>
      <c r="T101">
        <f t="shared" si="26"/>
        <v>4350762</v>
      </c>
      <c r="U101">
        <f t="shared" si="26"/>
        <v>4350762</v>
      </c>
      <c r="V101">
        <f t="shared" si="26"/>
        <v>4350762</v>
      </c>
      <c r="W101">
        <f t="shared" si="26"/>
        <v>4350762</v>
      </c>
      <c r="X101">
        <f t="shared" si="26"/>
        <v>4350762</v>
      </c>
      <c r="Y101">
        <f t="shared" si="26"/>
        <v>4350762</v>
      </c>
      <c r="Z101">
        <f t="shared" si="26"/>
        <v>4350762</v>
      </c>
      <c r="AA101">
        <f t="shared" si="26"/>
        <v>4350762</v>
      </c>
      <c r="AB101">
        <f t="shared" si="26"/>
        <v>4350762</v>
      </c>
      <c r="AC101">
        <f t="shared" si="26"/>
        <v>4350762</v>
      </c>
      <c r="AD101">
        <f t="shared" si="26"/>
        <v>4350762</v>
      </c>
      <c r="AE101">
        <f t="shared" si="26"/>
        <v>4350762</v>
      </c>
      <c r="AF101">
        <f t="shared" si="26"/>
        <v>4350762</v>
      </c>
      <c r="AG101">
        <f t="shared" si="26"/>
        <v>4350762</v>
      </c>
      <c r="AH101">
        <f t="shared" si="26"/>
        <v>4350762</v>
      </c>
      <c r="AI101">
        <f t="shared" si="26"/>
        <v>4350762</v>
      </c>
      <c r="AJ101">
        <f t="shared" si="26"/>
        <v>4350762</v>
      </c>
      <c r="AK101">
        <f t="shared" si="26"/>
        <v>4350762</v>
      </c>
      <c r="AL101">
        <f t="shared" si="26"/>
        <v>4350762</v>
      </c>
      <c r="AM101">
        <f t="shared" si="26"/>
        <v>4350762</v>
      </c>
      <c r="AN101">
        <f t="shared" si="26"/>
        <v>4350762</v>
      </c>
      <c r="AO101">
        <f t="shared" si="26"/>
        <v>4350762</v>
      </c>
      <c r="AP101">
        <f t="shared" si="26"/>
        <v>4350762</v>
      </c>
      <c r="AQ101">
        <f t="shared" si="26"/>
        <v>4350762</v>
      </c>
      <c r="AR101">
        <f t="shared" si="26"/>
        <v>4350762</v>
      </c>
      <c r="AS101">
        <f t="shared" si="26"/>
        <v>4350762</v>
      </c>
      <c r="AT101">
        <f t="shared" si="26"/>
        <v>4350762</v>
      </c>
      <c r="AU101">
        <f t="shared" si="26"/>
        <v>4350762</v>
      </c>
    </row>
    <row r="102" spans="1:47">
      <c r="F102">
        <f t="shared" si="25"/>
        <v>0</v>
      </c>
      <c r="G102">
        <f t="shared" si="26"/>
        <v>0</v>
      </c>
      <c r="H102">
        <f t="shared" si="26"/>
        <v>0</v>
      </c>
      <c r="I102">
        <f t="shared" si="26"/>
        <v>0</v>
      </c>
      <c r="J102">
        <f t="shared" si="26"/>
        <v>0</v>
      </c>
      <c r="K102">
        <f t="shared" si="26"/>
        <v>0</v>
      </c>
      <c r="L102">
        <f t="shared" si="26"/>
        <v>0</v>
      </c>
      <c r="M102">
        <f t="shared" si="26"/>
        <v>0</v>
      </c>
      <c r="N102">
        <f t="shared" si="26"/>
        <v>0</v>
      </c>
      <c r="O102">
        <f t="shared" si="26"/>
        <v>0</v>
      </c>
      <c r="P102">
        <f t="shared" si="26"/>
        <v>0</v>
      </c>
      <c r="Q102">
        <f t="shared" si="26"/>
        <v>0</v>
      </c>
      <c r="R102">
        <f t="shared" si="26"/>
        <v>0</v>
      </c>
      <c r="S102">
        <f t="shared" si="26"/>
        <v>0</v>
      </c>
      <c r="T102">
        <f t="shared" si="26"/>
        <v>0</v>
      </c>
      <c r="U102">
        <f t="shared" si="26"/>
        <v>0</v>
      </c>
      <c r="V102">
        <f t="shared" si="26"/>
        <v>0</v>
      </c>
      <c r="W102">
        <f t="shared" si="26"/>
        <v>0</v>
      </c>
      <c r="X102">
        <f t="shared" si="26"/>
        <v>0</v>
      </c>
      <c r="Y102">
        <f t="shared" si="26"/>
        <v>0</v>
      </c>
      <c r="Z102">
        <f t="shared" si="26"/>
        <v>0</v>
      </c>
      <c r="AA102">
        <f t="shared" si="26"/>
        <v>0</v>
      </c>
      <c r="AB102">
        <f t="shared" si="26"/>
        <v>0</v>
      </c>
      <c r="AC102">
        <f t="shared" si="26"/>
        <v>0</v>
      </c>
      <c r="AD102">
        <f t="shared" si="26"/>
        <v>0</v>
      </c>
      <c r="AE102">
        <f t="shared" si="26"/>
        <v>0</v>
      </c>
      <c r="AF102">
        <f t="shared" si="26"/>
        <v>0</v>
      </c>
      <c r="AG102">
        <f t="shared" si="26"/>
        <v>0</v>
      </c>
      <c r="AH102">
        <f t="shared" si="26"/>
        <v>0</v>
      </c>
      <c r="AI102">
        <f t="shared" si="26"/>
        <v>0</v>
      </c>
      <c r="AJ102">
        <f t="shared" si="26"/>
        <v>0</v>
      </c>
      <c r="AK102">
        <f t="shared" si="26"/>
        <v>0</v>
      </c>
      <c r="AL102">
        <f t="shared" si="26"/>
        <v>0</v>
      </c>
      <c r="AM102">
        <f t="shared" si="26"/>
        <v>0</v>
      </c>
      <c r="AN102">
        <f t="shared" si="26"/>
        <v>0</v>
      </c>
      <c r="AO102">
        <f t="shared" si="26"/>
        <v>0</v>
      </c>
      <c r="AP102">
        <f t="shared" si="26"/>
        <v>0</v>
      </c>
      <c r="AQ102">
        <f t="shared" si="26"/>
        <v>0</v>
      </c>
      <c r="AR102">
        <f t="shared" si="26"/>
        <v>0</v>
      </c>
      <c r="AS102">
        <f t="shared" si="26"/>
        <v>0</v>
      </c>
      <c r="AT102">
        <f t="shared" si="26"/>
        <v>0</v>
      </c>
      <c r="AU102">
        <f t="shared" si="26"/>
        <v>0</v>
      </c>
    </row>
    <row r="103" spans="1:47">
      <c r="B103">
        <f>D95+D92+D89+D86+D83+D80+D77+D74+D71</f>
        <v>2.3559303976014925</v>
      </c>
      <c r="C103">
        <f>B103/9</f>
        <v>0.26177004417794358</v>
      </c>
      <c r="F103">
        <f t="shared" si="25"/>
        <v>374767.39999999997</v>
      </c>
      <c r="G103">
        <f t="shared" si="26"/>
        <v>374767.39999999997</v>
      </c>
      <c r="H103">
        <f t="shared" si="26"/>
        <v>374767.39999999997</v>
      </c>
      <c r="I103">
        <f t="shared" si="26"/>
        <v>374767.39999999997</v>
      </c>
      <c r="J103">
        <f t="shared" si="26"/>
        <v>374767.39999999997</v>
      </c>
      <c r="K103">
        <f t="shared" si="26"/>
        <v>374767.39999999997</v>
      </c>
      <c r="L103">
        <f t="shared" si="26"/>
        <v>374767.39999999997</v>
      </c>
      <c r="M103">
        <f t="shared" si="26"/>
        <v>374767.39999999997</v>
      </c>
      <c r="N103">
        <f t="shared" si="26"/>
        <v>374767.39999999997</v>
      </c>
      <c r="O103">
        <f t="shared" si="26"/>
        <v>374767.39999999997</v>
      </c>
      <c r="P103">
        <f t="shared" si="26"/>
        <v>374767.39999999997</v>
      </c>
      <c r="Q103">
        <f t="shared" si="26"/>
        <v>374767.39999999997</v>
      </c>
      <c r="R103">
        <f t="shared" si="26"/>
        <v>374767.39999999997</v>
      </c>
      <c r="S103">
        <f t="shared" si="26"/>
        <v>374767.39999999997</v>
      </c>
      <c r="T103">
        <f t="shared" si="26"/>
        <v>374767.39999999997</v>
      </c>
      <c r="U103">
        <f t="shared" si="26"/>
        <v>374767.39999999997</v>
      </c>
      <c r="V103">
        <f t="shared" si="26"/>
        <v>374767.39999999997</v>
      </c>
      <c r="W103">
        <f t="shared" si="26"/>
        <v>374767.39999999997</v>
      </c>
      <c r="X103">
        <f t="shared" si="26"/>
        <v>374767.39999999997</v>
      </c>
      <c r="Y103">
        <f t="shared" si="26"/>
        <v>374767.39999999997</v>
      </c>
      <c r="Z103">
        <f t="shared" si="26"/>
        <v>374767.39999999997</v>
      </c>
      <c r="AA103">
        <f t="shared" si="26"/>
        <v>374767.39999999997</v>
      </c>
      <c r="AB103">
        <f t="shared" si="26"/>
        <v>374767.39999999997</v>
      </c>
      <c r="AC103">
        <f t="shared" si="26"/>
        <v>374767.39999999997</v>
      </c>
      <c r="AD103">
        <f t="shared" si="26"/>
        <v>374767.39999999997</v>
      </c>
      <c r="AE103">
        <f t="shared" si="26"/>
        <v>374767.39999999997</v>
      </c>
      <c r="AF103">
        <f t="shared" si="26"/>
        <v>374767.39999999997</v>
      </c>
      <c r="AG103">
        <f t="shared" si="26"/>
        <v>374767.39999999997</v>
      </c>
      <c r="AH103">
        <f t="shared" si="26"/>
        <v>374767.39999999997</v>
      </c>
      <c r="AI103">
        <f t="shared" si="26"/>
        <v>374767.39999999997</v>
      </c>
      <c r="AJ103">
        <f t="shared" si="26"/>
        <v>374767.39999999997</v>
      </c>
      <c r="AK103">
        <f t="shared" si="26"/>
        <v>374767.39999999997</v>
      </c>
      <c r="AL103">
        <f t="shared" si="26"/>
        <v>374767.39999999997</v>
      </c>
      <c r="AM103">
        <f t="shared" si="26"/>
        <v>374767.39999999997</v>
      </c>
      <c r="AN103">
        <f t="shared" si="26"/>
        <v>374767.39999999997</v>
      </c>
      <c r="AO103">
        <f t="shared" si="26"/>
        <v>374767.39999999997</v>
      </c>
      <c r="AP103">
        <f t="shared" si="26"/>
        <v>374767.39999999997</v>
      </c>
      <c r="AQ103">
        <f t="shared" si="26"/>
        <v>374767.39999999997</v>
      </c>
      <c r="AR103">
        <f t="shared" si="26"/>
        <v>374767.39999999997</v>
      </c>
      <c r="AS103">
        <f t="shared" si="26"/>
        <v>374767.39999999997</v>
      </c>
      <c r="AT103">
        <f t="shared" si="26"/>
        <v>374767.39999999997</v>
      </c>
      <c r="AU103">
        <f t="shared" si="26"/>
        <v>374767.39999999997</v>
      </c>
    </row>
    <row r="104" spans="1:47">
      <c r="F104">
        <f t="shared" si="25"/>
        <v>146346.79999999999</v>
      </c>
      <c r="G104">
        <f t="shared" si="26"/>
        <v>427152.283</v>
      </c>
      <c r="H104">
        <f t="shared" si="26"/>
        <v>710063.80712249991</v>
      </c>
      <c r="I104">
        <f t="shared" si="26"/>
        <v>995097.16767591855</v>
      </c>
      <c r="J104">
        <f t="shared" si="26"/>
        <v>1282268.278433488</v>
      </c>
      <c r="K104">
        <f t="shared" si="26"/>
        <v>1571593.172521739</v>
      </c>
      <c r="L104">
        <f t="shared" si="26"/>
        <v>1863088.0033156523</v>
      </c>
      <c r="M104">
        <f t="shared" si="26"/>
        <v>2156769.0453405199</v>
      </c>
      <c r="N104">
        <f t="shared" si="26"/>
        <v>2452652.695180574</v>
      </c>
      <c r="O104">
        <f t="shared" si="26"/>
        <v>2750755.4723944282</v>
      </c>
      <c r="P104">
        <f t="shared" si="26"/>
        <v>3051094.0204373864</v>
      </c>
      <c r="Q104">
        <f t="shared" ref="G104:BE105" si="27">$E66*Q66</f>
        <v>3051094.0204373864</v>
      </c>
      <c r="R104">
        <f t="shared" si="27"/>
        <v>3051094.0204373864</v>
      </c>
      <c r="S104">
        <f t="shared" si="27"/>
        <v>3051094.0204373864</v>
      </c>
      <c r="T104">
        <f t="shared" si="27"/>
        <v>3051094.0204373864</v>
      </c>
      <c r="U104">
        <f t="shared" si="27"/>
        <v>3051094.0204373864</v>
      </c>
      <c r="V104">
        <f t="shared" si="27"/>
        <v>3051094.0204373864</v>
      </c>
      <c r="W104">
        <f t="shared" si="27"/>
        <v>3051094.0204373864</v>
      </c>
      <c r="X104">
        <f t="shared" si="27"/>
        <v>3051094.0204373864</v>
      </c>
      <c r="Y104">
        <f t="shared" si="27"/>
        <v>3051094.0204373864</v>
      </c>
      <c r="Z104">
        <f t="shared" si="27"/>
        <v>3051094.0204373864</v>
      </c>
      <c r="AA104">
        <f t="shared" si="27"/>
        <v>3051094.0204373864</v>
      </c>
      <c r="AB104">
        <f t="shared" si="27"/>
        <v>3051094.0204373864</v>
      </c>
      <c r="AC104">
        <f t="shared" si="27"/>
        <v>3051094.0204373864</v>
      </c>
      <c r="AD104">
        <f t="shared" si="27"/>
        <v>3051094.0204373864</v>
      </c>
      <c r="AE104">
        <f t="shared" si="27"/>
        <v>3051094.0204373864</v>
      </c>
      <c r="AF104">
        <f t="shared" si="27"/>
        <v>3051094.0204373864</v>
      </c>
      <c r="AG104">
        <f t="shared" si="27"/>
        <v>3051094.0204373864</v>
      </c>
      <c r="AH104">
        <f t="shared" si="27"/>
        <v>3051094.0204373864</v>
      </c>
      <c r="AI104">
        <f t="shared" si="27"/>
        <v>3051094.0204373864</v>
      </c>
      <c r="AJ104">
        <f t="shared" si="27"/>
        <v>3051094.0204373864</v>
      </c>
      <c r="AK104">
        <f t="shared" si="27"/>
        <v>3051094.0204373864</v>
      </c>
      <c r="AL104">
        <f t="shared" si="27"/>
        <v>3051094.0204373864</v>
      </c>
      <c r="AM104">
        <f t="shared" si="27"/>
        <v>3051094.0204373864</v>
      </c>
      <c r="AN104">
        <f t="shared" si="27"/>
        <v>3051094.0204373864</v>
      </c>
      <c r="AO104">
        <f t="shared" si="27"/>
        <v>3051094.0204373864</v>
      </c>
      <c r="AP104">
        <f t="shared" si="27"/>
        <v>3051094.0204373864</v>
      </c>
      <c r="AQ104">
        <f t="shared" si="27"/>
        <v>3051094.0204373864</v>
      </c>
      <c r="AR104">
        <f t="shared" si="27"/>
        <v>3051094.0204373864</v>
      </c>
      <c r="AS104">
        <f t="shared" si="27"/>
        <v>3051094.0204373864</v>
      </c>
      <c r="AT104">
        <f t="shared" si="27"/>
        <v>3051094.0204373864</v>
      </c>
      <c r="AU104">
        <f t="shared" si="27"/>
        <v>3051094.0204373864</v>
      </c>
    </row>
    <row r="105" spans="1:47">
      <c r="F105">
        <f t="shared" si="25"/>
        <v>0</v>
      </c>
      <c r="G105">
        <f t="shared" si="27"/>
        <v>0</v>
      </c>
      <c r="H105">
        <f t="shared" si="27"/>
        <v>0</v>
      </c>
      <c r="I105">
        <f t="shared" si="27"/>
        <v>0</v>
      </c>
      <c r="J105">
        <f t="shared" si="27"/>
        <v>0</v>
      </c>
      <c r="K105">
        <f t="shared" si="27"/>
        <v>0</v>
      </c>
      <c r="L105">
        <f t="shared" si="27"/>
        <v>0</v>
      </c>
      <c r="M105">
        <f t="shared" si="27"/>
        <v>0</v>
      </c>
      <c r="N105">
        <f t="shared" si="27"/>
        <v>0</v>
      </c>
      <c r="O105">
        <f t="shared" si="27"/>
        <v>0</v>
      </c>
      <c r="P105">
        <f t="shared" si="27"/>
        <v>0</v>
      </c>
      <c r="Q105">
        <f t="shared" si="27"/>
        <v>39884.589695072107</v>
      </c>
      <c r="R105">
        <f t="shared" si="27"/>
        <v>80068.313812857261</v>
      </c>
      <c r="S105">
        <f t="shared" si="27"/>
        <v>120553.41586152579</v>
      </c>
      <c r="T105">
        <f t="shared" si="27"/>
        <v>161342.15617555933</v>
      </c>
      <c r="U105">
        <f t="shared" si="27"/>
        <v>202436.81204194811</v>
      </c>
      <c r="V105">
        <f t="shared" si="27"/>
        <v>243839.67782733485</v>
      </c>
      <c r="W105">
        <f t="shared" si="27"/>
        <v>285553.06510611193</v>
      </c>
      <c r="X105">
        <f t="shared" si="27"/>
        <v>327579.3027894799</v>
      </c>
      <c r="Y105">
        <f t="shared" si="27"/>
        <v>369920.7372554731</v>
      </c>
      <c r="Z105">
        <f t="shared" si="27"/>
        <v>412579.73247996124</v>
      </c>
      <c r="AA105">
        <f t="shared" si="27"/>
        <v>455558.67016863305</v>
      </c>
      <c r="AB105">
        <f t="shared" si="27"/>
        <v>498859.9498899699</v>
      </c>
      <c r="AC105">
        <f t="shared" si="27"/>
        <v>542485.98920921667</v>
      </c>
      <c r="AD105">
        <f t="shared" si="27"/>
        <v>586439.22382335796</v>
      </c>
      <c r="AE105">
        <f t="shared" si="27"/>
        <v>630722.10769710515</v>
      </c>
      <c r="AF105">
        <f t="shared" si="27"/>
        <v>675337.11319990549</v>
      </c>
      <c r="AG105">
        <f t="shared" si="27"/>
        <v>720286.73124397697</v>
      </c>
      <c r="AH105">
        <f t="shared" si="27"/>
        <v>765573.4714233788</v>
      </c>
      <c r="AI105">
        <f t="shared" si="27"/>
        <v>811199.86215412628</v>
      </c>
      <c r="AJ105">
        <f t="shared" si="27"/>
        <v>857168.45081535424</v>
      </c>
      <c r="AK105">
        <f t="shared" si="27"/>
        <v>903481.80389154155</v>
      </c>
      <c r="AL105">
        <f t="shared" si="27"/>
        <v>950142.50711580028</v>
      </c>
      <c r="AM105">
        <f t="shared" si="27"/>
        <v>997153.16561424092</v>
      </c>
      <c r="AN105">
        <f t="shared" si="27"/>
        <v>1044516.4040514199</v>
      </c>
      <c r="AO105">
        <f t="shared" si="27"/>
        <v>1092234.8667768778</v>
      </c>
      <c r="AP105">
        <f t="shared" si="27"/>
        <v>1140311.2179727764</v>
      </c>
      <c r="AQ105">
        <f t="shared" si="27"/>
        <v>1188748.1418026444</v>
      </c>
      <c r="AR105">
        <f t="shared" si="27"/>
        <v>1237548.3425612361</v>
      </c>
      <c r="AS105">
        <f t="shared" si="27"/>
        <v>1286714.5448255173</v>
      </c>
      <c r="AT105">
        <f t="shared" si="27"/>
        <v>1336249.4936067809</v>
      </c>
      <c r="AU105">
        <f t="shared" si="27"/>
        <v>1386155.9545039039</v>
      </c>
    </row>
    <row r="106" spans="1:47">
      <c r="F106">
        <v>987014</v>
      </c>
      <c r="G106">
        <v>994416.60499999998</v>
      </c>
      <c r="H106">
        <v>1001874.7295374998</v>
      </c>
      <c r="I106">
        <v>1009388.7900090311</v>
      </c>
      <c r="J106">
        <v>1016959.2059340992</v>
      </c>
      <c r="K106">
        <v>1024586.3999786047</v>
      </c>
      <c r="L106">
        <v>1032270.7979784441</v>
      </c>
      <c r="M106">
        <v>1040012.8289632828</v>
      </c>
      <c r="N106">
        <v>1047812.9251805071</v>
      </c>
      <c r="O106">
        <v>1055671.522119361</v>
      </c>
      <c r="P106">
        <v>1063589.0585352562</v>
      </c>
      <c r="Q106">
        <v>1071565.9764742707</v>
      </c>
      <c r="R106">
        <v>1079602.7212978278</v>
      </c>
      <c r="S106">
        <v>1087699.7417075613</v>
      </c>
      <c r="T106">
        <v>1095857.489770368</v>
      </c>
      <c r="U106">
        <v>1104076.4209436458</v>
      </c>
      <c r="V106">
        <v>1112356.9941007232</v>
      </c>
      <c r="W106">
        <v>1120699.6715564786</v>
      </c>
      <c r="X106">
        <v>1129104.9190931523</v>
      </c>
      <c r="Y106">
        <v>1137573.2059863508</v>
      </c>
      <c r="Z106">
        <v>1146105.0050312483</v>
      </c>
      <c r="AA106">
        <v>1154700.7925689828</v>
      </c>
      <c r="AB106">
        <v>1163361.0485132502</v>
      </c>
      <c r="AC106">
        <v>1172086.2563770995</v>
      </c>
      <c r="AD106">
        <v>1180876.9032999277</v>
      </c>
      <c r="AE106">
        <v>1189733.4800746772</v>
      </c>
      <c r="AF106">
        <v>1198656.4811752373</v>
      </c>
      <c r="AG106">
        <v>1207646.4047840517</v>
      </c>
      <c r="AH106">
        <v>1216703.7528199321</v>
      </c>
      <c r="AI106">
        <v>1225829.0309660814</v>
      </c>
      <c r="AJ106">
        <v>1235022.7486983272</v>
      </c>
      <c r="AK106">
        <v>1244285.4193135644</v>
      </c>
      <c r="AL106">
        <v>1253617.5599584163</v>
      </c>
      <c r="AM106">
        <v>1263019.6916581043</v>
      </c>
      <c r="AN106">
        <v>1272492.3393455402</v>
      </c>
      <c r="AO106">
        <v>1282036.0318906317</v>
      </c>
      <c r="AP106">
        <v>1291651.3021298114</v>
      </c>
      <c r="AQ106">
        <v>1301338.6868957849</v>
      </c>
      <c r="AR106">
        <v>1311098.7270475035</v>
      </c>
      <c r="AS106">
        <v>1320931.9675003598</v>
      </c>
      <c r="AT106">
        <v>1330838.9572566124</v>
      </c>
      <c r="AU106">
        <v>1340820.2494360371</v>
      </c>
    </row>
    <row r="108" spans="1:47">
      <c r="F108">
        <f>SUM(F79:F105)</f>
        <v>361232012.60000002</v>
      </c>
      <c r="G108">
        <f t="shared" ref="G108:AU108" si="28">SUM(G79:G105)</f>
        <v>289097068.77552938</v>
      </c>
      <c r="H108">
        <f t="shared" si="28"/>
        <v>237103233.68675223</v>
      </c>
      <c r="I108">
        <f t="shared" si="28"/>
        <v>199710286.55807909</v>
      </c>
      <c r="J108">
        <f t="shared" si="28"/>
        <v>172903920.80885956</v>
      </c>
      <c r="K108">
        <f t="shared" si="28"/>
        <v>153775132.47180045</v>
      </c>
      <c r="L108">
        <f t="shared" si="28"/>
        <v>140215637.64498669</v>
      </c>
      <c r="M108">
        <f t="shared" si="28"/>
        <v>130697288.15386993</v>
      </c>
      <c r="N108">
        <f t="shared" si="28"/>
        <v>124112303.06750223</v>
      </c>
      <c r="O108">
        <f t="shared" si="28"/>
        <v>119657536.21796279</v>
      </c>
      <c r="P108">
        <f t="shared" si="28"/>
        <v>116750632.9599992</v>
      </c>
      <c r="Q108">
        <f t="shared" si="28"/>
        <v>113911543.06827517</v>
      </c>
      <c r="R108">
        <f t="shared" si="28"/>
        <v>111883786.32360716</v>
      </c>
      <c r="S108">
        <f t="shared" si="28"/>
        <v>110445139.8884986</v>
      </c>
      <c r="T108">
        <f t="shared" si="28"/>
        <v>109434381.66404995</v>
      </c>
      <c r="U108">
        <f t="shared" si="28"/>
        <v>108734529.46650833</v>
      </c>
      <c r="V108">
        <f t="shared" si="28"/>
        <v>108260689.7945514</v>
      </c>
      <c r="W108">
        <f t="shared" si="28"/>
        <v>107951247.32350737</v>
      </c>
      <c r="X108">
        <f t="shared" si="28"/>
        <v>107761475.83193722</v>
      </c>
      <c r="Y108">
        <f t="shared" si="28"/>
        <v>107658904.45287795</v>
      </c>
      <c r="Z108">
        <f t="shared" si="28"/>
        <v>107619956.54090732</v>
      </c>
      <c r="AA108">
        <f t="shared" si="28"/>
        <v>107627511.30810699</v>
      </c>
      <c r="AB108">
        <f t="shared" si="28"/>
        <v>107669134.64374709</v>
      </c>
      <c r="AC108">
        <f t="shared" si="28"/>
        <v>107735795.28461213</v>
      </c>
      <c r="AD108">
        <f t="shared" si="28"/>
        <v>107820933.05183269</v>
      </c>
      <c r="AE108">
        <f t="shared" si="28"/>
        <v>107919782.50702143</v>
      </c>
      <c r="AF108">
        <f t="shared" si="28"/>
        <v>108028881.93754147</v>
      </c>
      <c r="AG108">
        <f t="shared" si="28"/>
        <v>108145716.83353783</v>
      </c>
      <c r="AH108">
        <f t="shared" si="28"/>
        <v>108268460.97866951</v>
      </c>
      <c r="AI108">
        <f t="shared" si="28"/>
        <v>108395788.39902705</v>
      </c>
      <c r="AJ108">
        <f t="shared" si="28"/>
        <v>108526736.75602533</v>
      </c>
      <c r="AK108">
        <f t="shared" si="28"/>
        <v>108660608.09400384</v>
      </c>
      <c r="AL108">
        <f t="shared" si="28"/>
        <v>108796896.71618775</v>
      </c>
      <c r="AM108">
        <f t="shared" si="28"/>
        <v>108935236.76536949</v>
      </c>
      <c r="AN108">
        <f t="shared" si="28"/>
        <v>109075364.11943306</v>
      </c>
      <c r="AO108">
        <f t="shared" si="28"/>
        <v>109217088.68784142</v>
      </c>
      <c r="AP108">
        <f t="shared" si="28"/>
        <v>109360274.26656578</v>
      </c>
      <c r="AQ108">
        <f t="shared" si="28"/>
        <v>109504823.88670243</v>
      </c>
      <c r="AR108">
        <f t="shared" si="28"/>
        <v>109650669.15673405</v>
      </c>
      <c r="AS108">
        <f t="shared" si="28"/>
        <v>109797762.50848016</v>
      </c>
      <c r="AT108">
        <f t="shared" si="28"/>
        <v>109946071.55462417</v>
      </c>
      <c r="AU108">
        <f t="shared" si="28"/>
        <v>110095574.98206198</v>
      </c>
    </row>
    <row r="109" spans="1:47">
      <c r="F109">
        <f>F108*109</f>
        <v>39374289373.400002</v>
      </c>
      <c r="G109">
        <f t="shared" ref="G109:AU109" si="29">G108*109</f>
        <v>31511580496.532703</v>
      </c>
      <c r="H109">
        <f t="shared" si="29"/>
        <v>25844252471.855991</v>
      </c>
      <c r="I109">
        <f t="shared" si="29"/>
        <v>21768421234.83062</v>
      </c>
      <c r="J109">
        <f t="shared" si="29"/>
        <v>18846527368.165691</v>
      </c>
      <c r="K109">
        <f t="shared" si="29"/>
        <v>16761489439.426249</v>
      </c>
      <c r="L109">
        <f t="shared" si="29"/>
        <v>15283504503.303549</v>
      </c>
      <c r="M109">
        <f t="shared" si="29"/>
        <v>14246004408.771822</v>
      </c>
      <c r="N109">
        <f t="shared" si="29"/>
        <v>13528241034.357742</v>
      </c>
      <c r="O109">
        <f t="shared" si="29"/>
        <v>13042671447.757944</v>
      </c>
      <c r="P109">
        <f t="shared" si="29"/>
        <v>12725818992.639914</v>
      </c>
      <c r="Q109">
        <f t="shared" si="29"/>
        <v>12416358194.441994</v>
      </c>
      <c r="R109">
        <f t="shared" si="29"/>
        <v>12195332709.27318</v>
      </c>
      <c r="S109">
        <f t="shared" si="29"/>
        <v>12038520247.846348</v>
      </c>
      <c r="T109">
        <f t="shared" si="29"/>
        <v>11928347601.381445</v>
      </c>
      <c r="U109">
        <f t="shared" si="29"/>
        <v>11852063711.849407</v>
      </c>
      <c r="V109">
        <f t="shared" si="29"/>
        <v>11800415187.606102</v>
      </c>
      <c r="W109">
        <f t="shared" si="29"/>
        <v>11766685958.262302</v>
      </c>
      <c r="X109">
        <f t="shared" si="29"/>
        <v>11746000865.681158</v>
      </c>
      <c r="Y109">
        <f t="shared" si="29"/>
        <v>11734820585.363697</v>
      </c>
      <c r="Z109">
        <f t="shared" si="29"/>
        <v>11730575262.958899</v>
      </c>
      <c r="AA109">
        <f t="shared" si="29"/>
        <v>11731398732.583662</v>
      </c>
      <c r="AB109">
        <f t="shared" si="29"/>
        <v>11735935676.168432</v>
      </c>
      <c r="AC109">
        <f t="shared" si="29"/>
        <v>11743201686.022722</v>
      </c>
      <c r="AD109">
        <f t="shared" si="29"/>
        <v>11752481702.649763</v>
      </c>
      <c r="AE109">
        <f t="shared" si="29"/>
        <v>11763256293.265335</v>
      </c>
      <c r="AF109">
        <f t="shared" si="29"/>
        <v>11775148131.19202</v>
      </c>
      <c r="AG109">
        <f t="shared" si="29"/>
        <v>11787883134.855623</v>
      </c>
      <c r="AH109">
        <f t="shared" si="29"/>
        <v>11801262246.674976</v>
      </c>
      <c r="AI109">
        <f t="shared" si="29"/>
        <v>11815140935.493948</v>
      </c>
      <c r="AJ109">
        <f t="shared" si="29"/>
        <v>11829414306.406761</v>
      </c>
      <c r="AK109">
        <f t="shared" si="29"/>
        <v>11844006282.246418</v>
      </c>
      <c r="AL109">
        <f t="shared" si="29"/>
        <v>11858861742.064465</v>
      </c>
      <c r="AM109">
        <f t="shared" si="29"/>
        <v>11873940807.425274</v>
      </c>
      <c r="AN109">
        <f t="shared" si="29"/>
        <v>11889214689.018204</v>
      </c>
      <c r="AO109">
        <f t="shared" si="29"/>
        <v>11904662666.974714</v>
      </c>
      <c r="AP109">
        <f t="shared" si="29"/>
        <v>11920269895.05567</v>
      </c>
      <c r="AQ109">
        <f t="shared" si="29"/>
        <v>11936025803.650566</v>
      </c>
      <c r="AR109">
        <f t="shared" si="29"/>
        <v>11951922938.084011</v>
      </c>
      <c r="AS109">
        <f t="shared" si="29"/>
        <v>11967956113.424337</v>
      </c>
      <c r="AT109">
        <f t="shared" si="29"/>
        <v>11984121799.454035</v>
      </c>
      <c r="AU109">
        <f t="shared" si="29"/>
        <v>12000417673.044756</v>
      </c>
    </row>
    <row r="110" spans="1:47">
      <c r="F110">
        <f>F109/1000000000</f>
        <v>39.374289373400003</v>
      </c>
      <c r="G110">
        <f t="shared" ref="G110:AU110" si="30">G109/1000000000</f>
        <v>31.511580496532705</v>
      </c>
      <c r="H110">
        <f t="shared" si="30"/>
        <v>25.844252471855992</v>
      </c>
      <c r="I110">
        <f t="shared" si="30"/>
        <v>21.768421234830619</v>
      </c>
      <c r="J110">
        <f t="shared" si="30"/>
        <v>18.846527368165692</v>
      </c>
      <c r="K110">
        <f t="shared" si="30"/>
        <v>16.761489439426249</v>
      </c>
      <c r="L110">
        <f t="shared" si="30"/>
        <v>15.283504503303549</v>
      </c>
      <c r="M110">
        <f t="shared" si="30"/>
        <v>14.246004408771823</v>
      </c>
      <c r="N110">
        <f t="shared" si="30"/>
        <v>13.528241034357743</v>
      </c>
      <c r="O110">
        <f t="shared" si="30"/>
        <v>13.042671447757945</v>
      </c>
      <c r="P110">
        <f t="shared" si="30"/>
        <v>12.725818992639914</v>
      </c>
      <c r="Q110">
        <f t="shared" si="30"/>
        <v>12.416358194441994</v>
      </c>
      <c r="R110">
        <f t="shared" si="30"/>
        <v>12.195332709273179</v>
      </c>
      <c r="S110">
        <f t="shared" si="30"/>
        <v>12.038520247846348</v>
      </c>
      <c r="T110">
        <f t="shared" si="30"/>
        <v>11.928347601381445</v>
      </c>
      <c r="U110">
        <f t="shared" si="30"/>
        <v>11.852063711849407</v>
      </c>
      <c r="V110">
        <f t="shared" si="30"/>
        <v>11.800415187606102</v>
      </c>
      <c r="W110">
        <f t="shared" si="30"/>
        <v>11.766685958262302</v>
      </c>
      <c r="X110">
        <f t="shared" si="30"/>
        <v>11.746000865681157</v>
      </c>
      <c r="Y110">
        <f t="shared" si="30"/>
        <v>11.734820585363696</v>
      </c>
      <c r="Z110">
        <f t="shared" si="30"/>
        <v>11.730575262958899</v>
      </c>
      <c r="AA110">
        <f t="shared" si="30"/>
        <v>11.731398732583662</v>
      </c>
      <c r="AB110">
        <f t="shared" si="30"/>
        <v>11.735935676168433</v>
      </c>
      <c r="AC110">
        <f t="shared" si="30"/>
        <v>11.743201686022722</v>
      </c>
      <c r="AD110">
        <f t="shared" si="30"/>
        <v>11.752481702649764</v>
      </c>
      <c r="AE110">
        <f t="shared" si="30"/>
        <v>11.763256293265336</v>
      </c>
      <c r="AF110">
        <f t="shared" si="30"/>
        <v>11.775148131192021</v>
      </c>
      <c r="AG110">
        <f t="shared" si="30"/>
        <v>11.787883134855623</v>
      </c>
      <c r="AH110">
        <f t="shared" si="30"/>
        <v>11.801262246674977</v>
      </c>
      <c r="AI110">
        <f t="shared" si="30"/>
        <v>11.815140935493949</v>
      </c>
      <c r="AJ110">
        <f t="shared" si="30"/>
        <v>11.829414306406761</v>
      </c>
      <c r="AK110">
        <f t="shared" si="30"/>
        <v>11.844006282246418</v>
      </c>
      <c r="AL110">
        <f t="shared" si="30"/>
        <v>11.858861742064464</v>
      </c>
      <c r="AM110">
        <f t="shared" si="30"/>
        <v>11.873940807425274</v>
      </c>
      <c r="AN110">
        <f t="shared" si="30"/>
        <v>11.889214689018203</v>
      </c>
      <c r="AO110">
        <f t="shared" si="30"/>
        <v>11.904662666974714</v>
      </c>
      <c r="AP110">
        <f t="shared" si="30"/>
        <v>11.92026989505567</v>
      </c>
      <c r="AQ110">
        <f t="shared" si="30"/>
        <v>11.936025803650566</v>
      </c>
      <c r="AR110">
        <f t="shared" si="30"/>
        <v>11.951922938084012</v>
      </c>
      <c r="AS110">
        <f t="shared" si="30"/>
        <v>11.967956113424338</v>
      </c>
      <c r="AT110">
        <f t="shared" si="30"/>
        <v>11.984121799454035</v>
      </c>
      <c r="AU110">
        <f t="shared" si="30"/>
        <v>12.000417673044756</v>
      </c>
    </row>
    <row r="111" spans="1:47">
      <c r="AU111" s="14">
        <f>(AU110-F110)/F110</f>
        <v>-0.69522198713884975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U164"/>
  <sheetViews>
    <sheetView topLeftCell="A4" workbookViewId="0">
      <selection activeCell="I157" sqref="I157"/>
    </sheetView>
  </sheetViews>
  <sheetFormatPr baseColWidth="10" defaultRowHeight="15" x14ac:dyDescent="0"/>
  <cols>
    <col min="3" max="3" width="18.83203125" customWidth="1"/>
    <col min="4" max="4" width="13.1640625" customWidth="1"/>
    <col min="6" max="6" width="15.5" customWidth="1"/>
    <col min="7" max="7" width="14" customWidth="1"/>
    <col min="8" max="8" width="14.5" customWidth="1"/>
    <col min="9" max="9" width="13.83203125" customWidth="1"/>
    <col min="10" max="11" width="14.33203125" customWidth="1"/>
    <col min="12" max="12" width="16.5" customWidth="1"/>
    <col min="13" max="13" width="15.33203125" customWidth="1"/>
    <col min="14" max="14" width="14.5" customWidth="1"/>
    <col min="15" max="15" width="15.1640625" customWidth="1"/>
    <col min="16" max="16" width="16.33203125" customWidth="1"/>
    <col min="17" max="17" width="14.83203125" customWidth="1"/>
    <col min="18" max="18" width="16.33203125" customWidth="1"/>
    <col min="19" max="19" width="16" customWidth="1"/>
    <col min="20" max="20" width="14.6640625" customWidth="1"/>
    <col min="21" max="21" width="16.5" customWidth="1"/>
    <col min="22" max="22" width="15.6640625" customWidth="1"/>
    <col min="23" max="23" width="16.33203125" customWidth="1"/>
    <col min="24" max="24" width="15.5" customWidth="1"/>
    <col min="25" max="25" width="16.1640625" customWidth="1"/>
    <col min="26" max="26" width="14" customWidth="1"/>
    <col min="27" max="27" width="14.6640625" customWidth="1"/>
    <col min="28" max="28" width="16.33203125" customWidth="1"/>
    <col min="29" max="29" width="15.33203125" customWidth="1"/>
    <col min="30" max="32" width="15.83203125" customWidth="1"/>
    <col min="33" max="33" width="16.1640625" customWidth="1"/>
    <col min="34" max="34" width="16.83203125" customWidth="1"/>
    <col min="35" max="35" width="19.1640625" bestFit="1" customWidth="1"/>
    <col min="36" max="36" width="16.33203125" customWidth="1"/>
    <col min="37" max="37" width="16.5" customWidth="1"/>
    <col min="38" max="39" width="15.83203125" customWidth="1"/>
    <col min="40" max="40" width="16" customWidth="1"/>
    <col min="41" max="41" width="15.5" customWidth="1"/>
    <col min="42" max="43" width="16" customWidth="1"/>
    <col min="44" max="44" width="15.1640625" customWidth="1"/>
    <col min="45" max="45" width="15" customWidth="1"/>
    <col min="46" max="46" width="13.6640625" customWidth="1"/>
    <col min="47" max="47" width="13.33203125" customWidth="1"/>
  </cols>
  <sheetData>
    <row r="4" spans="3:47">
      <c r="C4" t="s">
        <v>57</v>
      </c>
    </row>
    <row r="5" spans="3:47">
      <c r="C5" s="24" t="s">
        <v>3</v>
      </c>
      <c r="D5" s="24" t="s">
        <v>4</v>
      </c>
      <c r="E5" s="24" t="s">
        <v>5</v>
      </c>
      <c r="F5" s="44" t="s">
        <v>56</v>
      </c>
      <c r="G5" s="45"/>
      <c r="H5" s="24"/>
    </row>
    <row r="6" spans="3:47" ht="16" thickBot="1">
      <c r="C6" s="43"/>
      <c r="D6" s="43"/>
      <c r="E6" s="43" t="s">
        <v>6</v>
      </c>
      <c r="F6" s="66">
        <v>2009</v>
      </c>
      <c r="G6" s="66">
        <v>2010</v>
      </c>
      <c r="H6" s="66">
        <v>2011</v>
      </c>
      <c r="I6" s="66">
        <v>2012</v>
      </c>
      <c r="J6" s="66">
        <v>2013</v>
      </c>
      <c r="K6" s="66">
        <v>2014</v>
      </c>
      <c r="L6" s="66">
        <v>2015</v>
      </c>
      <c r="M6" s="66">
        <v>2016</v>
      </c>
      <c r="N6" s="66">
        <v>2017</v>
      </c>
      <c r="O6" s="66">
        <v>2018</v>
      </c>
      <c r="P6" s="66">
        <v>2019</v>
      </c>
      <c r="Q6" s="66">
        <v>2020</v>
      </c>
      <c r="R6" s="66">
        <v>2021</v>
      </c>
      <c r="S6" s="66">
        <v>2022</v>
      </c>
      <c r="T6" s="66">
        <v>2023</v>
      </c>
      <c r="U6" s="66">
        <v>2024</v>
      </c>
      <c r="V6" s="66">
        <v>2025</v>
      </c>
      <c r="W6" s="66">
        <v>2026</v>
      </c>
      <c r="X6" s="66">
        <v>2027</v>
      </c>
      <c r="Y6" s="66">
        <v>2028</v>
      </c>
      <c r="Z6" s="66">
        <v>2029</v>
      </c>
      <c r="AA6" s="66">
        <v>2030</v>
      </c>
      <c r="AB6" s="66">
        <v>2031</v>
      </c>
      <c r="AC6" s="66">
        <v>2032</v>
      </c>
      <c r="AD6" s="66">
        <v>2033</v>
      </c>
      <c r="AE6" s="66">
        <v>2034</v>
      </c>
      <c r="AF6" s="66">
        <v>2035</v>
      </c>
      <c r="AG6" s="66">
        <v>2036</v>
      </c>
      <c r="AH6" s="66">
        <v>2037</v>
      </c>
      <c r="AI6" s="66">
        <v>2038</v>
      </c>
      <c r="AJ6" s="66">
        <v>2039</v>
      </c>
      <c r="AK6" s="66">
        <v>2040</v>
      </c>
      <c r="AL6" s="66">
        <v>2041</v>
      </c>
      <c r="AM6" s="66">
        <v>2042</v>
      </c>
      <c r="AN6" s="66">
        <v>2043</v>
      </c>
      <c r="AO6" s="66">
        <v>2044</v>
      </c>
      <c r="AP6" s="66">
        <v>2045</v>
      </c>
      <c r="AQ6" s="66">
        <v>2046</v>
      </c>
      <c r="AR6" s="66">
        <v>2047</v>
      </c>
      <c r="AS6" s="66">
        <v>2048</v>
      </c>
      <c r="AT6" s="66">
        <v>2049</v>
      </c>
      <c r="AU6" s="66">
        <v>2050</v>
      </c>
    </row>
    <row r="7" spans="3:47">
      <c r="C7" s="29"/>
      <c r="D7" s="30" t="s">
        <v>7</v>
      </c>
      <c r="E7">
        <v>499.1</v>
      </c>
      <c r="F7" s="8">
        <v>166070</v>
      </c>
      <c r="G7" s="8">
        <v>166070</v>
      </c>
      <c r="H7" s="8">
        <v>166070</v>
      </c>
      <c r="I7" s="8">
        <v>166070</v>
      </c>
      <c r="J7" s="8">
        <v>166070</v>
      </c>
      <c r="K7" s="8">
        <v>166070</v>
      </c>
      <c r="L7" s="8">
        <v>166070</v>
      </c>
      <c r="M7" s="8">
        <v>166070</v>
      </c>
      <c r="N7" s="8">
        <v>166070</v>
      </c>
      <c r="O7" s="8">
        <v>166070</v>
      </c>
      <c r="P7" s="8">
        <v>166070</v>
      </c>
      <c r="Q7" s="8">
        <v>166070</v>
      </c>
      <c r="R7" s="8">
        <v>166070</v>
      </c>
      <c r="S7" s="8">
        <v>166070</v>
      </c>
      <c r="T7" s="8">
        <v>166070</v>
      </c>
      <c r="U7" s="8">
        <v>166070</v>
      </c>
      <c r="V7" s="8">
        <v>166070</v>
      </c>
      <c r="W7" s="8">
        <v>166070</v>
      </c>
      <c r="X7" s="8">
        <v>166070</v>
      </c>
      <c r="Y7" s="8">
        <v>166070</v>
      </c>
      <c r="Z7" s="8">
        <v>166070</v>
      </c>
      <c r="AA7" s="8">
        <v>166070</v>
      </c>
      <c r="AB7" s="8">
        <v>166070</v>
      </c>
      <c r="AC7" s="8">
        <v>166070</v>
      </c>
      <c r="AD7" s="8">
        <v>166070</v>
      </c>
      <c r="AE7" s="8">
        <v>166070</v>
      </c>
      <c r="AF7" s="8">
        <v>166070</v>
      </c>
      <c r="AG7" s="8">
        <v>166070</v>
      </c>
      <c r="AH7" s="8">
        <v>166070</v>
      </c>
      <c r="AI7" s="8">
        <v>166070</v>
      </c>
      <c r="AJ7" s="8">
        <v>166070</v>
      </c>
      <c r="AK7" s="8">
        <v>166070</v>
      </c>
      <c r="AL7" s="8">
        <v>166070</v>
      </c>
      <c r="AM7" s="8">
        <v>166070</v>
      </c>
      <c r="AN7" s="8">
        <v>166070</v>
      </c>
      <c r="AO7" s="8">
        <v>166070</v>
      </c>
      <c r="AP7" s="8">
        <v>166070</v>
      </c>
      <c r="AQ7" s="8">
        <v>166070</v>
      </c>
      <c r="AR7" s="8">
        <v>166070</v>
      </c>
      <c r="AS7" s="8">
        <v>166070</v>
      </c>
      <c r="AT7" s="8">
        <v>166070</v>
      </c>
      <c r="AU7" s="8">
        <v>166070</v>
      </c>
    </row>
    <row r="8" spans="3:47">
      <c r="C8" s="29"/>
      <c r="D8" s="25" t="s">
        <v>9</v>
      </c>
      <c r="E8">
        <v>397.3</v>
      </c>
      <c r="F8" s="8">
        <v>76848</v>
      </c>
      <c r="G8" s="8">
        <v>76848</v>
      </c>
      <c r="H8" s="8">
        <v>76848</v>
      </c>
      <c r="I8" s="8">
        <v>76848</v>
      </c>
      <c r="J8" s="8">
        <v>76848</v>
      </c>
      <c r="K8" s="8">
        <v>76848</v>
      </c>
      <c r="L8" s="8">
        <v>76848</v>
      </c>
      <c r="M8" s="8">
        <v>76848</v>
      </c>
      <c r="N8" s="8">
        <v>76848</v>
      </c>
      <c r="O8" s="8">
        <v>76848</v>
      </c>
      <c r="P8" s="8">
        <v>76848</v>
      </c>
      <c r="Q8" s="8">
        <v>76848</v>
      </c>
      <c r="R8" s="8">
        <v>76848</v>
      </c>
      <c r="S8" s="8">
        <v>76848</v>
      </c>
      <c r="T8" s="8">
        <v>76848</v>
      </c>
      <c r="U8" s="8">
        <v>76848</v>
      </c>
      <c r="V8" s="8">
        <v>76848</v>
      </c>
      <c r="W8" s="8">
        <v>76848</v>
      </c>
      <c r="X8" s="8">
        <v>76848</v>
      </c>
      <c r="Y8" s="8">
        <v>76848</v>
      </c>
      <c r="Z8" s="8">
        <v>76848</v>
      </c>
      <c r="AA8" s="8">
        <v>76848</v>
      </c>
      <c r="AB8" s="8">
        <v>76848</v>
      </c>
      <c r="AC8" s="8">
        <v>76848</v>
      </c>
      <c r="AD8" s="8">
        <v>76848</v>
      </c>
      <c r="AE8" s="8">
        <v>76848</v>
      </c>
      <c r="AF8" s="8">
        <v>76848</v>
      </c>
      <c r="AG8" s="8">
        <v>76848</v>
      </c>
      <c r="AH8" s="8">
        <v>76848</v>
      </c>
      <c r="AI8" s="8">
        <v>76848</v>
      </c>
      <c r="AJ8" s="8">
        <v>76848</v>
      </c>
      <c r="AK8" s="8">
        <v>76848</v>
      </c>
      <c r="AL8" s="8">
        <v>76848</v>
      </c>
      <c r="AM8" s="8">
        <v>76848</v>
      </c>
      <c r="AN8" s="8">
        <v>76848</v>
      </c>
      <c r="AO8" s="8">
        <v>76848</v>
      </c>
      <c r="AP8" s="8">
        <v>76848</v>
      </c>
      <c r="AQ8" s="8">
        <v>76848</v>
      </c>
      <c r="AR8" s="8">
        <v>76848</v>
      </c>
      <c r="AS8" s="8">
        <v>76848</v>
      </c>
      <c r="AT8" s="8">
        <v>76848</v>
      </c>
      <c r="AU8" s="8">
        <v>76848</v>
      </c>
    </row>
    <row r="9" spans="3:47">
      <c r="C9" s="29"/>
      <c r="D9" s="25" t="s">
        <v>11</v>
      </c>
      <c r="E9">
        <v>359.6</v>
      </c>
      <c r="F9" s="8">
        <v>92750</v>
      </c>
      <c r="G9" s="8">
        <v>92750</v>
      </c>
      <c r="H9" s="8">
        <v>92750</v>
      </c>
      <c r="I9" s="8">
        <v>92750</v>
      </c>
      <c r="J9" s="8">
        <v>92750</v>
      </c>
      <c r="K9" s="8">
        <v>92750</v>
      </c>
      <c r="L9" s="8">
        <v>92750</v>
      </c>
      <c r="M9" s="8">
        <v>92750</v>
      </c>
      <c r="N9" s="8">
        <v>92750</v>
      </c>
      <c r="O9" s="8">
        <v>92750</v>
      </c>
      <c r="P9" s="8">
        <v>92750</v>
      </c>
      <c r="Q9" s="8">
        <v>92750</v>
      </c>
      <c r="R9" s="8">
        <v>92750</v>
      </c>
      <c r="S9" s="8">
        <v>92750</v>
      </c>
      <c r="T9" s="8">
        <v>92750</v>
      </c>
      <c r="U9" s="8">
        <v>92750</v>
      </c>
      <c r="V9" s="8">
        <v>92750</v>
      </c>
      <c r="W9" s="8">
        <v>92750</v>
      </c>
      <c r="X9" s="8">
        <v>92750</v>
      </c>
      <c r="Y9" s="8">
        <v>92750</v>
      </c>
      <c r="Z9" s="8">
        <v>92750</v>
      </c>
      <c r="AA9" s="8">
        <v>92750</v>
      </c>
      <c r="AB9" s="8">
        <v>92750</v>
      </c>
      <c r="AC9" s="8">
        <v>92750</v>
      </c>
      <c r="AD9" s="8">
        <v>92750</v>
      </c>
      <c r="AE9" s="8">
        <v>92750</v>
      </c>
      <c r="AF9" s="8">
        <v>92750</v>
      </c>
      <c r="AG9" s="8">
        <v>92750</v>
      </c>
      <c r="AH9" s="8">
        <v>92750</v>
      </c>
      <c r="AI9" s="8">
        <v>92750</v>
      </c>
      <c r="AJ9" s="8">
        <v>92750</v>
      </c>
      <c r="AK9" s="8">
        <v>92750</v>
      </c>
      <c r="AL9" s="8">
        <v>92750</v>
      </c>
      <c r="AM9" s="8">
        <v>92750</v>
      </c>
      <c r="AN9" s="8">
        <v>92750</v>
      </c>
      <c r="AO9" s="8">
        <v>92750</v>
      </c>
      <c r="AP9" s="8">
        <v>92750</v>
      </c>
      <c r="AQ9" s="8">
        <v>92750</v>
      </c>
      <c r="AR9" s="8">
        <v>92750</v>
      </c>
      <c r="AS9" s="8">
        <v>92750</v>
      </c>
      <c r="AT9" s="8">
        <v>92750</v>
      </c>
      <c r="AU9" s="8">
        <v>92750</v>
      </c>
    </row>
    <row r="10" spans="3:47">
      <c r="C10" s="29" t="s">
        <v>13</v>
      </c>
      <c r="D10" s="25" t="s">
        <v>14</v>
      </c>
      <c r="E10">
        <v>210.5</v>
      </c>
      <c r="F10" s="8">
        <v>53283</v>
      </c>
      <c r="G10" s="8">
        <v>53283</v>
      </c>
      <c r="H10" s="8">
        <v>53283</v>
      </c>
      <c r="I10" s="8">
        <v>53283</v>
      </c>
      <c r="J10" s="8">
        <v>53283</v>
      </c>
      <c r="K10" s="8">
        <v>53283</v>
      </c>
      <c r="L10" s="8">
        <v>53283</v>
      </c>
      <c r="M10" s="8">
        <v>53283</v>
      </c>
      <c r="N10" s="8">
        <v>53283</v>
      </c>
      <c r="O10" s="8">
        <v>53283</v>
      </c>
      <c r="P10" s="8">
        <v>53283</v>
      </c>
      <c r="Q10" s="8">
        <v>53283</v>
      </c>
      <c r="R10" s="8">
        <v>53283</v>
      </c>
      <c r="S10" s="8">
        <v>53283</v>
      </c>
      <c r="T10" s="8">
        <v>53283</v>
      </c>
      <c r="U10" s="8">
        <v>53283</v>
      </c>
      <c r="V10" s="8">
        <v>53283</v>
      </c>
      <c r="W10" s="8">
        <v>53283</v>
      </c>
      <c r="X10" s="8">
        <v>53283</v>
      </c>
      <c r="Y10" s="8">
        <v>53283</v>
      </c>
      <c r="Z10" s="8">
        <v>53283</v>
      </c>
      <c r="AA10" s="8">
        <v>53283</v>
      </c>
      <c r="AB10" s="8">
        <v>53283</v>
      </c>
      <c r="AC10" s="8">
        <v>53283</v>
      </c>
      <c r="AD10" s="8">
        <v>53283</v>
      </c>
      <c r="AE10" s="8">
        <v>53283</v>
      </c>
      <c r="AF10" s="8">
        <v>53283</v>
      </c>
      <c r="AG10" s="8">
        <v>53283</v>
      </c>
      <c r="AH10" s="8">
        <v>53283</v>
      </c>
      <c r="AI10" s="8">
        <v>53283</v>
      </c>
      <c r="AJ10" s="8">
        <v>53283</v>
      </c>
      <c r="AK10" s="8">
        <v>53283</v>
      </c>
      <c r="AL10" s="8">
        <v>53283</v>
      </c>
      <c r="AM10" s="8">
        <v>53283</v>
      </c>
      <c r="AN10" s="8">
        <v>53283</v>
      </c>
      <c r="AO10" s="8">
        <v>53283</v>
      </c>
      <c r="AP10" s="8">
        <v>53283</v>
      </c>
      <c r="AQ10" s="8">
        <v>53283</v>
      </c>
      <c r="AR10" s="8">
        <v>53283</v>
      </c>
      <c r="AS10" s="8">
        <v>53283</v>
      </c>
      <c r="AT10" s="8">
        <v>53283</v>
      </c>
      <c r="AU10" s="8">
        <v>53283</v>
      </c>
    </row>
    <row r="11" spans="3:47">
      <c r="C11" s="29"/>
      <c r="D11" s="25" t="s">
        <v>15</v>
      </c>
      <c r="E11">
        <v>179.3</v>
      </c>
      <c r="F11" s="8">
        <v>20037</v>
      </c>
      <c r="G11" s="8">
        <v>22504.535</v>
      </c>
      <c r="H11" s="8">
        <v>24990.5765125</v>
      </c>
      <c r="I11" s="8">
        <v>27495.263336343749</v>
      </c>
      <c r="J11" s="8">
        <v>30018.735311366327</v>
      </c>
      <c r="K11" s="8">
        <v>32561.133326201576</v>
      </c>
      <c r="L11" s="8">
        <v>35122.599326148091</v>
      </c>
      <c r="M11" s="8">
        <v>37703.276321094199</v>
      </c>
      <c r="N11" s="8">
        <v>40303.308393502404</v>
      </c>
      <c r="O11" s="8">
        <v>42922.840706453673</v>
      </c>
      <c r="P11" s="8">
        <v>45562.019511752078</v>
      </c>
      <c r="Q11" s="8">
        <v>45562.019511752078</v>
      </c>
      <c r="R11" s="8">
        <v>45562.019511752078</v>
      </c>
      <c r="S11" s="8">
        <v>45562.019511752078</v>
      </c>
      <c r="T11" s="8">
        <v>45562.019511752078</v>
      </c>
      <c r="U11" s="8">
        <v>45562.019511752078</v>
      </c>
      <c r="V11" s="8">
        <v>45562.019511752078</v>
      </c>
      <c r="W11" s="8">
        <v>45562.019511752078</v>
      </c>
      <c r="X11" s="8">
        <v>45562.019511752078</v>
      </c>
      <c r="Y11" s="8">
        <v>45562.019511752078</v>
      </c>
      <c r="Z11" s="8">
        <v>45562.019511752078</v>
      </c>
      <c r="AA11" s="8">
        <v>45562.019511752078</v>
      </c>
      <c r="AB11" s="8">
        <v>45562.019511752078</v>
      </c>
      <c r="AC11" s="8">
        <v>45562.019511752078</v>
      </c>
      <c r="AD11" s="8">
        <v>45562.019511752078</v>
      </c>
      <c r="AE11" s="8">
        <v>45562.019511752078</v>
      </c>
      <c r="AF11" s="8">
        <v>45562.019511752078</v>
      </c>
      <c r="AG11" s="8">
        <v>45562.019511752078</v>
      </c>
      <c r="AH11" s="8">
        <v>45562.019511752078</v>
      </c>
      <c r="AI11" s="8">
        <v>45562.019511752078</v>
      </c>
      <c r="AJ11" s="8">
        <v>45562.019511752078</v>
      </c>
      <c r="AK11" s="8">
        <v>45562.019511752078</v>
      </c>
      <c r="AL11" s="8">
        <v>45562.019511752078</v>
      </c>
      <c r="AM11" s="8">
        <v>45562.019511752078</v>
      </c>
      <c r="AN11" s="8">
        <v>45562.019511752078</v>
      </c>
      <c r="AO11" s="8">
        <v>45562.019511752078</v>
      </c>
      <c r="AP11" s="8">
        <v>45562.019511752078</v>
      </c>
      <c r="AQ11" s="8">
        <v>45562.019511752078</v>
      </c>
      <c r="AR11" s="8">
        <v>45562.019511752078</v>
      </c>
      <c r="AS11" s="8">
        <v>45562.019511752078</v>
      </c>
      <c r="AT11" s="8">
        <v>45562.019511752078</v>
      </c>
      <c r="AU11" s="8">
        <v>45562.019511752078</v>
      </c>
    </row>
    <row r="12" spans="3:47" ht="16" thickBot="1">
      <c r="C12" s="33"/>
      <c r="D12" s="31" t="s">
        <v>16</v>
      </c>
      <c r="E12" s="32">
        <v>15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2658.9726463381403</v>
      </c>
      <c r="R12" s="62">
        <v>5337.8875875238173</v>
      </c>
      <c r="S12" s="61">
        <v>8036.8943907683861</v>
      </c>
      <c r="T12" s="61">
        <v>10756.143745037289</v>
      </c>
      <c r="U12" s="61">
        <v>13495.787469463208</v>
      </c>
      <c r="V12" s="61">
        <v>16255.978521822322</v>
      </c>
      <c r="W12" s="61">
        <v>19036.871007074129</v>
      </c>
      <c r="X12" s="61">
        <v>21838.620185965327</v>
      </c>
      <c r="Y12" s="61">
        <v>24661.382483698206</v>
      </c>
      <c r="Z12" s="61">
        <v>27505.315498664084</v>
      </c>
      <c r="AA12" s="61">
        <v>30370.578011242204</v>
      </c>
      <c r="AB12" s="61">
        <v>33257.329992664658</v>
      </c>
      <c r="AC12" s="61">
        <v>36165.732613947781</v>
      </c>
      <c r="AD12" s="61">
        <v>39095.948254890529</v>
      </c>
      <c r="AE12" s="61">
        <v>42048.140513140344</v>
      </c>
      <c r="AF12" s="61">
        <v>45022.474213327034</v>
      </c>
      <c r="AG12" s="61">
        <v>48019.115416265129</v>
      </c>
      <c r="AH12" s="61">
        <v>51038.231428225256</v>
      </c>
      <c r="AI12" s="61">
        <v>54079.990810275085</v>
      </c>
      <c r="AJ12" s="61">
        <v>57144.563387690287</v>
      </c>
      <c r="AK12" s="61">
        <v>60232.120259436102</v>
      </c>
      <c r="AL12" s="61">
        <v>63342.833807720017</v>
      </c>
      <c r="AM12" s="61">
        <v>66476.877707616062</v>
      </c>
      <c r="AN12" s="61">
        <v>69634.426936761331</v>
      </c>
      <c r="AO12" s="61">
        <v>72815.657785125179</v>
      </c>
      <c r="AP12" s="61">
        <v>76020.747864851757</v>
      </c>
      <c r="AQ12" s="61">
        <v>79249.876120176283</v>
      </c>
      <c r="AR12" s="61">
        <v>82503.222837415742</v>
      </c>
      <c r="AS12" s="61">
        <v>85780.969655034496</v>
      </c>
      <c r="AT12" s="61">
        <v>89083.299573785393</v>
      </c>
      <c r="AU12" s="61">
        <v>92410.396966926928</v>
      </c>
    </row>
    <row r="13" spans="3:47">
      <c r="C13" s="29"/>
      <c r="D13" s="30" t="s">
        <v>7</v>
      </c>
      <c r="E13">
        <v>432.4</v>
      </c>
      <c r="F13" s="8">
        <v>202490</v>
      </c>
      <c r="G13" s="8">
        <v>202490</v>
      </c>
      <c r="H13" s="8">
        <v>202490</v>
      </c>
      <c r="I13" s="8">
        <v>202490</v>
      </c>
      <c r="J13" s="8">
        <v>202490</v>
      </c>
      <c r="K13" s="8">
        <v>202490</v>
      </c>
      <c r="L13" s="8">
        <v>202490</v>
      </c>
      <c r="M13" s="8">
        <v>202490</v>
      </c>
      <c r="N13" s="8">
        <v>202490</v>
      </c>
      <c r="O13" s="8">
        <v>202490</v>
      </c>
      <c r="P13" s="8">
        <v>202490</v>
      </c>
      <c r="Q13" s="8">
        <v>202490</v>
      </c>
      <c r="R13" s="8">
        <v>202490</v>
      </c>
      <c r="S13" s="8">
        <v>202490</v>
      </c>
      <c r="T13" s="8">
        <v>202490</v>
      </c>
      <c r="U13" s="8">
        <v>202490</v>
      </c>
      <c r="V13" s="8">
        <v>202490</v>
      </c>
      <c r="W13" s="8">
        <v>202490</v>
      </c>
      <c r="X13" s="8">
        <v>202490</v>
      </c>
      <c r="Y13" s="8">
        <v>202490</v>
      </c>
      <c r="Z13" s="8">
        <v>202490</v>
      </c>
      <c r="AA13" s="8">
        <v>202490</v>
      </c>
      <c r="AB13" s="8">
        <v>202490</v>
      </c>
      <c r="AC13" s="8">
        <v>202490</v>
      </c>
      <c r="AD13" s="8">
        <v>202490</v>
      </c>
      <c r="AE13" s="8">
        <v>202490</v>
      </c>
      <c r="AF13" s="8">
        <v>202490</v>
      </c>
      <c r="AG13" s="8">
        <v>202490</v>
      </c>
      <c r="AH13" s="8">
        <v>202490</v>
      </c>
      <c r="AI13" s="8">
        <v>202490</v>
      </c>
      <c r="AJ13" s="8">
        <v>202490</v>
      </c>
      <c r="AK13" s="8">
        <v>202490</v>
      </c>
      <c r="AL13" s="8">
        <v>202490</v>
      </c>
      <c r="AM13" s="8">
        <v>202490</v>
      </c>
      <c r="AN13" s="8">
        <v>202490</v>
      </c>
      <c r="AO13" s="8">
        <v>202490</v>
      </c>
      <c r="AP13" s="8">
        <v>202490</v>
      </c>
      <c r="AQ13" s="8">
        <v>202490</v>
      </c>
      <c r="AR13" s="8">
        <v>202490</v>
      </c>
      <c r="AS13" s="8">
        <v>202490</v>
      </c>
      <c r="AT13" s="8">
        <v>202490</v>
      </c>
      <c r="AU13" s="8">
        <v>202490</v>
      </c>
    </row>
    <row r="14" spans="3:47">
      <c r="C14" s="29"/>
      <c r="D14" s="25" t="s">
        <v>9</v>
      </c>
      <c r="E14">
        <v>335.3</v>
      </c>
      <c r="F14" s="8">
        <v>60891</v>
      </c>
      <c r="G14" s="8">
        <v>60891</v>
      </c>
      <c r="H14" s="8">
        <v>60891</v>
      </c>
      <c r="I14" s="8">
        <v>60891</v>
      </c>
      <c r="J14" s="8">
        <v>60891</v>
      </c>
      <c r="K14" s="8">
        <v>60891</v>
      </c>
      <c r="L14" s="8">
        <v>60891</v>
      </c>
      <c r="M14" s="8">
        <v>60891</v>
      </c>
      <c r="N14" s="8">
        <v>60891</v>
      </c>
      <c r="O14" s="8">
        <v>60891</v>
      </c>
      <c r="P14" s="8">
        <v>60891</v>
      </c>
      <c r="Q14" s="8">
        <v>60891</v>
      </c>
      <c r="R14" s="8">
        <v>60891</v>
      </c>
      <c r="S14" s="8">
        <v>60891</v>
      </c>
      <c r="T14" s="8">
        <v>60891</v>
      </c>
      <c r="U14" s="8">
        <v>60891</v>
      </c>
      <c r="V14" s="8">
        <v>60891</v>
      </c>
      <c r="W14" s="8">
        <v>60891</v>
      </c>
      <c r="X14" s="8">
        <v>60891</v>
      </c>
      <c r="Y14" s="8">
        <v>60891</v>
      </c>
      <c r="Z14" s="8">
        <v>60891</v>
      </c>
      <c r="AA14" s="8">
        <v>60891</v>
      </c>
      <c r="AB14" s="8">
        <v>60891</v>
      </c>
      <c r="AC14" s="8">
        <v>60891</v>
      </c>
      <c r="AD14" s="8">
        <v>60891</v>
      </c>
      <c r="AE14" s="8">
        <v>60891</v>
      </c>
      <c r="AF14" s="8">
        <v>60891</v>
      </c>
      <c r="AG14" s="8">
        <v>60891</v>
      </c>
      <c r="AH14" s="8">
        <v>60891</v>
      </c>
      <c r="AI14" s="8">
        <v>60891</v>
      </c>
      <c r="AJ14" s="8">
        <v>60891</v>
      </c>
      <c r="AK14" s="8">
        <v>60891</v>
      </c>
      <c r="AL14" s="8">
        <v>60891</v>
      </c>
      <c r="AM14" s="8">
        <v>60891</v>
      </c>
      <c r="AN14" s="8">
        <v>60891</v>
      </c>
      <c r="AO14" s="8">
        <v>60891</v>
      </c>
      <c r="AP14" s="8">
        <v>60891</v>
      </c>
      <c r="AQ14" s="8">
        <v>60891</v>
      </c>
      <c r="AR14" s="8">
        <v>60891</v>
      </c>
      <c r="AS14" s="8">
        <v>60891</v>
      </c>
      <c r="AT14" s="8">
        <v>60891</v>
      </c>
      <c r="AU14" s="8">
        <v>60891</v>
      </c>
    </row>
    <row r="15" spans="3:47">
      <c r="C15" s="29" t="s">
        <v>17</v>
      </c>
      <c r="D15" s="25" t="s">
        <v>11</v>
      </c>
      <c r="E15">
        <v>296.5</v>
      </c>
      <c r="F15" s="8">
        <v>35652</v>
      </c>
      <c r="G15" s="8">
        <v>35652</v>
      </c>
      <c r="H15" s="8">
        <v>35652</v>
      </c>
      <c r="I15" s="8">
        <v>35652</v>
      </c>
      <c r="J15" s="8">
        <v>35652</v>
      </c>
      <c r="K15" s="8">
        <v>35652</v>
      </c>
      <c r="L15" s="8">
        <v>35652</v>
      </c>
      <c r="M15" s="8">
        <v>35652</v>
      </c>
      <c r="N15" s="8">
        <v>35652</v>
      </c>
      <c r="O15" s="8">
        <v>35652</v>
      </c>
      <c r="P15" s="8">
        <v>35652</v>
      </c>
      <c r="Q15" s="8">
        <v>35652</v>
      </c>
      <c r="R15" s="8">
        <v>35652</v>
      </c>
      <c r="S15" s="8">
        <v>35652</v>
      </c>
      <c r="T15" s="8">
        <v>35652</v>
      </c>
      <c r="U15" s="8">
        <v>35652</v>
      </c>
      <c r="V15" s="8">
        <v>35652</v>
      </c>
      <c r="W15" s="8">
        <v>35652</v>
      </c>
      <c r="X15" s="8">
        <v>35652</v>
      </c>
      <c r="Y15" s="8">
        <v>35652</v>
      </c>
      <c r="Z15" s="8">
        <v>35652</v>
      </c>
      <c r="AA15" s="8">
        <v>35652</v>
      </c>
      <c r="AB15" s="8">
        <v>35652</v>
      </c>
      <c r="AC15" s="8">
        <v>35652</v>
      </c>
      <c r="AD15" s="8">
        <v>35652</v>
      </c>
      <c r="AE15" s="8">
        <v>35652</v>
      </c>
      <c r="AF15" s="8">
        <v>35652</v>
      </c>
      <c r="AG15" s="8">
        <v>35652</v>
      </c>
      <c r="AH15" s="8">
        <v>35652</v>
      </c>
      <c r="AI15" s="8">
        <v>35652</v>
      </c>
      <c r="AJ15" s="8">
        <v>35652</v>
      </c>
      <c r="AK15" s="8">
        <v>35652</v>
      </c>
      <c r="AL15" s="8">
        <v>35652</v>
      </c>
      <c r="AM15" s="8">
        <v>35652</v>
      </c>
      <c r="AN15" s="8">
        <v>35652</v>
      </c>
      <c r="AO15" s="8">
        <v>35652</v>
      </c>
      <c r="AP15" s="8">
        <v>35652</v>
      </c>
      <c r="AQ15" s="8">
        <v>35652</v>
      </c>
      <c r="AR15" s="8">
        <v>35652</v>
      </c>
      <c r="AS15" s="8">
        <v>35652</v>
      </c>
      <c r="AT15" s="8">
        <v>35652</v>
      </c>
      <c r="AU15" s="8">
        <v>35652</v>
      </c>
    </row>
    <row r="16" spans="3:47">
      <c r="C16" s="29"/>
      <c r="D16" s="25" t="s">
        <v>14</v>
      </c>
      <c r="E16">
        <v>172.8</v>
      </c>
      <c r="F16" s="8">
        <v>5682</v>
      </c>
      <c r="G16" s="8">
        <v>5682</v>
      </c>
      <c r="H16" s="8">
        <v>5682</v>
      </c>
      <c r="I16" s="8">
        <v>5682</v>
      </c>
      <c r="J16" s="8">
        <v>5682</v>
      </c>
      <c r="K16" s="8">
        <v>5682</v>
      </c>
      <c r="L16" s="8">
        <v>5682</v>
      </c>
      <c r="M16" s="8">
        <v>5682</v>
      </c>
      <c r="N16" s="8">
        <v>5682</v>
      </c>
      <c r="O16" s="8">
        <v>5682</v>
      </c>
      <c r="P16" s="8">
        <v>5682</v>
      </c>
      <c r="Q16" s="8">
        <v>5682</v>
      </c>
      <c r="R16" s="8">
        <v>5682</v>
      </c>
      <c r="S16" s="8">
        <v>5682</v>
      </c>
      <c r="T16" s="8">
        <v>5682</v>
      </c>
      <c r="U16" s="8">
        <v>5682</v>
      </c>
      <c r="V16" s="8">
        <v>5682</v>
      </c>
      <c r="W16" s="8">
        <v>5682</v>
      </c>
      <c r="X16" s="8">
        <v>5682</v>
      </c>
      <c r="Y16" s="8">
        <v>5682</v>
      </c>
      <c r="Z16" s="8">
        <v>5682</v>
      </c>
      <c r="AA16" s="8">
        <v>5682</v>
      </c>
      <c r="AB16" s="8">
        <v>5682</v>
      </c>
      <c r="AC16" s="8">
        <v>5682</v>
      </c>
      <c r="AD16" s="8">
        <v>5682</v>
      </c>
      <c r="AE16" s="8">
        <v>5682</v>
      </c>
      <c r="AF16" s="8">
        <v>5682</v>
      </c>
      <c r="AG16" s="8">
        <v>5682</v>
      </c>
      <c r="AH16" s="8">
        <v>5682</v>
      </c>
      <c r="AI16" s="8">
        <v>5682</v>
      </c>
      <c r="AJ16" s="8">
        <v>5682</v>
      </c>
      <c r="AK16" s="8">
        <v>5682</v>
      </c>
      <c r="AL16" s="8">
        <v>5682</v>
      </c>
      <c r="AM16" s="8">
        <v>5682</v>
      </c>
      <c r="AN16" s="8">
        <v>5682</v>
      </c>
      <c r="AO16" s="8">
        <v>5682</v>
      </c>
      <c r="AP16" s="8">
        <v>5682</v>
      </c>
      <c r="AQ16" s="8">
        <v>5682</v>
      </c>
      <c r="AR16" s="8">
        <v>5682</v>
      </c>
      <c r="AS16" s="8">
        <v>5682</v>
      </c>
      <c r="AT16" s="8">
        <v>5682</v>
      </c>
      <c r="AU16" s="8">
        <v>5682</v>
      </c>
    </row>
    <row r="17" spans="1:47">
      <c r="C17" s="29"/>
      <c r="D17" s="28" t="s">
        <v>15</v>
      </c>
      <c r="E17">
        <v>149.69999999999999</v>
      </c>
      <c r="F17" s="8">
        <v>2845</v>
      </c>
      <c r="G17" s="8">
        <v>5312.5349999999999</v>
      </c>
      <c r="H17" s="8">
        <v>7798.5765124999998</v>
      </c>
      <c r="I17" s="8">
        <v>10303.263336343749</v>
      </c>
      <c r="J17" s="8">
        <v>12826.735311366327</v>
      </c>
      <c r="K17" s="8">
        <v>15369.133326201574</v>
      </c>
      <c r="L17" s="8">
        <v>17930.599326148087</v>
      </c>
      <c r="M17" s="8">
        <v>20511.276321094199</v>
      </c>
      <c r="N17" s="8">
        <v>23111.308393502408</v>
      </c>
      <c r="O17" s="8">
        <v>25730.840706453677</v>
      </c>
      <c r="P17" s="8">
        <v>28370.019511752078</v>
      </c>
      <c r="Q17" s="8">
        <v>28370.019511752078</v>
      </c>
      <c r="R17" s="8">
        <v>28370.019511752078</v>
      </c>
      <c r="S17" s="8">
        <v>28370.019511752078</v>
      </c>
      <c r="T17" s="8">
        <v>28370.019511752078</v>
      </c>
      <c r="U17" s="8">
        <v>28370.019511752078</v>
      </c>
      <c r="V17" s="8">
        <v>28370.019511752078</v>
      </c>
      <c r="W17" s="8">
        <v>28370.019511752078</v>
      </c>
      <c r="X17" s="8">
        <v>28370.019511752078</v>
      </c>
      <c r="Y17" s="8">
        <v>28370.019511752078</v>
      </c>
      <c r="Z17" s="8">
        <v>28370.019511752078</v>
      </c>
      <c r="AA17" s="8">
        <v>28370.019511752078</v>
      </c>
      <c r="AB17" s="8">
        <v>28370.019511752078</v>
      </c>
      <c r="AC17" s="8">
        <v>28370.019511752078</v>
      </c>
      <c r="AD17" s="8">
        <v>28370.019511752078</v>
      </c>
      <c r="AE17" s="8">
        <v>28370.019511752078</v>
      </c>
      <c r="AF17" s="8">
        <v>28370.019511752078</v>
      </c>
      <c r="AG17" s="8">
        <v>28370.019511752078</v>
      </c>
      <c r="AH17" s="8">
        <v>28370.019511752078</v>
      </c>
      <c r="AI17" s="8">
        <v>28370.019511752078</v>
      </c>
      <c r="AJ17" s="8">
        <v>28370.019511752078</v>
      </c>
      <c r="AK17" s="8">
        <v>28370.019511752078</v>
      </c>
      <c r="AL17" s="8">
        <v>28370.019511752078</v>
      </c>
      <c r="AM17" s="8">
        <v>28370.019511752078</v>
      </c>
      <c r="AN17" s="8">
        <v>28370.019511752078</v>
      </c>
      <c r="AO17" s="8">
        <v>28370.019511752078</v>
      </c>
      <c r="AP17" s="8">
        <v>28370.019511752078</v>
      </c>
      <c r="AQ17" s="8">
        <v>28370.019511752078</v>
      </c>
      <c r="AR17" s="8">
        <v>28370.019511752078</v>
      </c>
      <c r="AS17" s="8">
        <v>28370.019511752078</v>
      </c>
      <c r="AT17" s="8">
        <v>28370.019511752078</v>
      </c>
      <c r="AU17" s="8">
        <v>28370.019511752078</v>
      </c>
    </row>
    <row r="18" spans="1:47" ht="16" thickBot="1">
      <c r="C18" s="31"/>
      <c r="D18" s="31" t="s">
        <v>16</v>
      </c>
      <c r="E18" s="34">
        <v>15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2658.9726463381403</v>
      </c>
      <c r="R18" s="62">
        <v>5337.8875875238173</v>
      </c>
      <c r="S18" s="61">
        <v>8036.8943907683861</v>
      </c>
      <c r="T18" s="61">
        <v>10756.143745037289</v>
      </c>
      <c r="U18" s="61">
        <v>13495.787469463208</v>
      </c>
      <c r="V18" s="61">
        <v>16255.978521822322</v>
      </c>
      <c r="W18" s="61">
        <v>19036.871007074129</v>
      </c>
      <c r="X18" s="61">
        <v>21838.620185965327</v>
      </c>
      <c r="Y18" s="61">
        <v>24661.382483698206</v>
      </c>
      <c r="Z18" s="61">
        <v>27505.315498664084</v>
      </c>
      <c r="AA18" s="61">
        <v>30370.578011242204</v>
      </c>
      <c r="AB18" s="61">
        <v>33257.329992664658</v>
      </c>
      <c r="AC18" s="61">
        <v>36165.732613947781</v>
      </c>
      <c r="AD18" s="61">
        <v>39095.948254890529</v>
      </c>
      <c r="AE18" s="61">
        <v>42048.140513140344</v>
      </c>
      <c r="AF18" s="61">
        <v>45022.474213327034</v>
      </c>
      <c r="AG18" s="61">
        <v>48019.115416265129</v>
      </c>
      <c r="AH18" s="61">
        <v>51038.231428225256</v>
      </c>
      <c r="AI18" s="61">
        <v>54079.990810275085</v>
      </c>
      <c r="AJ18" s="61">
        <v>57144.563387690287</v>
      </c>
      <c r="AK18" s="61">
        <v>60232.120259436102</v>
      </c>
      <c r="AL18" s="61">
        <v>63342.833807720017</v>
      </c>
      <c r="AM18" s="61">
        <v>66476.877707616062</v>
      </c>
      <c r="AN18" s="61">
        <v>69634.426936761331</v>
      </c>
      <c r="AO18" s="61">
        <v>72815.657785125179</v>
      </c>
      <c r="AP18" s="61">
        <v>76020.747864851757</v>
      </c>
      <c r="AQ18" s="61">
        <v>79249.876120176283</v>
      </c>
      <c r="AR18" s="61">
        <v>82503.222837415742</v>
      </c>
      <c r="AS18" s="61">
        <v>85780.969655034496</v>
      </c>
      <c r="AT18" s="61">
        <v>89083.299573785393</v>
      </c>
      <c r="AU18" s="61">
        <v>92410.396966926928</v>
      </c>
    </row>
    <row r="19" spans="1:47">
      <c r="C19" s="29"/>
      <c r="D19" s="30" t="s">
        <v>7</v>
      </c>
      <c r="E19">
        <v>311.3</v>
      </c>
      <c r="F19" s="8">
        <v>208470</v>
      </c>
      <c r="G19" s="8">
        <v>208470</v>
      </c>
      <c r="H19" s="8">
        <v>208470</v>
      </c>
      <c r="I19" s="8">
        <v>208470</v>
      </c>
      <c r="J19" s="8">
        <v>208470</v>
      </c>
      <c r="K19" s="8">
        <v>208470</v>
      </c>
      <c r="L19" s="8">
        <v>208470</v>
      </c>
      <c r="M19" s="8">
        <v>208470</v>
      </c>
      <c r="N19" s="8">
        <v>208470</v>
      </c>
      <c r="O19" s="8">
        <v>208470</v>
      </c>
      <c r="P19" s="8">
        <v>208470</v>
      </c>
      <c r="Q19" s="8">
        <v>208470</v>
      </c>
      <c r="R19" s="8">
        <v>208470</v>
      </c>
      <c r="S19" s="8">
        <v>208470</v>
      </c>
      <c r="T19" s="8">
        <v>208470</v>
      </c>
      <c r="U19" s="8">
        <v>208470</v>
      </c>
      <c r="V19" s="8">
        <v>208470</v>
      </c>
      <c r="W19" s="8">
        <v>208470</v>
      </c>
      <c r="X19" s="8">
        <v>208470</v>
      </c>
      <c r="Y19" s="8">
        <v>208470</v>
      </c>
      <c r="Z19" s="8">
        <v>208470</v>
      </c>
      <c r="AA19" s="8">
        <v>208470</v>
      </c>
      <c r="AB19" s="8">
        <v>208470</v>
      </c>
      <c r="AC19" s="8">
        <v>208470</v>
      </c>
      <c r="AD19" s="8">
        <v>208470</v>
      </c>
      <c r="AE19" s="8">
        <v>208470</v>
      </c>
      <c r="AF19" s="8">
        <v>208470</v>
      </c>
      <c r="AG19" s="8">
        <v>208470</v>
      </c>
      <c r="AH19" s="8">
        <v>208470</v>
      </c>
      <c r="AI19" s="8">
        <v>208470</v>
      </c>
      <c r="AJ19" s="8">
        <v>208470</v>
      </c>
      <c r="AK19" s="8">
        <v>208470</v>
      </c>
      <c r="AL19" s="8">
        <v>208470</v>
      </c>
      <c r="AM19" s="8">
        <v>208470</v>
      </c>
      <c r="AN19" s="8">
        <v>208470</v>
      </c>
      <c r="AO19" s="8">
        <v>208470</v>
      </c>
      <c r="AP19" s="8">
        <v>208470</v>
      </c>
      <c r="AQ19" s="8">
        <v>208470</v>
      </c>
      <c r="AR19" s="8">
        <v>208470</v>
      </c>
      <c r="AS19" s="8">
        <v>208470</v>
      </c>
      <c r="AT19" s="8">
        <v>208470</v>
      </c>
      <c r="AU19" s="8">
        <v>208470</v>
      </c>
    </row>
    <row r="20" spans="1:47">
      <c r="A20">
        <v>3.993357743659158E-2</v>
      </c>
      <c r="B20">
        <v>1.8837625403489718E-2</v>
      </c>
      <c r="C20" s="29"/>
      <c r="D20" s="25" t="s">
        <v>9</v>
      </c>
      <c r="E20">
        <v>252</v>
      </c>
      <c r="F20" s="8">
        <v>39415</v>
      </c>
      <c r="G20" s="8">
        <v>39415</v>
      </c>
      <c r="H20" s="8">
        <v>39415</v>
      </c>
      <c r="I20" s="8">
        <v>39415</v>
      </c>
      <c r="J20" s="8">
        <v>39415</v>
      </c>
      <c r="K20" s="8">
        <v>39415</v>
      </c>
      <c r="L20" s="8">
        <v>39415</v>
      </c>
      <c r="M20" s="8">
        <v>39415</v>
      </c>
      <c r="N20" s="8">
        <v>39415</v>
      </c>
      <c r="O20" s="8">
        <v>39415</v>
      </c>
      <c r="P20" s="8">
        <v>39415</v>
      </c>
      <c r="Q20" s="8">
        <v>39415</v>
      </c>
      <c r="R20" s="8">
        <v>39415</v>
      </c>
      <c r="S20" s="8">
        <v>39415</v>
      </c>
      <c r="T20" s="8">
        <v>39415</v>
      </c>
      <c r="U20" s="8">
        <v>39415</v>
      </c>
      <c r="V20" s="8">
        <v>39415</v>
      </c>
      <c r="W20" s="8">
        <v>39415</v>
      </c>
      <c r="X20" s="8">
        <v>39415</v>
      </c>
      <c r="Y20" s="8">
        <v>39415</v>
      </c>
      <c r="Z20" s="8">
        <v>39415</v>
      </c>
      <c r="AA20" s="8">
        <v>39415</v>
      </c>
      <c r="AB20" s="8">
        <v>39415</v>
      </c>
      <c r="AC20" s="8">
        <v>39415</v>
      </c>
      <c r="AD20" s="8">
        <v>39415</v>
      </c>
      <c r="AE20" s="8">
        <v>39415</v>
      </c>
      <c r="AF20" s="8">
        <v>39415</v>
      </c>
      <c r="AG20" s="8">
        <v>39415</v>
      </c>
      <c r="AH20" s="8">
        <v>39415</v>
      </c>
      <c r="AI20" s="8">
        <v>39415</v>
      </c>
      <c r="AJ20" s="8">
        <v>39415</v>
      </c>
      <c r="AK20" s="8">
        <v>39415</v>
      </c>
      <c r="AL20" s="8">
        <v>39415</v>
      </c>
      <c r="AM20" s="8">
        <v>39415</v>
      </c>
      <c r="AN20" s="8">
        <v>39415</v>
      </c>
      <c r="AO20" s="8">
        <v>39415</v>
      </c>
      <c r="AP20" s="8">
        <v>39415</v>
      </c>
      <c r="AQ20" s="8">
        <v>39415</v>
      </c>
      <c r="AR20" s="8">
        <v>39415</v>
      </c>
      <c r="AS20" s="8">
        <v>39415</v>
      </c>
      <c r="AT20" s="8">
        <v>39415</v>
      </c>
      <c r="AU20" s="8">
        <v>39415</v>
      </c>
    </row>
    <row r="21" spans="1:47">
      <c r="A21">
        <v>2.7375498219883404E-3</v>
      </c>
      <c r="C21" s="29" t="s">
        <v>18</v>
      </c>
      <c r="D21" s="25" t="s">
        <v>11</v>
      </c>
      <c r="E21">
        <v>234</v>
      </c>
      <c r="F21" s="8">
        <v>18593</v>
      </c>
      <c r="G21" s="8">
        <v>18593</v>
      </c>
      <c r="H21" s="8">
        <v>18593</v>
      </c>
      <c r="I21" s="8">
        <v>18593</v>
      </c>
      <c r="J21" s="8">
        <v>18593</v>
      </c>
      <c r="K21" s="8">
        <v>18593</v>
      </c>
      <c r="L21" s="8">
        <v>18593</v>
      </c>
      <c r="M21" s="8">
        <v>18593</v>
      </c>
      <c r="N21" s="8">
        <v>18593</v>
      </c>
      <c r="O21" s="8">
        <v>18593</v>
      </c>
      <c r="P21" s="8">
        <v>18593</v>
      </c>
      <c r="Q21" s="8">
        <v>18593</v>
      </c>
      <c r="R21" s="8">
        <v>18593</v>
      </c>
      <c r="S21" s="8">
        <v>18593</v>
      </c>
      <c r="T21" s="8">
        <v>18593</v>
      </c>
      <c r="U21" s="8">
        <v>18593</v>
      </c>
      <c r="V21" s="8">
        <v>18593</v>
      </c>
      <c r="W21" s="8">
        <v>18593</v>
      </c>
      <c r="X21" s="8">
        <v>18593</v>
      </c>
      <c r="Y21" s="8">
        <v>18593</v>
      </c>
      <c r="Z21" s="8">
        <v>18593</v>
      </c>
      <c r="AA21" s="8">
        <v>18593</v>
      </c>
      <c r="AB21" s="8">
        <v>18593</v>
      </c>
      <c r="AC21" s="8">
        <v>18593</v>
      </c>
      <c r="AD21" s="8">
        <v>18593</v>
      </c>
      <c r="AE21" s="8">
        <v>18593</v>
      </c>
      <c r="AF21" s="8">
        <v>18593</v>
      </c>
      <c r="AG21" s="8">
        <v>18593</v>
      </c>
      <c r="AH21" s="8">
        <v>18593</v>
      </c>
      <c r="AI21" s="8">
        <v>18593</v>
      </c>
      <c r="AJ21" s="8">
        <v>18593</v>
      </c>
      <c r="AK21" s="8">
        <v>18593</v>
      </c>
      <c r="AL21" s="8">
        <v>18593</v>
      </c>
      <c r="AM21" s="8">
        <v>18593</v>
      </c>
      <c r="AN21" s="8">
        <v>18593</v>
      </c>
      <c r="AO21" s="8">
        <v>18593</v>
      </c>
      <c r="AP21" s="8">
        <v>18593</v>
      </c>
      <c r="AQ21" s="8">
        <v>18593</v>
      </c>
      <c r="AR21" s="8">
        <v>18593</v>
      </c>
      <c r="AS21" s="8">
        <v>18593</v>
      </c>
      <c r="AT21" s="8">
        <v>18593</v>
      </c>
      <c r="AU21" s="8">
        <v>18593</v>
      </c>
    </row>
    <row r="22" spans="1:47">
      <c r="C22" s="29"/>
      <c r="D22" s="25" t="s">
        <v>14</v>
      </c>
      <c r="E22">
        <v>138.69999999999999</v>
      </c>
      <c r="F22" s="8">
        <v>2702</v>
      </c>
      <c r="G22" s="8">
        <v>2702</v>
      </c>
      <c r="H22" s="8">
        <v>2702</v>
      </c>
      <c r="I22" s="8">
        <v>2702</v>
      </c>
      <c r="J22" s="8">
        <v>2702</v>
      </c>
      <c r="K22" s="8">
        <v>2702</v>
      </c>
      <c r="L22" s="8">
        <v>2702</v>
      </c>
      <c r="M22" s="8">
        <v>2702</v>
      </c>
      <c r="N22" s="8">
        <v>2702</v>
      </c>
      <c r="O22" s="8">
        <v>2702</v>
      </c>
      <c r="P22" s="8">
        <v>2702</v>
      </c>
      <c r="Q22" s="8">
        <v>2702</v>
      </c>
      <c r="R22" s="8">
        <v>2702</v>
      </c>
      <c r="S22" s="8">
        <v>2702</v>
      </c>
      <c r="T22" s="8">
        <v>2702</v>
      </c>
      <c r="U22" s="8">
        <v>2702</v>
      </c>
      <c r="V22" s="8">
        <v>2702</v>
      </c>
      <c r="W22" s="8">
        <v>2702</v>
      </c>
      <c r="X22" s="8">
        <v>2702</v>
      </c>
      <c r="Y22" s="8">
        <v>2702</v>
      </c>
      <c r="Z22" s="8">
        <v>2702</v>
      </c>
      <c r="AA22" s="8">
        <v>2702</v>
      </c>
      <c r="AB22" s="8">
        <v>2702</v>
      </c>
      <c r="AC22" s="8">
        <v>2702</v>
      </c>
      <c r="AD22" s="8">
        <v>2702</v>
      </c>
      <c r="AE22" s="8">
        <v>2702</v>
      </c>
      <c r="AF22" s="8">
        <v>2702</v>
      </c>
      <c r="AG22" s="8">
        <v>2702</v>
      </c>
      <c r="AH22" s="8">
        <v>2702</v>
      </c>
      <c r="AI22" s="8">
        <v>2702</v>
      </c>
      <c r="AJ22" s="8">
        <v>2702</v>
      </c>
      <c r="AK22" s="8">
        <v>2702</v>
      </c>
      <c r="AL22" s="8">
        <v>2702</v>
      </c>
      <c r="AM22" s="8">
        <v>2702</v>
      </c>
      <c r="AN22" s="8">
        <v>2702</v>
      </c>
      <c r="AO22" s="8">
        <v>2702</v>
      </c>
      <c r="AP22" s="8">
        <v>2702</v>
      </c>
      <c r="AQ22" s="8">
        <v>2702</v>
      </c>
      <c r="AR22" s="8">
        <v>2702</v>
      </c>
      <c r="AS22" s="8">
        <v>2702</v>
      </c>
      <c r="AT22" s="8">
        <v>2702</v>
      </c>
      <c r="AU22" s="8">
        <v>2702</v>
      </c>
    </row>
    <row r="23" spans="1:47">
      <c r="C23" s="29"/>
      <c r="D23" s="25" t="s">
        <v>15</v>
      </c>
      <c r="E23">
        <v>113.8</v>
      </c>
      <c r="F23" s="8">
        <v>1286</v>
      </c>
      <c r="G23" s="8">
        <v>3753.5349999999999</v>
      </c>
      <c r="H23" s="8">
        <v>6239.5765124999998</v>
      </c>
      <c r="I23" s="8">
        <v>8744.263336343749</v>
      </c>
      <c r="J23" s="8">
        <v>11267.735311366327</v>
      </c>
      <c r="K23" s="8">
        <v>13810.133326201574</v>
      </c>
      <c r="L23" s="8">
        <v>16371.599326148087</v>
      </c>
      <c r="M23" s="8">
        <v>18952.276321094199</v>
      </c>
      <c r="N23" s="8">
        <v>21552.308393502408</v>
      </c>
      <c r="O23" s="8">
        <v>24171.840706453677</v>
      </c>
      <c r="P23" s="8">
        <v>26811.019511752078</v>
      </c>
      <c r="Q23" s="8">
        <v>26811.019511752078</v>
      </c>
      <c r="R23" s="8">
        <v>26811.019511752078</v>
      </c>
      <c r="S23" s="8">
        <v>26811.019511752078</v>
      </c>
      <c r="T23" s="8">
        <v>26811.019511752078</v>
      </c>
      <c r="U23" s="8">
        <v>26811.019511752078</v>
      </c>
      <c r="V23" s="8">
        <v>26811.019511752078</v>
      </c>
      <c r="W23" s="8">
        <v>26811.019511752078</v>
      </c>
      <c r="X23" s="8">
        <v>26811.019511752078</v>
      </c>
      <c r="Y23" s="8">
        <v>26811.019511752078</v>
      </c>
      <c r="Z23" s="8">
        <v>26811.019511752078</v>
      </c>
      <c r="AA23" s="8">
        <v>26811.019511752078</v>
      </c>
      <c r="AB23" s="8">
        <v>26811.019511752078</v>
      </c>
      <c r="AC23" s="8">
        <v>26811.019511752078</v>
      </c>
      <c r="AD23" s="8">
        <v>26811.019511752078</v>
      </c>
      <c r="AE23" s="8">
        <v>26811.019511752078</v>
      </c>
      <c r="AF23" s="8">
        <v>26811.019511752078</v>
      </c>
      <c r="AG23" s="8">
        <v>26811.019511752078</v>
      </c>
      <c r="AH23" s="8">
        <v>26811.019511752078</v>
      </c>
      <c r="AI23" s="8">
        <v>26811.019511752078</v>
      </c>
      <c r="AJ23" s="8">
        <v>26811.019511752078</v>
      </c>
      <c r="AK23" s="8">
        <v>26811.019511752078</v>
      </c>
      <c r="AL23" s="8">
        <v>26811.019511752078</v>
      </c>
      <c r="AM23" s="8">
        <v>26811.019511752078</v>
      </c>
      <c r="AN23" s="8">
        <v>26811.019511752078</v>
      </c>
      <c r="AO23" s="8">
        <v>26811.019511752078</v>
      </c>
      <c r="AP23" s="8">
        <v>26811.019511752078</v>
      </c>
      <c r="AQ23" s="8">
        <v>26811.019511752078</v>
      </c>
      <c r="AR23" s="8">
        <v>26811.019511752078</v>
      </c>
      <c r="AS23" s="8">
        <v>26811.019511752078</v>
      </c>
      <c r="AT23" s="8">
        <v>26811.019511752078</v>
      </c>
      <c r="AU23" s="8">
        <v>26811.019511752078</v>
      </c>
    </row>
    <row r="24" spans="1:47" ht="16" thickBot="1">
      <c r="C24" s="33"/>
      <c r="D24" s="31" t="s">
        <v>16</v>
      </c>
      <c r="E24" s="32">
        <v>15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2658.9726463381403</v>
      </c>
      <c r="R24" s="62">
        <v>5337.8875875238173</v>
      </c>
      <c r="S24" s="61">
        <v>8036.8943907683861</v>
      </c>
      <c r="T24" s="61">
        <v>10756.143745037289</v>
      </c>
      <c r="U24" s="61">
        <v>13495.787469463208</v>
      </c>
      <c r="V24" s="61">
        <v>16255.978521822322</v>
      </c>
      <c r="W24" s="61">
        <v>19036.871007074129</v>
      </c>
      <c r="X24" s="61">
        <v>21838.620185965327</v>
      </c>
      <c r="Y24" s="61">
        <v>24661.382483698206</v>
      </c>
      <c r="Z24" s="61">
        <v>27505.315498664084</v>
      </c>
      <c r="AA24" s="61">
        <v>30370.578011242204</v>
      </c>
      <c r="AB24" s="61">
        <v>33257.329992664658</v>
      </c>
      <c r="AC24" s="61">
        <v>36165.732613947781</v>
      </c>
      <c r="AD24" s="61">
        <v>39095.948254890529</v>
      </c>
      <c r="AE24" s="61">
        <v>42048.140513140344</v>
      </c>
      <c r="AF24" s="61">
        <v>45022.474213327034</v>
      </c>
      <c r="AG24" s="61">
        <v>48019.115416265129</v>
      </c>
      <c r="AH24" s="61">
        <v>51038.231428225256</v>
      </c>
      <c r="AI24" s="61">
        <v>54079.990810275085</v>
      </c>
      <c r="AJ24" s="61">
        <v>57144.563387690287</v>
      </c>
      <c r="AK24" s="61">
        <v>60232.120259436102</v>
      </c>
      <c r="AL24" s="61">
        <v>63342.833807720017</v>
      </c>
      <c r="AM24" s="61">
        <v>66476.877707616062</v>
      </c>
      <c r="AN24" s="61">
        <v>69634.426936761331</v>
      </c>
      <c r="AO24" s="61">
        <v>72815.657785125179</v>
      </c>
      <c r="AP24" s="61">
        <v>76020.747864851757</v>
      </c>
      <c r="AQ24" s="61">
        <v>79249.876120176283</v>
      </c>
      <c r="AR24" s="61">
        <v>82503.222837415742</v>
      </c>
      <c r="AS24" s="61">
        <v>85780.969655034496</v>
      </c>
      <c r="AT24" s="61">
        <v>89083.299573785393</v>
      </c>
      <c r="AU24" s="61">
        <v>92410.396966926928</v>
      </c>
    </row>
    <row r="25" spans="1:47">
      <c r="C25" s="41" t="s">
        <v>55</v>
      </c>
      <c r="D25" s="37"/>
      <c r="E25" s="42"/>
      <c r="F25" s="64">
        <v>987014</v>
      </c>
      <c r="G25" s="64">
        <v>994416.60499999998</v>
      </c>
      <c r="H25" s="64">
        <v>1001874.7295374998</v>
      </c>
      <c r="I25" s="64">
        <v>1009388.7900090311</v>
      </c>
      <c r="J25" s="64">
        <v>1016959.2059340992</v>
      </c>
      <c r="K25" s="64">
        <v>1024586.3999786047</v>
      </c>
      <c r="L25" s="64">
        <v>1032270.7979784443</v>
      </c>
      <c r="M25" s="64">
        <v>1040012.8289632828</v>
      </c>
      <c r="N25" s="64">
        <v>1047812.9251805071</v>
      </c>
      <c r="O25" s="64">
        <v>1055671.522119361</v>
      </c>
      <c r="P25" s="64">
        <v>1063589.0585352562</v>
      </c>
      <c r="Q25" s="64">
        <v>1071565.9764742707</v>
      </c>
      <c r="R25" s="64">
        <v>1079602.7212978275</v>
      </c>
      <c r="S25" s="64">
        <v>1087699.7417075613</v>
      </c>
      <c r="T25" s="64">
        <v>1095857.489770368</v>
      </c>
      <c r="U25" s="64">
        <v>1104076.4209436458</v>
      </c>
      <c r="V25" s="64">
        <v>1112356.9941007229</v>
      </c>
      <c r="W25" s="64">
        <v>1120699.6715564786</v>
      </c>
      <c r="X25" s="64">
        <v>1129104.9190931523</v>
      </c>
      <c r="Y25" s="64">
        <v>1137573.2059863508</v>
      </c>
      <c r="Z25" s="64">
        <v>1146105.0050312483</v>
      </c>
      <c r="AA25" s="64">
        <v>1154700.7925689828</v>
      </c>
      <c r="AB25" s="64">
        <v>1163361.0485132502</v>
      </c>
      <c r="AC25" s="64">
        <v>1172086.2563770993</v>
      </c>
      <c r="AD25" s="64">
        <v>1180876.9032999277</v>
      </c>
      <c r="AE25" s="64">
        <v>1189733.4800746772</v>
      </c>
      <c r="AF25" s="64">
        <v>1198656.4811752373</v>
      </c>
      <c r="AG25" s="64">
        <v>1207646.4047840515</v>
      </c>
      <c r="AH25" s="64">
        <v>1216703.7528199321</v>
      </c>
      <c r="AI25" s="64">
        <v>1225829.0309660814</v>
      </c>
      <c r="AJ25" s="64">
        <v>1235022.7486983272</v>
      </c>
      <c r="AK25" s="64">
        <v>1244285.4193135644</v>
      </c>
      <c r="AL25" s="64">
        <v>1253617.5599584163</v>
      </c>
      <c r="AM25" s="64">
        <v>1263019.6916581043</v>
      </c>
      <c r="AN25" s="64">
        <v>1272492.3393455402</v>
      </c>
      <c r="AO25" s="64">
        <v>1282036.0318906317</v>
      </c>
      <c r="AP25" s="64">
        <v>1291651.3021298114</v>
      </c>
      <c r="AQ25" s="64">
        <v>1301338.6868957849</v>
      </c>
      <c r="AR25" s="64">
        <v>1311098.7270475035</v>
      </c>
      <c r="AS25" s="64">
        <v>1320931.9675003598</v>
      </c>
      <c r="AT25" s="64">
        <v>1330838.9572566124</v>
      </c>
      <c r="AU25" s="64">
        <v>1340820.2494360371</v>
      </c>
    </row>
    <row r="26" spans="1:47">
      <c r="C26" s="26" t="s">
        <v>20</v>
      </c>
      <c r="D26" s="35"/>
      <c r="E26" s="27" t="s">
        <v>21</v>
      </c>
      <c r="F26" s="65">
        <v>7402.6049999999996</v>
      </c>
      <c r="G26" s="65">
        <v>7458.1245374999999</v>
      </c>
      <c r="H26" s="65">
        <v>7514.0604715312484</v>
      </c>
      <c r="I26" s="65">
        <v>7570.415925067733</v>
      </c>
      <c r="J26" s="65">
        <v>7627.1940445057444</v>
      </c>
      <c r="K26" s="65">
        <v>7684.3979998395362</v>
      </c>
      <c r="L26" s="65">
        <v>7742.0309848383322</v>
      </c>
      <c r="M26" s="65">
        <v>7800.0962172246209</v>
      </c>
      <c r="N26" s="65">
        <v>7858.5969388538042</v>
      </c>
      <c r="O26" s="65">
        <v>7917.536415895207</v>
      </c>
      <c r="P26" s="65">
        <v>7976.9179390144209</v>
      </c>
      <c r="Q26" s="65">
        <v>8036.74482355703</v>
      </c>
      <c r="R26" s="65">
        <v>8097.0204097337064</v>
      </c>
      <c r="S26" s="65">
        <v>8157.7480628067096</v>
      </c>
      <c r="T26" s="65">
        <v>8218.9311732777605</v>
      </c>
      <c r="U26" s="65">
        <v>8280.5731570773423</v>
      </c>
      <c r="V26" s="65">
        <v>8342.6774557554218</v>
      </c>
      <c r="W26" s="65">
        <v>8405.2475366735907</v>
      </c>
      <c r="X26" s="65">
        <v>8468.2868931986413</v>
      </c>
      <c r="Y26" s="65">
        <v>8531.7990448976307</v>
      </c>
      <c r="Z26" s="65">
        <v>8595.7875377343626</v>
      </c>
      <c r="AA26" s="65">
        <v>8660.2559442673719</v>
      </c>
      <c r="AB26" s="65">
        <v>8725.2078638493767</v>
      </c>
      <c r="AC26" s="65">
        <v>8790.6469228282458</v>
      </c>
      <c r="AD26" s="65">
        <v>8856.5767747494574</v>
      </c>
      <c r="AE26" s="65">
        <v>8923.0011005600791</v>
      </c>
      <c r="AF26" s="65">
        <v>8989.9236088142807</v>
      </c>
      <c r="AG26" s="65">
        <v>9057.3480358803863</v>
      </c>
      <c r="AH26" s="65">
        <v>9125.2781461494906</v>
      </c>
      <c r="AI26" s="65">
        <v>9193.71773224561</v>
      </c>
      <c r="AJ26" s="65">
        <v>9262.6706152374536</v>
      </c>
      <c r="AK26" s="65">
        <v>9332.1406448517337</v>
      </c>
      <c r="AL26" s="65">
        <v>9402.1316996881233</v>
      </c>
      <c r="AM26" s="65">
        <v>9472.6476874357832</v>
      </c>
      <c r="AN26" s="65">
        <v>9543.6925450915514</v>
      </c>
      <c r="AO26" s="65">
        <v>9615.2702391797375</v>
      </c>
      <c r="AP26" s="65">
        <v>9687.3847659735839</v>
      </c>
      <c r="AQ26" s="65">
        <v>9760.0401517183873</v>
      </c>
      <c r="AR26" s="65">
        <v>9833.2404528562765</v>
      </c>
      <c r="AS26" s="65">
        <v>9906.9897562526985</v>
      </c>
      <c r="AT26" s="65">
        <v>9981.2921794245922</v>
      </c>
      <c r="AU26" s="65">
        <v>10056.151870770278</v>
      </c>
    </row>
    <row r="27" spans="1:47">
      <c r="C27" s="38" t="s">
        <v>22</v>
      </c>
      <c r="D27" s="39"/>
      <c r="E27" s="40" t="s">
        <v>23</v>
      </c>
      <c r="F27" s="65">
        <v>2467.5349999999999</v>
      </c>
      <c r="G27" s="65">
        <v>2486.0415125</v>
      </c>
      <c r="H27" s="65">
        <v>2504.6868238437496</v>
      </c>
      <c r="I27" s="65">
        <v>2523.4719750225777</v>
      </c>
      <c r="J27" s="65">
        <v>2542.398014835248</v>
      </c>
      <c r="K27" s="65">
        <v>2561.4659999465121</v>
      </c>
      <c r="L27" s="65">
        <v>2580.6769949461109</v>
      </c>
      <c r="M27" s="65">
        <v>2600.0320724082071</v>
      </c>
      <c r="N27" s="65">
        <v>2619.5323129512681</v>
      </c>
      <c r="O27" s="65">
        <v>2639.1788052984025</v>
      </c>
      <c r="P27" s="65">
        <v>2658.9726463381403</v>
      </c>
      <c r="Q27" s="65">
        <v>2678.9149411856765</v>
      </c>
      <c r="R27" s="65">
        <v>2699.0068032445688</v>
      </c>
      <c r="S27" s="65">
        <v>2719.2493542689031</v>
      </c>
      <c r="T27" s="65">
        <v>2739.64372442592</v>
      </c>
      <c r="U27" s="65">
        <v>2760.1910523591141</v>
      </c>
      <c r="V27" s="65">
        <v>2780.8924852518071</v>
      </c>
      <c r="W27" s="65">
        <v>2801.7491788911971</v>
      </c>
      <c r="X27" s="65">
        <v>2822.7622977328806</v>
      </c>
      <c r="Y27" s="65">
        <v>2843.9330149658767</v>
      </c>
      <c r="Z27" s="65">
        <v>2865.262512578121</v>
      </c>
      <c r="AA27" s="65">
        <v>2886.7519814224574</v>
      </c>
      <c r="AB27" s="65">
        <v>2908.4026212831254</v>
      </c>
      <c r="AC27" s="65">
        <v>2930.2156409427485</v>
      </c>
      <c r="AD27" s="65">
        <v>2952.1922582498191</v>
      </c>
      <c r="AE27" s="65">
        <v>2974.333700186693</v>
      </c>
      <c r="AF27" s="65">
        <v>2996.6412029380936</v>
      </c>
      <c r="AG27" s="65">
        <v>3019.1160119601286</v>
      </c>
      <c r="AH27" s="65">
        <v>3041.75938204983</v>
      </c>
      <c r="AI27" s="65">
        <v>3064.5725774152033</v>
      </c>
      <c r="AJ27" s="65">
        <v>3087.5568717458177</v>
      </c>
      <c r="AK27" s="65">
        <v>3110.7135482839112</v>
      </c>
      <c r="AL27" s="65">
        <v>3134.0438998960412</v>
      </c>
      <c r="AM27" s="65">
        <v>3157.5492291452611</v>
      </c>
      <c r="AN27" s="65">
        <v>3181.2308483638503</v>
      </c>
      <c r="AO27" s="65">
        <v>3205.090079726579</v>
      </c>
      <c r="AP27" s="65">
        <v>3229.1282553245278</v>
      </c>
      <c r="AQ27" s="65">
        <v>3253.3467172394626</v>
      </c>
      <c r="AR27" s="65">
        <v>3277.746817618759</v>
      </c>
      <c r="AS27" s="65">
        <v>3302.3299187508997</v>
      </c>
      <c r="AT27" s="65">
        <v>3327.0973931415306</v>
      </c>
      <c r="AU27" s="65">
        <v>3352.0506235900925</v>
      </c>
    </row>
    <row r="28" spans="1:47">
      <c r="A28" s="24" t="s">
        <v>3</v>
      </c>
      <c r="B28" s="24" t="s">
        <v>4</v>
      </c>
    </row>
    <row r="29" spans="1:47" ht="16" thickBot="1">
      <c r="A29" s="43"/>
      <c r="B29" s="43"/>
    </row>
    <row r="30" spans="1:47">
      <c r="A30" s="29"/>
      <c r="B30" s="30" t="s">
        <v>7</v>
      </c>
    </row>
    <row r="31" spans="1:47">
      <c r="A31" s="29"/>
      <c r="B31" s="25" t="s">
        <v>9</v>
      </c>
    </row>
    <row r="32" spans="1:47">
      <c r="A32" s="29"/>
      <c r="B32" s="25" t="s">
        <v>11</v>
      </c>
    </row>
    <row r="33" spans="1:2">
      <c r="A33" s="29" t="s">
        <v>13</v>
      </c>
      <c r="B33" s="25" t="s">
        <v>14</v>
      </c>
    </row>
    <row r="34" spans="1:2">
      <c r="A34" s="29"/>
      <c r="B34" s="25" t="s">
        <v>15</v>
      </c>
    </row>
    <row r="35" spans="1:2" ht="16" thickBot="1">
      <c r="A35" s="33"/>
      <c r="B35" s="31" t="s">
        <v>16</v>
      </c>
    </row>
    <row r="36" spans="1:2">
      <c r="A36" s="29"/>
      <c r="B36" s="30" t="s">
        <v>7</v>
      </c>
    </row>
    <row r="37" spans="1:2">
      <c r="A37" s="29"/>
      <c r="B37" s="25" t="s">
        <v>9</v>
      </c>
    </row>
    <row r="38" spans="1:2">
      <c r="A38" s="29" t="s">
        <v>17</v>
      </c>
      <c r="B38" s="25" t="s">
        <v>11</v>
      </c>
    </row>
    <row r="39" spans="1:2">
      <c r="A39" s="29"/>
      <c r="B39" s="25" t="s">
        <v>14</v>
      </c>
    </row>
    <row r="40" spans="1:2">
      <c r="A40" s="29"/>
      <c r="B40" s="28" t="s">
        <v>15</v>
      </c>
    </row>
    <row r="41" spans="1:2" ht="16" thickBot="1">
      <c r="A41" s="31"/>
      <c r="B41" s="31" t="s">
        <v>16</v>
      </c>
    </row>
    <row r="42" spans="1:2">
      <c r="A42" s="29"/>
      <c r="B42" s="30" t="s">
        <v>7</v>
      </c>
    </row>
    <row r="43" spans="1:2">
      <c r="A43" s="29"/>
      <c r="B43" s="25" t="s">
        <v>9</v>
      </c>
    </row>
    <row r="44" spans="1:2">
      <c r="A44" s="29" t="s">
        <v>18</v>
      </c>
      <c r="B44" s="25" t="s">
        <v>11</v>
      </c>
    </row>
    <row r="45" spans="1:2">
      <c r="A45" s="29"/>
      <c r="B45" s="25" t="s">
        <v>14</v>
      </c>
    </row>
    <row r="46" spans="1:2">
      <c r="A46" s="29"/>
      <c r="B46" s="25" t="s">
        <v>15</v>
      </c>
    </row>
    <row r="47" spans="1:2" ht="16" thickBot="1">
      <c r="A47" s="33"/>
      <c r="B47" s="31" t="s">
        <v>16</v>
      </c>
    </row>
    <row r="48" spans="1:2">
      <c r="A48" s="41" t="s">
        <v>55</v>
      </c>
      <c r="B48" s="37"/>
    </row>
    <row r="49" spans="1:47">
      <c r="A49" s="26" t="s">
        <v>20</v>
      </c>
      <c r="B49" s="35"/>
    </row>
    <row r="50" spans="1:47">
      <c r="A50" s="38" t="s">
        <v>22</v>
      </c>
      <c r="B50" s="39"/>
    </row>
    <row r="53" spans="1:47">
      <c r="B53" s="23"/>
      <c r="C53" s="44" t="s">
        <v>58</v>
      </c>
      <c r="D53" s="49"/>
      <c r="E53" s="45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</row>
    <row r="54" spans="1:47">
      <c r="A54" s="23"/>
      <c r="B54" s="23"/>
      <c r="C54" s="47" t="s">
        <v>3</v>
      </c>
      <c r="D54" s="47" t="s">
        <v>4</v>
      </c>
      <c r="E54" s="47" t="s">
        <v>5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</row>
    <row r="55" spans="1:47">
      <c r="A55" s="23"/>
      <c r="B55" s="23"/>
      <c r="C55" s="48"/>
      <c r="D55" s="48"/>
      <c r="E55" s="48" t="s">
        <v>6</v>
      </c>
      <c r="F55" s="24">
        <v>2009</v>
      </c>
      <c r="G55" s="24">
        <v>2010</v>
      </c>
      <c r="H55" s="24">
        <v>2011</v>
      </c>
      <c r="I55" s="24">
        <v>2012</v>
      </c>
      <c r="J55" s="24">
        <v>2013</v>
      </c>
      <c r="K55" s="24">
        <v>2014</v>
      </c>
      <c r="L55" s="24">
        <v>2015</v>
      </c>
      <c r="M55" s="24">
        <v>2016</v>
      </c>
      <c r="N55" s="24">
        <v>2017</v>
      </c>
      <c r="O55" s="24">
        <v>2018</v>
      </c>
      <c r="P55" s="24">
        <v>2019</v>
      </c>
      <c r="Q55" s="24">
        <v>2020</v>
      </c>
      <c r="R55" s="24">
        <v>2021</v>
      </c>
      <c r="S55" s="24">
        <v>2022</v>
      </c>
      <c r="T55" s="24">
        <v>2023</v>
      </c>
      <c r="U55" s="24">
        <v>2024</v>
      </c>
      <c r="V55" s="24">
        <v>2025</v>
      </c>
      <c r="W55" s="24">
        <v>2026</v>
      </c>
      <c r="X55" s="24">
        <v>2027</v>
      </c>
      <c r="Y55" s="24">
        <v>2028</v>
      </c>
      <c r="Z55" s="24">
        <v>2029</v>
      </c>
      <c r="AA55" s="24">
        <v>2030</v>
      </c>
      <c r="AB55" s="24">
        <v>2031</v>
      </c>
      <c r="AC55" s="24">
        <v>2032</v>
      </c>
      <c r="AD55" s="24">
        <v>2033</v>
      </c>
      <c r="AE55" s="24">
        <v>2034</v>
      </c>
      <c r="AF55" s="24">
        <v>2035</v>
      </c>
      <c r="AG55" s="24">
        <v>2036</v>
      </c>
      <c r="AH55" s="24">
        <v>2037</v>
      </c>
      <c r="AI55" s="24">
        <v>2038</v>
      </c>
      <c r="AJ55" s="24">
        <v>2039</v>
      </c>
      <c r="AK55" s="24">
        <v>2040</v>
      </c>
      <c r="AL55" s="24">
        <v>2041</v>
      </c>
      <c r="AM55" s="24">
        <v>2042</v>
      </c>
      <c r="AN55" s="24">
        <v>2043</v>
      </c>
      <c r="AO55" s="24">
        <v>2044</v>
      </c>
      <c r="AP55" s="24">
        <v>2045</v>
      </c>
      <c r="AQ55" s="24">
        <v>2046</v>
      </c>
      <c r="AR55" s="24">
        <v>2047</v>
      </c>
      <c r="AS55" s="24">
        <v>2048</v>
      </c>
      <c r="AT55" s="24">
        <v>2049</v>
      </c>
      <c r="AU55" s="24">
        <v>2050</v>
      </c>
    </row>
    <row r="56" spans="1:47">
      <c r="C56" s="36"/>
      <c r="D56" t="s">
        <v>7</v>
      </c>
      <c r="E56">
        <v>499.1</v>
      </c>
      <c r="F56" s="10">
        <v>166070</v>
      </c>
      <c r="G56" s="10">
        <v>120180.88721842509</v>
      </c>
      <c r="H56" s="10">
        <v>86972.033796638832</v>
      </c>
      <c r="I56" s="10">
        <v>62939.580808519939</v>
      </c>
      <c r="J56" s="10">
        <v>45547.86934861014</v>
      </c>
      <c r="K56" s="10">
        <v>32961.903710633342</v>
      </c>
      <c r="L56" s="10">
        <v>23853.741388283321</v>
      </c>
      <c r="M56" s="10">
        <v>17262.382149230776</v>
      </c>
      <c r="N56" s="10">
        <v>12492.373108918284</v>
      </c>
      <c r="O56" s="10">
        <v>9040.4316474582592</v>
      </c>
      <c r="P56" s="10">
        <v>6542.3441695011861</v>
      </c>
      <c r="Q56" s="10">
        <v>4734.53800673777</v>
      </c>
      <c r="R56" s="10">
        <v>3426.2719227982161</v>
      </c>
      <c r="S56" s="10">
        <v>2479.5110467481718</v>
      </c>
      <c r="T56" s="10">
        <v>1794.3628437771986</v>
      </c>
      <c r="U56" s="10">
        <v>1298.5374755038356</v>
      </c>
      <c r="V56" s="10">
        <v>939.72051479751826</v>
      </c>
      <c r="W56" s="10">
        <v>680.05326191196218</v>
      </c>
      <c r="X56" s="10">
        <v>492.13828128116438</v>
      </c>
      <c r="Y56" s="10">
        <v>356.14870403156965</v>
      </c>
      <c r="Z56" s="10">
        <v>257.73629934489145</v>
      </c>
      <c r="AA56" s="10">
        <v>186.51759573470918</v>
      </c>
      <c r="AB56" s="10">
        <v>134.97832322059548</v>
      </c>
      <c r="AC56" s="10">
        <v>97.680584331334103</v>
      </c>
      <c r="AD56" s="10">
        <v>70.689102721458767</v>
      </c>
      <c r="AE56" s="10">
        <v>51.156013017025543</v>
      </c>
      <c r="AF56" s="10">
        <v>37.020383157359902</v>
      </c>
      <c r="AG56" s="10">
        <v>26.790765900019323</v>
      </c>
      <c r="AH56" s="10">
        <v>19.38783654558938</v>
      </c>
      <c r="AI56" s="10">
        <v>14.030513622536091</v>
      </c>
      <c r="AJ56" s="10">
        <v>10.153547150519444</v>
      </c>
      <c r="AK56" s="10">
        <v>7.3478792374371551</v>
      </c>
      <c r="AL56" s="10">
        <v>5.3174844699678943</v>
      </c>
      <c r="AM56" s="10">
        <v>3.8481363363098353</v>
      </c>
      <c r="AN56" s="10">
        <v>2.7848042333789635</v>
      </c>
      <c r="AO56" s="10">
        <v>2.015296221448807</v>
      </c>
      <c r="AP56" s="10">
        <v>1.458421677001752</v>
      </c>
      <c r="AQ56" s="10">
        <v>1.0554248875705525</v>
      </c>
      <c r="AR56" s="10">
        <v>0.76378574926638976</v>
      </c>
      <c r="AS56" s="10">
        <v>0.55273347979527898</v>
      </c>
      <c r="AT56" s="10">
        <v>0.39999999999417923</v>
      </c>
      <c r="AU56" s="67">
        <v>0.28947043346124701</v>
      </c>
    </row>
    <row r="57" spans="1:47">
      <c r="C57" s="41"/>
      <c r="D57" t="s">
        <v>8</v>
      </c>
      <c r="E57">
        <v>49.910000000000004</v>
      </c>
      <c r="F57" s="10">
        <v>0</v>
      </c>
      <c r="G57" s="10">
        <v>45889.112781574906</v>
      </c>
      <c r="H57" s="10">
        <v>79097.966203361168</v>
      </c>
      <c r="I57" s="10">
        <v>103130.41919148006</v>
      </c>
      <c r="J57" s="10">
        <v>120522.13065138986</v>
      </c>
      <c r="K57" s="10">
        <v>133108.09628936666</v>
      </c>
      <c r="L57" s="10">
        <v>142216.25861171668</v>
      </c>
      <c r="M57" s="10">
        <v>148807.61785076922</v>
      </c>
      <c r="N57" s="10">
        <v>153577.62689108172</v>
      </c>
      <c r="O57" s="10">
        <v>157029.56835254174</v>
      </c>
      <c r="P57" s="10">
        <v>159527.65583049881</v>
      </c>
      <c r="Q57" s="10">
        <v>161335.46199326223</v>
      </c>
      <c r="R57" s="10">
        <v>162643.72807720178</v>
      </c>
      <c r="S57" s="10">
        <v>163590.48895325183</v>
      </c>
      <c r="T57" s="10">
        <v>164275.6371562228</v>
      </c>
      <c r="U57" s="10">
        <v>164771.46252449616</v>
      </c>
      <c r="V57" s="10">
        <v>165130.27948520248</v>
      </c>
      <c r="W57" s="10">
        <v>165389.94673808804</v>
      </c>
      <c r="X57" s="10">
        <v>165577.86171871884</v>
      </c>
      <c r="Y57" s="10">
        <v>165713.85129596843</v>
      </c>
      <c r="Z57" s="10">
        <v>165812.26370065511</v>
      </c>
      <c r="AA57" s="10">
        <v>165883.48240426529</v>
      </c>
      <c r="AB57" s="10">
        <v>165935.0216767794</v>
      </c>
      <c r="AC57" s="10">
        <v>165972.31941566867</v>
      </c>
      <c r="AD57" s="10">
        <v>165999.31089727854</v>
      </c>
      <c r="AE57" s="10">
        <v>166018.84398698297</v>
      </c>
      <c r="AF57" s="10">
        <v>166032.97961684264</v>
      </c>
      <c r="AG57" s="10">
        <v>166043.20923409998</v>
      </c>
      <c r="AH57" s="10">
        <v>166050.61216345441</v>
      </c>
      <c r="AI57" s="10">
        <v>166055.96948637746</v>
      </c>
      <c r="AJ57" s="10">
        <v>166059.84645284948</v>
      </c>
      <c r="AK57" s="10">
        <v>166062.65212076256</v>
      </c>
      <c r="AL57" s="10">
        <v>166064.68251553003</v>
      </c>
      <c r="AM57" s="10">
        <v>166066.15186366369</v>
      </c>
      <c r="AN57" s="10">
        <v>166067.21519576662</v>
      </c>
      <c r="AO57" s="10">
        <v>166067.98470377855</v>
      </c>
      <c r="AP57" s="10">
        <v>166068.541578323</v>
      </c>
      <c r="AQ57" s="10">
        <v>166068.94457511243</v>
      </c>
      <c r="AR57" s="10">
        <v>166069.23621425073</v>
      </c>
      <c r="AS57" s="10">
        <v>166069.4472665202</v>
      </c>
      <c r="AT57" s="10">
        <v>166069.6</v>
      </c>
      <c r="AU57" s="67">
        <v>166069.71052956654</v>
      </c>
    </row>
    <row r="58" spans="1:47">
      <c r="C58" s="41"/>
      <c r="D58" t="s">
        <v>9</v>
      </c>
      <c r="E58">
        <v>397.3</v>
      </c>
      <c r="F58" s="10">
        <v>76848</v>
      </c>
      <c r="G58" s="10">
        <v>56694.803558072745</v>
      </c>
      <c r="H58" s="10">
        <v>41826.732647413824</v>
      </c>
      <c r="I58" s="10">
        <v>30857.776271616109</v>
      </c>
      <c r="J58" s="10">
        <v>22765.401363187506</v>
      </c>
      <c r="K58" s="10">
        <v>16795.231602730026</v>
      </c>
      <c r="L58" s="10">
        <v>12390.723980183138</v>
      </c>
      <c r="M58" s="10">
        <v>9141.2875025867252</v>
      </c>
      <c r="N58" s="10">
        <v>6744.0076414092764</v>
      </c>
      <c r="O58" s="10">
        <v>4975.4084481553291</v>
      </c>
      <c r="P58" s="10">
        <v>3670.6199847665703</v>
      </c>
      <c r="Q58" s="10">
        <v>2708.0090434712183</v>
      </c>
      <c r="R58" s="10">
        <v>1997.8404220420198</v>
      </c>
      <c r="S58" s="10">
        <v>1473.9117513539677</v>
      </c>
      <c r="T58" s="10">
        <v>1087.3820685632381</v>
      </c>
      <c r="U58" s="10">
        <v>802.21883158654964</v>
      </c>
      <c r="V58" s="10">
        <v>591.83894268407312</v>
      </c>
      <c r="W58" s="10">
        <v>436.63065523489786</v>
      </c>
      <c r="X58" s="10">
        <v>322.12535428346018</v>
      </c>
      <c r="Y58" s="10">
        <v>237.64878308057087</v>
      </c>
      <c r="Z58" s="10">
        <v>175.32598210191645</v>
      </c>
      <c r="AA58" s="10">
        <v>129.34718032862293</v>
      </c>
      <c r="AB58" s="10">
        <v>95.426204709583544</v>
      </c>
      <c r="AC58" s="10">
        <v>70.400920392232365</v>
      </c>
      <c r="AD58" s="10">
        <v>51.938454506889684</v>
      </c>
      <c r="AE58" s="10">
        <v>38.317724278807873</v>
      </c>
      <c r="AF58" s="10">
        <v>28.268996600818355</v>
      </c>
      <c r="AG58" s="10">
        <v>20.855522708036005</v>
      </c>
      <c r="AH58" s="10">
        <v>15.386213864156161</v>
      </c>
      <c r="AI58" s="10">
        <v>11.351217631308828</v>
      </c>
      <c r="AJ58" s="10">
        <v>8.3743891025369521</v>
      </c>
      <c r="AK58" s="10">
        <v>6.1782264351350022</v>
      </c>
      <c r="AL58" s="10">
        <v>4.5580019529152196</v>
      </c>
      <c r="AM58" s="10">
        <v>3.3626773024443537</v>
      </c>
      <c r="AN58" s="10">
        <v>2.4808235619857442</v>
      </c>
      <c r="AO58" s="10">
        <v>1.8302337667701067</v>
      </c>
      <c r="AP58" s="10">
        <v>1.3502595236350317</v>
      </c>
      <c r="AQ58" s="10">
        <v>0.99615732934034895</v>
      </c>
      <c r="AR58" s="10">
        <v>0.73491755283612292</v>
      </c>
      <c r="AS58" s="10">
        <v>0.54218725652026478</v>
      </c>
      <c r="AT58" s="10">
        <v>0.39999999999417923</v>
      </c>
      <c r="AU58" s="67">
        <v>0.29510099707113113</v>
      </c>
    </row>
    <row r="59" spans="1:47">
      <c r="C59" s="41"/>
      <c r="D59" t="s">
        <v>10</v>
      </c>
      <c r="E59">
        <v>39.730000000000004</v>
      </c>
      <c r="F59" s="10">
        <v>0</v>
      </c>
      <c r="G59" s="10">
        <v>20153.196441927255</v>
      </c>
      <c r="H59" s="10">
        <v>35021.267352586176</v>
      </c>
      <c r="I59" s="10">
        <v>45990.223728383891</v>
      </c>
      <c r="J59" s="10">
        <v>54082.598636812494</v>
      </c>
      <c r="K59" s="10">
        <v>60052.768397269974</v>
      </c>
      <c r="L59" s="10">
        <v>64457.276019816862</v>
      </c>
      <c r="M59" s="10">
        <v>67706.712497413275</v>
      </c>
      <c r="N59" s="10">
        <v>70103.992358590724</v>
      </c>
      <c r="O59" s="10">
        <v>71872.591551844671</v>
      </c>
      <c r="P59" s="10">
        <v>73177.38001523343</v>
      </c>
      <c r="Q59" s="10">
        <v>74139.990956528782</v>
      </c>
      <c r="R59" s="10">
        <v>74850.15957795798</v>
      </c>
      <c r="S59" s="10">
        <v>75374.088248646032</v>
      </c>
      <c r="T59" s="10">
        <v>75760.617931436762</v>
      </c>
      <c r="U59" s="10">
        <v>76045.78116841345</v>
      </c>
      <c r="V59" s="10">
        <v>76256.161057315927</v>
      </c>
      <c r="W59" s="10">
        <v>76411.369344765102</v>
      </c>
      <c r="X59" s="10">
        <v>76525.87464571654</v>
      </c>
      <c r="Y59" s="10">
        <v>76610.351216919429</v>
      </c>
      <c r="Z59" s="10">
        <v>76672.674017898084</v>
      </c>
      <c r="AA59" s="10">
        <v>76718.652819671377</v>
      </c>
      <c r="AB59" s="10">
        <v>76752.573795290416</v>
      </c>
      <c r="AC59" s="10">
        <v>76777.599079607768</v>
      </c>
      <c r="AD59" s="10">
        <v>76796.06154549311</v>
      </c>
      <c r="AE59" s="10">
        <v>76809.682275721192</v>
      </c>
      <c r="AF59" s="10">
        <v>76819.731003399182</v>
      </c>
      <c r="AG59" s="10">
        <v>76827.144477291964</v>
      </c>
      <c r="AH59" s="10">
        <v>76832.613786135844</v>
      </c>
      <c r="AI59" s="10">
        <v>76836.648782368691</v>
      </c>
      <c r="AJ59" s="10">
        <v>76839.625610897463</v>
      </c>
      <c r="AK59" s="10">
        <v>76841.821773564865</v>
      </c>
      <c r="AL59" s="10">
        <v>76843.441998047085</v>
      </c>
      <c r="AM59" s="10">
        <v>76844.637322697556</v>
      </c>
      <c r="AN59" s="10">
        <v>76845.519176438014</v>
      </c>
      <c r="AO59" s="10">
        <v>76846.16976623323</v>
      </c>
      <c r="AP59" s="10">
        <v>76846.649740476365</v>
      </c>
      <c r="AQ59" s="10">
        <v>76847.00384267066</v>
      </c>
      <c r="AR59" s="10">
        <v>76847.265082447164</v>
      </c>
      <c r="AS59" s="10">
        <v>76847.45781274348</v>
      </c>
      <c r="AT59" s="10">
        <v>76847.600000000006</v>
      </c>
      <c r="AU59" s="67">
        <v>76847.704899002929</v>
      </c>
    </row>
    <row r="60" spans="1:47">
      <c r="C60" s="41"/>
      <c r="D60" t="s">
        <v>11</v>
      </c>
      <c r="E60">
        <v>359.6</v>
      </c>
      <c r="F60" s="10">
        <v>92750</v>
      </c>
      <c r="G60" s="10">
        <v>92750</v>
      </c>
      <c r="H60" s="10">
        <v>92750</v>
      </c>
      <c r="I60" s="10">
        <v>92750</v>
      </c>
      <c r="J60" s="10">
        <v>92750</v>
      </c>
      <c r="K60" s="10">
        <v>92750</v>
      </c>
      <c r="L60" s="10">
        <v>92750</v>
      </c>
      <c r="M60" s="10">
        <v>92750</v>
      </c>
      <c r="N60" s="10">
        <v>92750</v>
      </c>
      <c r="O60" s="10">
        <v>92750</v>
      </c>
      <c r="P60" s="10">
        <v>92750</v>
      </c>
      <c r="Q60" s="10">
        <v>92750</v>
      </c>
      <c r="R60" s="10">
        <v>92750</v>
      </c>
      <c r="S60" s="10">
        <v>92750</v>
      </c>
      <c r="T60" s="10">
        <v>92750</v>
      </c>
      <c r="U60" s="10">
        <v>92750</v>
      </c>
      <c r="V60" s="10">
        <v>92750</v>
      </c>
      <c r="W60" s="10">
        <v>92750</v>
      </c>
      <c r="X60" s="10">
        <v>92750</v>
      </c>
      <c r="Y60" s="10">
        <v>92750</v>
      </c>
      <c r="Z60" s="10">
        <v>92750</v>
      </c>
      <c r="AA60" s="10">
        <v>92750</v>
      </c>
      <c r="AB60" s="10">
        <v>92750</v>
      </c>
      <c r="AC60" s="10">
        <v>92750</v>
      </c>
      <c r="AD60" s="10">
        <v>92750</v>
      </c>
      <c r="AE60" s="10">
        <v>92750</v>
      </c>
      <c r="AF60" s="10">
        <v>92750</v>
      </c>
      <c r="AG60" s="10">
        <v>92750</v>
      </c>
      <c r="AH60" s="10">
        <v>92750</v>
      </c>
      <c r="AI60" s="10">
        <v>92750</v>
      </c>
      <c r="AJ60" s="10">
        <v>92750</v>
      </c>
      <c r="AK60" s="10">
        <v>92750</v>
      </c>
      <c r="AL60" s="10">
        <v>92750</v>
      </c>
      <c r="AM60" s="10">
        <v>92750</v>
      </c>
      <c r="AN60" s="10">
        <v>92750</v>
      </c>
      <c r="AO60" s="10">
        <v>92750</v>
      </c>
      <c r="AP60" s="10">
        <v>92750</v>
      </c>
      <c r="AQ60" s="10">
        <v>92750</v>
      </c>
      <c r="AR60" s="10">
        <v>92750</v>
      </c>
      <c r="AS60" s="10">
        <v>92750</v>
      </c>
      <c r="AT60" s="10">
        <v>92750</v>
      </c>
      <c r="AU60" s="67">
        <v>92750</v>
      </c>
    </row>
    <row r="61" spans="1:47">
      <c r="C61" s="41"/>
      <c r="D61" t="s">
        <v>12</v>
      </c>
      <c r="E61">
        <v>35.96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67">
        <v>0</v>
      </c>
    </row>
    <row r="62" spans="1:47">
      <c r="C62" s="41" t="s">
        <v>13</v>
      </c>
      <c r="D62" t="s">
        <v>14</v>
      </c>
      <c r="E62">
        <v>210.5</v>
      </c>
      <c r="F62" s="10">
        <v>53283</v>
      </c>
      <c r="G62" s="10">
        <v>53283</v>
      </c>
      <c r="H62" s="10">
        <v>53283</v>
      </c>
      <c r="I62" s="10">
        <v>53283</v>
      </c>
      <c r="J62" s="10">
        <v>53283</v>
      </c>
      <c r="K62" s="10">
        <v>53283</v>
      </c>
      <c r="L62" s="10">
        <v>53283</v>
      </c>
      <c r="M62" s="10">
        <v>53283</v>
      </c>
      <c r="N62" s="10">
        <v>53283</v>
      </c>
      <c r="O62" s="10">
        <v>53283</v>
      </c>
      <c r="P62" s="10">
        <v>53283</v>
      </c>
      <c r="Q62" s="10">
        <v>53283</v>
      </c>
      <c r="R62" s="10">
        <v>53283</v>
      </c>
      <c r="S62" s="10">
        <v>53283</v>
      </c>
      <c r="T62" s="10">
        <v>53283</v>
      </c>
      <c r="U62" s="10">
        <v>53283</v>
      </c>
      <c r="V62" s="10">
        <v>53283</v>
      </c>
      <c r="W62" s="10">
        <v>53283</v>
      </c>
      <c r="X62" s="10">
        <v>53283</v>
      </c>
      <c r="Y62" s="10">
        <v>53283</v>
      </c>
      <c r="Z62" s="10">
        <v>53283</v>
      </c>
      <c r="AA62" s="10">
        <v>53283</v>
      </c>
      <c r="AB62" s="10">
        <v>53283</v>
      </c>
      <c r="AC62" s="10">
        <v>53283</v>
      </c>
      <c r="AD62" s="10">
        <v>53283</v>
      </c>
      <c r="AE62" s="10">
        <v>53283</v>
      </c>
      <c r="AF62" s="10">
        <v>53283</v>
      </c>
      <c r="AG62" s="10">
        <v>53283</v>
      </c>
      <c r="AH62" s="10">
        <v>53283</v>
      </c>
      <c r="AI62" s="10">
        <v>53283</v>
      </c>
      <c r="AJ62" s="10">
        <v>53283</v>
      </c>
      <c r="AK62" s="10">
        <v>53283</v>
      </c>
      <c r="AL62" s="10">
        <v>53283</v>
      </c>
      <c r="AM62" s="10">
        <v>53283</v>
      </c>
      <c r="AN62" s="10">
        <v>53283</v>
      </c>
      <c r="AO62" s="10">
        <v>53283</v>
      </c>
      <c r="AP62" s="10">
        <v>53283</v>
      </c>
      <c r="AQ62" s="10">
        <v>53283</v>
      </c>
      <c r="AR62" s="10">
        <v>53283</v>
      </c>
      <c r="AS62" s="10">
        <v>53283</v>
      </c>
      <c r="AT62" s="10">
        <v>53283</v>
      </c>
      <c r="AU62" s="67">
        <v>53283</v>
      </c>
    </row>
    <row r="63" spans="1:47">
      <c r="C63" s="41"/>
      <c r="D63" t="s">
        <v>15</v>
      </c>
      <c r="E63">
        <v>179.3</v>
      </c>
      <c r="F63" s="10">
        <v>20037</v>
      </c>
      <c r="G63" s="10">
        <v>22504.535</v>
      </c>
      <c r="H63" s="10">
        <v>24990.5765125</v>
      </c>
      <c r="I63" s="10">
        <v>27495.263336343749</v>
      </c>
      <c r="J63" s="10">
        <v>30018.735311366327</v>
      </c>
      <c r="K63" s="10">
        <v>32561.133326201576</v>
      </c>
      <c r="L63" s="10">
        <v>35122.599326148091</v>
      </c>
      <c r="M63" s="10">
        <v>37703.276321094199</v>
      </c>
      <c r="N63" s="10">
        <v>40303.308393502404</v>
      </c>
      <c r="O63" s="10">
        <v>42922.840706453673</v>
      </c>
      <c r="P63" s="10">
        <v>45562.019511752078</v>
      </c>
      <c r="Q63" s="10">
        <v>45562.019511752078</v>
      </c>
      <c r="R63" s="10">
        <v>45562.019511752078</v>
      </c>
      <c r="S63" s="10">
        <v>45562.019511752078</v>
      </c>
      <c r="T63" s="10">
        <v>45562.019511752078</v>
      </c>
      <c r="U63" s="10">
        <v>45562.019511752078</v>
      </c>
      <c r="V63" s="10">
        <v>45562.019511752078</v>
      </c>
      <c r="W63" s="10">
        <v>45562.019511752078</v>
      </c>
      <c r="X63" s="10">
        <v>45562.019511752078</v>
      </c>
      <c r="Y63" s="10">
        <v>45562.019511752078</v>
      </c>
      <c r="Z63" s="10">
        <v>45562.019511752078</v>
      </c>
      <c r="AA63" s="10">
        <v>45562.019511752078</v>
      </c>
      <c r="AB63" s="10">
        <v>45562.019511752078</v>
      </c>
      <c r="AC63" s="10">
        <v>45562.019511752078</v>
      </c>
      <c r="AD63" s="10">
        <v>45562.019511752078</v>
      </c>
      <c r="AE63" s="10">
        <v>45562.019511752078</v>
      </c>
      <c r="AF63" s="10">
        <v>45562.019511752078</v>
      </c>
      <c r="AG63" s="10">
        <v>45562.019511752078</v>
      </c>
      <c r="AH63" s="10">
        <v>45562.019511752078</v>
      </c>
      <c r="AI63" s="10">
        <v>45562.019511752078</v>
      </c>
      <c r="AJ63" s="10">
        <v>45562.019511752078</v>
      </c>
      <c r="AK63" s="10">
        <v>45562.019511752078</v>
      </c>
      <c r="AL63" s="10">
        <v>45562.019511752078</v>
      </c>
      <c r="AM63" s="10">
        <v>45562.019511752078</v>
      </c>
      <c r="AN63" s="10">
        <v>45562.019511752078</v>
      </c>
      <c r="AO63" s="10">
        <v>45562.019511752078</v>
      </c>
      <c r="AP63" s="10">
        <v>45562.019511752078</v>
      </c>
      <c r="AQ63" s="10">
        <v>45562.019511752078</v>
      </c>
      <c r="AR63" s="10">
        <v>45562.019511752078</v>
      </c>
      <c r="AS63" s="10">
        <v>45562.019511752078</v>
      </c>
      <c r="AT63" s="10">
        <v>45562.019511752078</v>
      </c>
      <c r="AU63" s="67">
        <v>45562.019511752078</v>
      </c>
    </row>
    <row r="64" spans="1:47" ht="16" thickBot="1">
      <c r="C64" s="46"/>
      <c r="D64" s="32" t="s">
        <v>16</v>
      </c>
      <c r="E64" s="32">
        <v>15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2658.9726463381403</v>
      </c>
      <c r="R64" s="60">
        <v>5337.8875875238173</v>
      </c>
      <c r="S64" s="60">
        <v>8036.8943907683861</v>
      </c>
      <c r="T64" s="60">
        <v>10756.143745037289</v>
      </c>
      <c r="U64" s="60">
        <v>13495.787469463208</v>
      </c>
      <c r="V64" s="60">
        <v>16255.978521822322</v>
      </c>
      <c r="W64" s="60">
        <v>19036.871007074129</v>
      </c>
      <c r="X64" s="60">
        <v>21838.620185965327</v>
      </c>
      <c r="Y64" s="60">
        <v>24661.382483698206</v>
      </c>
      <c r="Z64" s="60">
        <v>27505.315498664084</v>
      </c>
      <c r="AA64" s="60">
        <v>30370.578011242204</v>
      </c>
      <c r="AB64" s="60">
        <v>33257.329992664658</v>
      </c>
      <c r="AC64" s="60">
        <v>36165.732613947781</v>
      </c>
      <c r="AD64" s="60">
        <v>39095.948254890529</v>
      </c>
      <c r="AE64" s="60">
        <v>42048.140513140344</v>
      </c>
      <c r="AF64" s="60">
        <v>45022.474213327034</v>
      </c>
      <c r="AG64" s="60">
        <v>48019.115416265129</v>
      </c>
      <c r="AH64" s="60">
        <v>51038.231428225256</v>
      </c>
      <c r="AI64" s="60">
        <v>54079.990810275085</v>
      </c>
      <c r="AJ64" s="60">
        <v>57144.563387690287</v>
      </c>
      <c r="AK64" s="60">
        <v>60232.120259436102</v>
      </c>
      <c r="AL64" s="60">
        <v>63342.833807720017</v>
      </c>
      <c r="AM64" s="60">
        <v>66476.877707616062</v>
      </c>
      <c r="AN64" s="60">
        <v>69634.426936761331</v>
      </c>
      <c r="AO64" s="60">
        <v>72815.657785125179</v>
      </c>
      <c r="AP64" s="60">
        <v>76020.747864851757</v>
      </c>
      <c r="AQ64" s="60">
        <v>79249.876120176283</v>
      </c>
      <c r="AR64" s="60">
        <v>82503.222837415742</v>
      </c>
      <c r="AS64" s="60">
        <v>85780.969655034496</v>
      </c>
      <c r="AT64" s="60">
        <v>89083.299573785393</v>
      </c>
      <c r="AU64" s="68">
        <v>92410.396966926928</v>
      </c>
    </row>
    <row r="65" spans="3:47">
      <c r="C65" s="41"/>
      <c r="D65" t="s">
        <v>7</v>
      </c>
      <c r="E65">
        <v>432.4</v>
      </c>
      <c r="F65" s="10">
        <v>202490</v>
      </c>
      <c r="G65" s="10">
        <v>145812.5787377276</v>
      </c>
      <c r="H65" s="10">
        <v>104999.29931426741</v>
      </c>
      <c r="I65" s="10">
        <v>75609.751586092374</v>
      </c>
      <c r="J65" s="10">
        <v>54446.40652124607</v>
      </c>
      <c r="K65" s="10">
        <v>39206.730889750208</v>
      </c>
      <c r="L65" s="10">
        <v>28232.675860094809</v>
      </c>
      <c r="M65" s="10">
        <v>20330.284319358063</v>
      </c>
      <c r="N65" s="10">
        <v>14639.790523367992</v>
      </c>
      <c r="O65" s="10">
        <v>10542.079156464199</v>
      </c>
      <c r="P65" s="10">
        <v>7591.3267176714435</v>
      </c>
      <c r="Q65" s="10">
        <v>5466.4967393169063</v>
      </c>
      <c r="R65" s="10">
        <v>3936.4116066036804</v>
      </c>
      <c r="S65" s="10">
        <v>2834.6008560027985</v>
      </c>
      <c r="T65" s="10">
        <v>2041.1894933376461</v>
      </c>
      <c r="U65" s="10">
        <v>1469.8558136990468</v>
      </c>
      <c r="V65" s="10">
        <v>1058.4397578552016</v>
      </c>
      <c r="W65" s="10">
        <v>762.18001151367207</v>
      </c>
      <c r="X65" s="10">
        <v>548.84405620602774</v>
      </c>
      <c r="Y65" s="10">
        <v>395.22133023990318</v>
      </c>
      <c r="Z65" s="10">
        <v>284.59796204473241</v>
      </c>
      <c r="AA65" s="10">
        <v>204.93833151881699</v>
      </c>
      <c r="AB65" s="10">
        <v>147.57561657842598</v>
      </c>
      <c r="AC65" s="10">
        <v>106.26885876888991</v>
      </c>
      <c r="AD65" s="10">
        <v>76.523958400939591</v>
      </c>
      <c r="AE65" s="10">
        <v>55.104724725475535</v>
      </c>
      <c r="AF65" s="10">
        <v>39.680784299736843</v>
      </c>
      <c r="AG65" s="10">
        <v>28.574040619685547</v>
      </c>
      <c r="AH65" s="10">
        <v>20.576100289967144</v>
      </c>
      <c r="AI65" s="10">
        <v>14.816802032932173</v>
      </c>
      <c r="AJ65" s="10">
        <v>10.66954473342048</v>
      </c>
      <c r="AK65" s="10">
        <v>7.6831143836025149</v>
      </c>
      <c r="AL65" s="10">
        <v>5.5325928243983071</v>
      </c>
      <c r="AM65" s="10">
        <v>3.9840072439692449</v>
      </c>
      <c r="AN65" s="10">
        <v>2.8688743639213499</v>
      </c>
      <c r="AO65" s="10">
        <v>2.0658697667822707</v>
      </c>
      <c r="AP65" s="10">
        <v>1.4876280212774873</v>
      </c>
      <c r="AQ65" s="10">
        <v>1.0712374832655769</v>
      </c>
      <c r="AR65" s="10">
        <v>0.77139562385855243</v>
      </c>
      <c r="AS65" s="10">
        <v>0.5554801972466521</v>
      </c>
      <c r="AT65" s="10">
        <v>0.39999999999417923</v>
      </c>
      <c r="AU65" s="67">
        <v>0.28803907104884274</v>
      </c>
    </row>
    <row r="66" spans="3:47">
      <c r="C66" s="41"/>
      <c r="D66" t="s">
        <v>8</v>
      </c>
      <c r="E66">
        <v>43.24</v>
      </c>
      <c r="F66" s="10">
        <v>0</v>
      </c>
      <c r="G66" s="10">
        <v>56677.421262272408</v>
      </c>
      <c r="H66" s="10">
        <v>97490.700685732591</v>
      </c>
      <c r="I66" s="10">
        <v>126880.24841390763</v>
      </c>
      <c r="J66" s="10">
        <v>148043.59347875393</v>
      </c>
      <c r="K66" s="10">
        <v>163283.26911024979</v>
      </c>
      <c r="L66" s="10">
        <v>174257.32413990519</v>
      </c>
      <c r="M66" s="10">
        <v>182159.71568064194</v>
      </c>
      <c r="N66" s="10">
        <v>187850.20947663201</v>
      </c>
      <c r="O66" s="10">
        <v>191947.9208435358</v>
      </c>
      <c r="P66" s="10">
        <v>194898.67328232856</v>
      </c>
      <c r="Q66" s="10">
        <v>197023.50326068309</v>
      </c>
      <c r="R66" s="10">
        <v>198553.58839339632</v>
      </c>
      <c r="S66" s="10">
        <v>199655.3991439972</v>
      </c>
      <c r="T66" s="10">
        <v>200448.81050666235</v>
      </c>
      <c r="U66" s="10">
        <v>201020.14418630095</v>
      </c>
      <c r="V66" s="10">
        <v>201431.5602421448</v>
      </c>
      <c r="W66" s="10">
        <v>201727.81998848633</v>
      </c>
      <c r="X66" s="10">
        <v>201941.15594379397</v>
      </c>
      <c r="Y66" s="10">
        <v>202094.7786697601</v>
      </c>
      <c r="Z66" s="10">
        <v>202205.40203795527</v>
      </c>
      <c r="AA66" s="10">
        <v>202285.06166848118</v>
      </c>
      <c r="AB66" s="10">
        <v>202342.42438342157</v>
      </c>
      <c r="AC66" s="10">
        <v>202383.73114123111</v>
      </c>
      <c r="AD66" s="10">
        <v>202413.47604159906</v>
      </c>
      <c r="AE66" s="10">
        <v>202434.89527527452</v>
      </c>
      <c r="AF66" s="10">
        <v>202450.31921570026</v>
      </c>
      <c r="AG66" s="10">
        <v>202461.42595938031</v>
      </c>
      <c r="AH66" s="10">
        <v>202469.42389971003</v>
      </c>
      <c r="AI66" s="10">
        <v>202475.18319796707</v>
      </c>
      <c r="AJ66" s="10">
        <v>202479.33045526658</v>
      </c>
      <c r="AK66" s="10">
        <v>202482.3168856164</v>
      </c>
      <c r="AL66" s="10">
        <v>202484.4674071756</v>
      </c>
      <c r="AM66" s="10">
        <v>202486.01599275603</v>
      </c>
      <c r="AN66" s="10">
        <v>202487.13112563608</v>
      </c>
      <c r="AO66" s="10">
        <v>202487.93413023322</v>
      </c>
      <c r="AP66" s="10">
        <v>202488.51237197872</v>
      </c>
      <c r="AQ66" s="10">
        <v>202488.92876251673</v>
      </c>
      <c r="AR66" s="10">
        <v>202489.22860437614</v>
      </c>
      <c r="AS66" s="10">
        <v>202489.44451980275</v>
      </c>
      <c r="AT66" s="10">
        <v>202489.60000000001</v>
      </c>
      <c r="AU66" s="67">
        <v>202489.71196092895</v>
      </c>
    </row>
    <row r="67" spans="3:47">
      <c r="C67" s="41"/>
      <c r="D67" t="s">
        <v>9</v>
      </c>
      <c r="E67">
        <v>335.3</v>
      </c>
      <c r="F67" s="10">
        <v>60891</v>
      </c>
      <c r="G67" s="10">
        <v>45184.635015329688</v>
      </c>
      <c r="H67" s="10">
        <v>33529.606041427433</v>
      </c>
      <c r="I67" s="10">
        <v>24880.90212329723</v>
      </c>
      <c r="J67" s="10">
        <v>18463.064841985295</v>
      </c>
      <c r="K67" s="10">
        <v>13700.659311712261</v>
      </c>
      <c r="L67" s="10">
        <v>10166.679648373269</v>
      </c>
      <c r="M67" s="10">
        <v>7544.2628504955792</v>
      </c>
      <c r="N67" s="10">
        <v>5598.2782900486709</v>
      </c>
      <c r="O67" s="10">
        <v>4154.245475523363</v>
      </c>
      <c r="P67" s="10">
        <v>3082.6898158284093</v>
      </c>
      <c r="Q67" s="10">
        <v>2287.5336945308954</v>
      </c>
      <c r="R67" s="10">
        <v>1697.4819771829498</v>
      </c>
      <c r="S67" s="10">
        <v>1259.6295607579377</v>
      </c>
      <c r="T67" s="10">
        <v>934.71780652916641</v>
      </c>
      <c r="U67" s="10">
        <v>693.6145395928761</v>
      </c>
      <c r="V67" s="10">
        <v>514.7020054331515</v>
      </c>
      <c r="W67" s="10">
        <v>381.93858299510612</v>
      </c>
      <c r="X67" s="10">
        <v>283.420463958646</v>
      </c>
      <c r="Y67" s="10">
        <v>210.3143357778099</v>
      </c>
      <c r="Z67" s="10">
        <v>156.06537091872451</v>
      </c>
      <c r="AA67" s="10">
        <v>115.80950918025337</v>
      </c>
      <c r="AB67" s="10">
        <v>85.937337268464034</v>
      </c>
      <c r="AC67" s="10">
        <v>63.770462279564526</v>
      </c>
      <c r="AD67" s="10">
        <v>47.321362153044902</v>
      </c>
      <c r="AE67" s="10">
        <v>35.115180852895719</v>
      </c>
      <c r="AF67" s="10">
        <v>26.057490110775689</v>
      </c>
      <c r="AG67" s="10">
        <v>19.33616101017833</v>
      </c>
      <c r="AH67" s="10">
        <v>14.348547040492122</v>
      </c>
      <c r="AI67" s="10">
        <v>10.647449722040619</v>
      </c>
      <c r="AJ67" s="10">
        <v>7.9010219824704109</v>
      </c>
      <c r="AK67" s="10">
        <v>5.8630141486573848</v>
      </c>
      <c r="AL67" s="10">
        <v>4.350694756154553</v>
      </c>
      <c r="AM67" s="10">
        <v>3.2284665159022552</v>
      </c>
      <c r="AN67" s="10">
        <v>2.3957084163557738</v>
      </c>
      <c r="AO67" s="10">
        <v>1.7777538617592654</v>
      </c>
      <c r="AP67" s="10">
        <v>1.3191959302785108</v>
      </c>
      <c r="AQ67" s="10">
        <v>0.9789194893091917</v>
      </c>
      <c r="AR67" s="10">
        <v>0.72641473836847581</v>
      </c>
      <c r="AS67" s="10">
        <v>0.53904164528648835</v>
      </c>
      <c r="AT67" s="10">
        <v>0.40000000000873115</v>
      </c>
      <c r="AU67" s="67">
        <v>0.29682307740586111</v>
      </c>
    </row>
    <row r="68" spans="3:47">
      <c r="C68" s="41"/>
      <c r="D68" t="s">
        <v>10</v>
      </c>
      <c r="E68">
        <v>33.53</v>
      </c>
      <c r="F68" s="10">
        <v>0</v>
      </c>
      <c r="G68" s="10">
        <v>15706.364984670312</v>
      </c>
      <c r="H68" s="10">
        <v>27361.393958572567</v>
      </c>
      <c r="I68" s="10">
        <v>36010.09787670277</v>
      </c>
      <c r="J68" s="10">
        <v>42427.935158014705</v>
      </c>
      <c r="K68" s="10">
        <v>47190.340688287739</v>
      </c>
      <c r="L68" s="10">
        <v>50724.320351626731</v>
      </c>
      <c r="M68" s="10">
        <v>53346.737149504421</v>
      </c>
      <c r="N68" s="10">
        <v>55292.721709951329</v>
      </c>
      <c r="O68" s="10">
        <v>56736.754524476637</v>
      </c>
      <c r="P68" s="10">
        <v>57808.310184171591</v>
      </c>
      <c r="Q68" s="10">
        <v>58603.466305469105</v>
      </c>
      <c r="R68" s="10">
        <v>59193.51802281705</v>
      </c>
      <c r="S68" s="10">
        <v>59631.370439242062</v>
      </c>
      <c r="T68" s="10">
        <v>59956.282193470834</v>
      </c>
      <c r="U68" s="10">
        <v>60197.385460407124</v>
      </c>
      <c r="V68" s="10">
        <v>60376.297994566849</v>
      </c>
      <c r="W68" s="10">
        <v>60509.061417004894</v>
      </c>
      <c r="X68" s="10">
        <v>60607.579536041354</v>
      </c>
      <c r="Y68" s="10">
        <v>60680.68566422219</v>
      </c>
      <c r="Z68" s="10">
        <v>60734.934629081275</v>
      </c>
      <c r="AA68" s="10">
        <v>60775.190490819747</v>
      </c>
      <c r="AB68" s="10">
        <v>60805.062662731536</v>
      </c>
      <c r="AC68" s="10">
        <v>60827.229537720435</v>
      </c>
      <c r="AD68" s="10">
        <v>60843.678637846955</v>
      </c>
      <c r="AE68" s="10">
        <v>60855.884819147104</v>
      </c>
      <c r="AF68" s="10">
        <v>60864.942509889224</v>
      </c>
      <c r="AG68" s="10">
        <v>60871.663838989822</v>
      </c>
      <c r="AH68" s="10">
        <v>60876.651452959508</v>
      </c>
      <c r="AI68" s="10">
        <v>60880.352550277959</v>
      </c>
      <c r="AJ68" s="10">
        <v>60883.09897801753</v>
      </c>
      <c r="AK68" s="10">
        <v>60885.136985851343</v>
      </c>
      <c r="AL68" s="10">
        <v>60886.649305243845</v>
      </c>
      <c r="AM68" s="10">
        <v>60887.771533484098</v>
      </c>
      <c r="AN68" s="10">
        <v>60888.604291583644</v>
      </c>
      <c r="AO68" s="10">
        <v>60889.222246138241</v>
      </c>
      <c r="AP68" s="10">
        <v>60889.680804069721</v>
      </c>
      <c r="AQ68" s="10">
        <v>60890.021080510691</v>
      </c>
      <c r="AR68" s="10">
        <v>60890.273585261632</v>
      </c>
      <c r="AS68" s="10">
        <v>60890.460958354714</v>
      </c>
      <c r="AT68" s="10">
        <v>60890.599999999991</v>
      </c>
      <c r="AU68" s="67">
        <v>60890.703176922594</v>
      </c>
    </row>
    <row r="69" spans="3:47">
      <c r="C69" s="41" t="s">
        <v>17</v>
      </c>
      <c r="D69" t="s">
        <v>11</v>
      </c>
      <c r="E69">
        <v>296.5</v>
      </c>
      <c r="F69" s="10">
        <v>35652</v>
      </c>
      <c r="G69" s="10">
        <v>35652</v>
      </c>
      <c r="H69" s="10">
        <v>35652</v>
      </c>
      <c r="I69" s="10">
        <v>35652</v>
      </c>
      <c r="J69" s="10">
        <v>35652</v>
      </c>
      <c r="K69" s="10">
        <v>35652</v>
      </c>
      <c r="L69" s="10">
        <v>35652</v>
      </c>
      <c r="M69" s="10">
        <v>35652</v>
      </c>
      <c r="N69" s="10">
        <v>35652</v>
      </c>
      <c r="O69" s="10">
        <v>35652</v>
      </c>
      <c r="P69" s="10">
        <v>35652</v>
      </c>
      <c r="Q69" s="10">
        <v>35652</v>
      </c>
      <c r="R69" s="10">
        <v>35652</v>
      </c>
      <c r="S69" s="10">
        <v>35652</v>
      </c>
      <c r="T69" s="10">
        <v>35652</v>
      </c>
      <c r="U69" s="10">
        <v>35652</v>
      </c>
      <c r="V69" s="10">
        <v>35652</v>
      </c>
      <c r="W69" s="10">
        <v>35652</v>
      </c>
      <c r="X69" s="10">
        <v>35652</v>
      </c>
      <c r="Y69" s="10">
        <v>35652</v>
      </c>
      <c r="Z69" s="10">
        <v>35652</v>
      </c>
      <c r="AA69" s="10">
        <v>35652</v>
      </c>
      <c r="AB69" s="10">
        <v>35652</v>
      </c>
      <c r="AC69" s="10">
        <v>35652</v>
      </c>
      <c r="AD69" s="10">
        <v>35652</v>
      </c>
      <c r="AE69" s="10">
        <v>35652</v>
      </c>
      <c r="AF69" s="10">
        <v>35652</v>
      </c>
      <c r="AG69" s="10">
        <v>35652</v>
      </c>
      <c r="AH69" s="10">
        <v>35652</v>
      </c>
      <c r="AI69" s="10">
        <v>35652</v>
      </c>
      <c r="AJ69" s="10">
        <v>35652</v>
      </c>
      <c r="AK69" s="10">
        <v>35652</v>
      </c>
      <c r="AL69" s="10">
        <v>35652</v>
      </c>
      <c r="AM69" s="10">
        <v>35652</v>
      </c>
      <c r="AN69" s="10">
        <v>35652</v>
      </c>
      <c r="AO69" s="10">
        <v>35652</v>
      </c>
      <c r="AP69" s="10">
        <v>35652</v>
      </c>
      <c r="AQ69" s="10">
        <v>35652</v>
      </c>
      <c r="AR69" s="10">
        <v>35652</v>
      </c>
      <c r="AS69" s="10">
        <v>35652</v>
      </c>
      <c r="AT69" s="10">
        <v>35652</v>
      </c>
      <c r="AU69" s="67">
        <v>35652</v>
      </c>
    </row>
    <row r="70" spans="3:47">
      <c r="C70" s="41"/>
      <c r="D70" t="s">
        <v>12</v>
      </c>
      <c r="E70">
        <v>29.650000000000002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67">
        <v>0</v>
      </c>
    </row>
    <row r="71" spans="3:47">
      <c r="C71" s="41"/>
      <c r="D71" t="s">
        <v>14</v>
      </c>
      <c r="E71">
        <v>172.8</v>
      </c>
      <c r="F71" s="10">
        <v>5682</v>
      </c>
      <c r="G71" s="10">
        <v>5682</v>
      </c>
      <c r="H71" s="10">
        <v>5682</v>
      </c>
      <c r="I71" s="10">
        <v>5682</v>
      </c>
      <c r="J71" s="10">
        <v>5682</v>
      </c>
      <c r="K71" s="10">
        <v>5682</v>
      </c>
      <c r="L71" s="10">
        <v>5682</v>
      </c>
      <c r="M71" s="10">
        <v>5682</v>
      </c>
      <c r="N71" s="10">
        <v>5682</v>
      </c>
      <c r="O71" s="10">
        <v>5682</v>
      </c>
      <c r="P71" s="10">
        <v>5682</v>
      </c>
      <c r="Q71" s="10">
        <v>5682</v>
      </c>
      <c r="R71" s="10">
        <v>5682</v>
      </c>
      <c r="S71" s="10">
        <v>5682</v>
      </c>
      <c r="T71" s="10">
        <v>5682</v>
      </c>
      <c r="U71" s="10">
        <v>5682</v>
      </c>
      <c r="V71" s="10">
        <v>5682</v>
      </c>
      <c r="W71" s="10">
        <v>5682</v>
      </c>
      <c r="X71" s="10">
        <v>5682</v>
      </c>
      <c r="Y71" s="10">
        <v>5682</v>
      </c>
      <c r="Z71" s="10">
        <v>5682</v>
      </c>
      <c r="AA71" s="10">
        <v>5682</v>
      </c>
      <c r="AB71" s="10">
        <v>5682</v>
      </c>
      <c r="AC71" s="10">
        <v>5682</v>
      </c>
      <c r="AD71" s="10">
        <v>5682</v>
      </c>
      <c r="AE71" s="10">
        <v>5682</v>
      </c>
      <c r="AF71" s="10">
        <v>5682</v>
      </c>
      <c r="AG71" s="10">
        <v>5682</v>
      </c>
      <c r="AH71" s="10">
        <v>5682</v>
      </c>
      <c r="AI71" s="10">
        <v>5682</v>
      </c>
      <c r="AJ71" s="10">
        <v>5682</v>
      </c>
      <c r="AK71" s="10">
        <v>5682</v>
      </c>
      <c r="AL71" s="10">
        <v>5682</v>
      </c>
      <c r="AM71" s="10">
        <v>5682</v>
      </c>
      <c r="AN71" s="10">
        <v>5682</v>
      </c>
      <c r="AO71" s="10">
        <v>5682</v>
      </c>
      <c r="AP71" s="10">
        <v>5682</v>
      </c>
      <c r="AQ71" s="10">
        <v>5682</v>
      </c>
      <c r="AR71" s="10">
        <v>5682</v>
      </c>
      <c r="AS71" s="10">
        <v>5682</v>
      </c>
      <c r="AT71" s="10">
        <v>5682</v>
      </c>
      <c r="AU71" s="67">
        <v>5682</v>
      </c>
    </row>
    <row r="72" spans="3:47">
      <c r="C72" s="41"/>
      <c r="D72" t="s">
        <v>15</v>
      </c>
      <c r="E72">
        <v>149.69999999999999</v>
      </c>
      <c r="F72" s="10">
        <v>2845</v>
      </c>
      <c r="G72" s="10">
        <v>5312.5349999999999</v>
      </c>
      <c r="H72" s="10">
        <v>7798.5765124999998</v>
      </c>
      <c r="I72" s="10">
        <v>10303.263336343749</v>
      </c>
      <c r="J72" s="10">
        <v>12826.735311366327</v>
      </c>
      <c r="K72" s="10">
        <v>15369.133326201574</v>
      </c>
      <c r="L72" s="10">
        <v>17930.599326148087</v>
      </c>
      <c r="M72" s="10">
        <v>20511.276321094199</v>
      </c>
      <c r="N72" s="10">
        <v>23111.308393502408</v>
      </c>
      <c r="O72" s="10">
        <v>25730.840706453677</v>
      </c>
      <c r="P72" s="10">
        <v>28370.019511752078</v>
      </c>
      <c r="Q72" s="10">
        <v>28370.019511752078</v>
      </c>
      <c r="R72" s="10">
        <v>28370.019511752078</v>
      </c>
      <c r="S72" s="10">
        <v>28370.019511752078</v>
      </c>
      <c r="T72" s="10">
        <v>28370.019511752078</v>
      </c>
      <c r="U72" s="10">
        <v>28370.019511752078</v>
      </c>
      <c r="V72" s="10">
        <v>28370.019511752078</v>
      </c>
      <c r="W72" s="10">
        <v>28370.019511752078</v>
      </c>
      <c r="X72" s="10">
        <v>28370.019511752078</v>
      </c>
      <c r="Y72" s="10">
        <v>28370.019511752078</v>
      </c>
      <c r="Z72" s="10">
        <v>28370.019511752078</v>
      </c>
      <c r="AA72" s="10">
        <v>28370.019511752078</v>
      </c>
      <c r="AB72" s="10">
        <v>28370.019511752078</v>
      </c>
      <c r="AC72" s="10">
        <v>28370.019511752078</v>
      </c>
      <c r="AD72" s="10">
        <v>28370.019511752078</v>
      </c>
      <c r="AE72" s="10">
        <v>28370.019511752078</v>
      </c>
      <c r="AF72" s="10">
        <v>28370.019511752078</v>
      </c>
      <c r="AG72" s="10">
        <v>28370.019511752078</v>
      </c>
      <c r="AH72" s="10">
        <v>28370.019511752078</v>
      </c>
      <c r="AI72" s="10">
        <v>28370.019511752078</v>
      </c>
      <c r="AJ72" s="10">
        <v>28370.019511752078</v>
      </c>
      <c r="AK72" s="10">
        <v>28370.019511752078</v>
      </c>
      <c r="AL72" s="10">
        <v>28370.019511752078</v>
      </c>
      <c r="AM72" s="10">
        <v>28370.019511752078</v>
      </c>
      <c r="AN72" s="10">
        <v>28370.019511752078</v>
      </c>
      <c r="AO72" s="10">
        <v>28370.019511752078</v>
      </c>
      <c r="AP72" s="10">
        <v>28370.019511752078</v>
      </c>
      <c r="AQ72" s="10">
        <v>28370.019511752078</v>
      </c>
      <c r="AR72" s="10">
        <v>28370.019511752078</v>
      </c>
      <c r="AS72" s="10">
        <v>28370.019511752078</v>
      </c>
      <c r="AT72" s="10">
        <v>28370.019511752078</v>
      </c>
      <c r="AU72" s="67">
        <v>28370.019511752078</v>
      </c>
    </row>
    <row r="73" spans="3:47" ht="16" thickBot="1">
      <c r="C73" s="46"/>
      <c r="D73" s="32" t="s">
        <v>16</v>
      </c>
      <c r="E73" s="32">
        <v>15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0</v>
      </c>
      <c r="L73" s="60">
        <v>0</v>
      </c>
      <c r="M73" s="60">
        <v>0</v>
      </c>
      <c r="N73" s="60">
        <v>0</v>
      </c>
      <c r="O73" s="60">
        <v>0</v>
      </c>
      <c r="P73" s="60">
        <v>0</v>
      </c>
      <c r="Q73" s="60">
        <v>2658.9726463381403</v>
      </c>
      <c r="R73" s="60">
        <v>5337.8875875238173</v>
      </c>
      <c r="S73" s="60">
        <v>8036.8943907683861</v>
      </c>
      <c r="T73" s="60">
        <v>10756.143745037289</v>
      </c>
      <c r="U73" s="60">
        <v>13495.787469463208</v>
      </c>
      <c r="V73" s="60">
        <v>16255.978521822322</v>
      </c>
      <c r="W73" s="60">
        <v>19036.871007074129</v>
      </c>
      <c r="X73" s="60">
        <v>21838.620185965327</v>
      </c>
      <c r="Y73" s="60">
        <v>24661.382483698206</v>
      </c>
      <c r="Z73" s="60">
        <v>27505.315498664084</v>
      </c>
      <c r="AA73" s="60">
        <v>30370.578011242204</v>
      </c>
      <c r="AB73" s="60">
        <v>33257.329992664658</v>
      </c>
      <c r="AC73" s="60">
        <v>36165.732613947781</v>
      </c>
      <c r="AD73" s="60">
        <v>39095.948254890529</v>
      </c>
      <c r="AE73" s="60">
        <v>42048.140513140344</v>
      </c>
      <c r="AF73" s="60">
        <v>45022.474213327034</v>
      </c>
      <c r="AG73" s="60">
        <v>48019.115416265129</v>
      </c>
      <c r="AH73" s="60">
        <v>51038.231428225256</v>
      </c>
      <c r="AI73" s="60">
        <v>54079.990810275085</v>
      </c>
      <c r="AJ73" s="60">
        <v>57144.563387690287</v>
      </c>
      <c r="AK73" s="60">
        <v>60232.120259436102</v>
      </c>
      <c r="AL73" s="60">
        <v>63342.833807720017</v>
      </c>
      <c r="AM73" s="60">
        <v>66476.877707616062</v>
      </c>
      <c r="AN73" s="60">
        <v>69634.426936761331</v>
      </c>
      <c r="AO73" s="60">
        <v>72815.657785125179</v>
      </c>
      <c r="AP73" s="60">
        <v>76020.747864851757</v>
      </c>
      <c r="AQ73" s="60">
        <v>79249.876120176283</v>
      </c>
      <c r="AR73" s="60">
        <v>82503.222837415742</v>
      </c>
      <c r="AS73" s="60">
        <v>85780.969655034496</v>
      </c>
      <c r="AT73" s="60">
        <v>89083.299573785393</v>
      </c>
      <c r="AU73" s="68">
        <v>92410.396966926928</v>
      </c>
    </row>
    <row r="74" spans="3:47">
      <c r="C74" s="41"/>
      <c r="D74" t="s">
        <v>7</v>
      </c>
      <c r="E74">
        <v>311.3</v>
      </c>
      <c r="F74" s="10">
        <v>208470</v>
      </c>
      <c r="G74" s="10">
        <v>150009.57375203303</v>
      </c>
      <c r="H74" s="10">
        <v>107942.97605059066</v>
      </c>
      <c r="I74" s="10">
        <v>77672.949713987691</v>
      </c>
      <c r="J74" s="10">
        <v>55891.428400529519</v>
      </c>
      <c r="K74" s="10">
        <v>40218.013866530935</v>
      </c>
      <c r="L74" s="10">
        <v>28939.833632041351</v>
      </c>
      <c r="M74" s="10">
        <v>20824.349343297712</v>
      </c>
      <c r="N74" s="10">
        <v>14984.658553516172</v>
      </c>
      <c r="O74" s="10">
        <v>10782.569398151856</v>
      </c>
      <c r="P74" s="10">
        <v>7758.8556596559356</v>
      </c>
      <c r="Q74" s="10">
        <v>5583.0701314747275</v>
      </c>
      <c r="R74" s="10">
        <v>4017.4316239757754</v>
      </c>
      <c r="S74" s="10">
        <v>2890.8389959732594</v>
      </c>
      <c r="T74" s="10">
        <v>2080.1723296958953</v>
      </c>
      <c r="U74" s="10">
        <v>1496.8377440804616</v>
      </c>
      <c r="V74" s="10">
        <v>1077.0853934161423</v>
      </c>
      <c r="W74" s="10">
        <v>775.04255173835554</v>
      </c>
      <c r="X74" s="10">
        <v>557.70040210083243</v>
      </c>
      <c r="Y74" s="10">
        <v>401.30666091275634</v>
      </c>
      <c r="Z74" s="10">
        <v>288.76980451564305</v>
      </c>
      <c r="AA74" s="10">
        <v>207.79121834243415</v>
      </c>
      <c r="AB74" s="10">
        <v>149.52114017825807</v>
      </c>
      <c r="AC74" s="10">
        <v>107.59151199241751</v>
      </c>
      <c r="AD74" s="10">
        <v>77.420045346196275</v>
      </c>
      <c r="AE74" s="10">
        <v>55.70944501485792</v>
      </c>
      <c r="AF74" s="10">
        <v>40.087063369515818</v>
      </c>
      <c r="AG74" s="10">
        <v>28.845605070440797</v>
      </c>
      <c r="AH74" s="10">
        <v>20.756544928473886</v>
      </c>
      <c r="AI74" s="10">
        <v>14.935868265398312</v>
      </c>
      <c r="AJ74" s="10">
        <v>10.747461179591483</v>
      </c>
      <c r="AK74" s="10">
        <v>7.7335927014355548</v>
      </c>
      <c r="AL74" s="10">
        <v>5.5648915657657199</v>
      </c>
      <c r="AM74" s="10">
        <v>4.0043508023081813</v>
      </c>
      <c r="AN74" s="10">
        <v>2.8814263779204339</v>
      </c>
      <c r="AO74" s="10">
        <v>2.0733992552850395</v>
      </c>
      <c r="AP74" s="10">
        <v>1.4919640164298471</v>
      </c>
      <c r="AQ74" s="10">
        <v>1.0735783861309756</v>
      </c>
      <c r="AR74" s="10">
        <v>0.77251900077681057</v>
      </c>
      <c r="AS74" s="10">
        <v>0.55588452066876926</v>
      </c>
      <c r="AT74" s="10">
        <v>0.39999999999417923</v>
      </c>
      <c r="AU74" s="67">
        <v>0.28782956540817395</v>
      </c>
    </row>
    <row r="75" spans="3:47">
      <c r="C75" s="41"/>
      <c r="D75" t="s">
        <v>8</v>
      </c>
      <c r="E75">
        <v>31.130000000000003</v>
      </c>
      <c r="F75" s="10">
        <v>0</v>
      </c>
      <c r="G75" s="10">
        <v>58460.426247966971</v>
      </c>
      <c r="H75" s="10">
        <v>100527.02394940934</v>
      </c>
      <c r="I75" s="10">
        <v>130797.05028601231</v>
      </c>
      <c r="J75" s="10">
        <v>152578.57159947048</v>
      </c>
      <c r="K75" s="10">
        <v>168251.98613346906</v>
      </c>
      <c r="L75" s="10">
        <v>179530.16636795865</v>
      </c>
      <c r="M75" s="10">
        <v>187645.65065670229</v>
      </c>
      <c r="N75" s="10">
        <v>193485.34144648383</v>
      </c>
      <c r="O75" s="10">
        <v>197687.43060184814</v>
      </c>
      <c r="P75" s="10">
        <v>200711.14434034406</v>
      </c>
      <c r="Q75" s="10">
        <v>202886.92986852527</v>
      </c>
      <c r="R75" s="10">
        <v>204452.56837602422</v>
      </c>
      <c r="S75" s="10">
        <v>205579.16100402674</v>
      </c>
      <c r="T75" s="10">
        <v>206389.8276703041</v>
      </c>
      <c r="U75" s="10">
        <v>206973.16225591954</v>
      </c>
      <c r="V75" s="10">
        <v>207392.91460658386</v>
      </c>
      <c r="W75" s="10">
        <v>207694.95744826164</v>
      </c>
      <c r="X75" s="10">
        <v>207912.29959789917</v>
      </c>
      <c r="Y75" s="10">
        <v>208068.69333908724</v>
      </c>
      <c r="Z75" s="10">
        <v>208181.23019548436</v>
      </c>
      <c r="AA75" s="10">
        <v>208262.20878165757</v>
      </c>
      <c r="AB75" s="10">
        <v>208320.47885982174</v>
      </c>
      <c r="AC75" s="10">
        <v>208362.40848800758</v>
      </c>
      <c r="AD75" s="10">
        <v>208392.5799546538</v>
      </c>
      <c r="AE75" s="10">
        <v>208414.29055498514</v>
      </c>
      <c r="AF75" s="10">
        <v>208429.91293663048</v>
      </c>
      <c r="AG75" s="10">
        <v>208441.15439492956</v>
      </c>
      <c r="AH75" s="10">
        <v>208449.24345507153</v>
      </c>
      <c r="AI75" s="10">
        <v>208455.0641317346</v>
      </c>
      <c r="AJ75" s="10">
        <v>208459.25253882041</v>
      </c>
      <c r="AK75" s="10">
        <v>208462.26640729856</v>
      </c>
      <c r="AL75" s="10">
        <v>208464.43510843423</v>
      </c>
      <c r="AM75" s="10">
        <v>208465.99564919769</v>
      </c>
      <c r="AN75" s="10">
        <v>208467.11857362208</v>
      </c>
      <c r="AO75" s="10">
        <v>208467.92660074471</v>
      </c>
      <c r="AP75" s="10">
        <v>208468.50803598357</v>
      </c>
      <c r="AQ75" s="10">
        <v>208468.92642161387</v>
      </c>
      <c r="AR75" s="10">
        <v>208469.22748099922</v>
      </c>
      <c r="AS75" s="10">
        <v>208469.44411547933</v>
      </c>
      <c r="AT75" s="10">
        <v>208469.6</v>
      </c>
      <c r="AU75" s="67">
        <v>208469.71217043459</v>
      </c>
    </row>
    <row r="76" spans="3:47">
      <c r="C76" s="41"/>
      <c r="D76" t="s">
        <v>9</v>
      </c>
      <c r="E76">
        <v>252</v>
      </c>
      <c r="F76" s="10">
        <v>39415</v>
      </c>
      <c r="G76" s="10">
        <v>29567.968877283445</v>
      </c>
      <c r="H76" s="10">
        <v>22181.016961258465</v>
      </c>
      <c r="I76" s="10">
        <v>16639.543807610975</v>
      </c>
      <c r="J76" s="10">
        <v>12482.494315251446</v>
      </c>
      <c r="K76" s="10">
        <v>9363.9985646130226</v>
      </c>
      <c r="L76" s="10">
        <v>7024.5951573107886</v>
      </c>
      <c r="M76" s="10">
        <v>5269.6438154733332</v>
      </c>
      <c r="N76" s="10">
        <v>3953.1311513455439</v>
      </c>
      <c r="O76" s="10">
        <v>2965.5222339415122</v>
      </c>
      <c r="P76" s="10">
        <v>2224.6471931517081</v>
      </c>
      <c r="Q76" s="10">
        <v>1668.8646193085297</v>
      </c>
      <c r="R76" s="10">
        <v>1251.9329474594488</v>
      </c>
      <c r="S76" s="10">
        <v>939.16312132251187</v>
      </c>
      <c r="T76" s="10">
        <v>704.53243541688425</v>
      </c>
      <c r="U76" s="10">
        <v>528.51942467190383</v>
      </c>
      <c r="V76" s="10">
        <v>396.47966255838401</v>
      </c>
      <c r="W76" s="10">
        <v>297.42733281751134</v>
      </c>
      <c r="X76" s="10">
        <v>223.1212005582056</v>
      </c>
      <c r="Y76" s="10">
        <v>167.37893477018952</v>
      </c>
      <c r="Z76" s="10">
        <v>125.56273332481942</v>
      </c>
      <c r="AA76" s="10">
        <v>94.193454042746453</v>
      </c>
      <c r="AB76" s="10">
        <v>70.661147217550024</v>
      </c>
      <c r="AC76" s="10">
        <v>53.007905664380814</v>
      </c>
      <c r="AD76" s="10">
        <v>39.764965239992307</v>
      </c>
      <c r="AE76" s="10">
        <v>29.830502464094025</v>
      </c>
      <c r="AF76" s="10">
        <v>22.377961904152471</v>
      </c>
      <c r="AG76" s="10">
        <v>16.787286086997483</v>
      </c>
      <c r="AH76" s="10">
        <v>12.593326209673251</v>
      </c>
      <c r="AI76" s="10">
        <v>9.447141378383094</v>
      </c>
      <c r="AJ76" s="10">
        <v>7.0869664405763615</v>
      </c>
      <c r="AK76" s="10">
        <v>5.3164329100400209</v>
      </c>
      <c r="AL76" s="10">
        <v>3.9882309481763514</v>
      </c>
      <c r="AM76" s="10">
        <v>2.9918530648501473</v>
      </c>
      <c r="AN76" s="10">
        <v>2.2443998048183857</v>
      </c>
      <c r="AO76" s="10">
        <v>1.6836824451893335</v>
      </c>
      <c r="AP76" s="10">
        <v>1.2630488427894306</v>
      </c>
      <c r="AQ76" s="10">
        <v>0.94750193769141333</v>
      </c>
      <c r="AR76" s="10">
        <v>0.71078796916845022</v>
      </c>
      <c r="AS76" s="10">
        <v>0.53321214133757167</v>
      </c>
      <c r="AT76" s="10">
        <v>0.40000000000145519</v>
      </c>
      <c r="AU76" s="67">
        <v>0.30006818599213148</v>
      </c>
    </row>
    <row r="77" spans="3:47">
      <c r="C77" s="41"/>
      <c r="D77" t="s">
        <v>10</v>
      </c>
      <c r="E77">
        <v>25.200000000000003</v>
      </c>
      <c r="F77" s="10">
        <v>0</v>
      </c>
      <c r="G77" s="10">
        <v>9847.0311227165548</v>
      </c>
      <c r="H77" s="10">
        <v>17233.983038741535</v>
      </c>
      <c r="I77" s="10">
        <v>22775.456192389025</v>
      </c>
      <c r="J77" s="10">
        <v>26932.505684748554</v>
      </c>
      <c r="K77" s="10">
        <v>30051.001435386977</v>
      </c>
      <c r="L77" s="10">
        <v>32390.404842689211</v>
      </c>
      <c r="M77" s="10">
        <v>34145.356184526667</v>
      </c>
      <c r="N77" s="10">
        <v>35461.868848654456</v>
      </c>
      <c r="O77" s="10">
        <v>36449.477766058488</v>
      </c>
      <c r="P77" s="10">
        <v>37190.352806848292</v>
      </c>
      <c r="Q77" s="10">
        <v>37746.13538069147</v>
      </c>
      <c r="R77" s="10">
        <v>38163.067052540551</v>
      </c>
      <c r="S77" s="10">
        <v>38475.836878677488</v>
      </c>
      <c r="T77" s="10">
        <v>38710.467564583116</v>
      </c>
      <c r="U77" s="10">
        <v>38886.480575328096</v>
      </c>
      <c r="V77" s="10">
        <v>39018.520337441616</v>
      </c>
      <c r="W77" s="10">
        <v>39117.572667182489</v>
      </c>
      <c r="X77" s="10">
        <v>39191.878799441794</v>
      </c>
      <c r="Y77" s="10">
        <v>39247.62106522981</v>
      </c>
      <c r="Z77" s="10">
        <v>39289.437266675181</v>
      </c>
      <c r="AA77" s="10">
        <v>39320.806545957254</v>
      </c>
      <c r="AB77" s="10">
        <v>39344.33885278245</v>
      </c>
      <c r="AC77" s="10">
        <v>39361.992094335619</v>
      </c>
      <c r="AD77" s="10">
        <v>39375.235034760008</v>
      </c>
      <c r="AE77" s="10">
        <v>39385.169497535906</v>
      </c>
      <c r="AF77" s="10">
        <v>39392.622038095848</v>
      </c>
      <c r="AG77" s="10">
        <v>39398.212713913003</v>
      </c>
      <c r="AH77" s="10">
        <v>39402.406673790327</v>
      </c>
      <c r="AI77" s="10">
        <v>39405.552858621617</v>
      </c>
      <c r="AJ77" s="10">
        <v>39407.913033559424</v>
      </c>
      <c r="AK77" s="10">
        <v>39409.68356708996</v>
      </c>
      <c r="AL77" s="10">
        <v>39411.011769051824</v>
      </c>
      <c r="AM77" s="10">
        <v>39412.00814693515</v>
      </c>
      <c r="AN77" s="10">
        <v>39412.755600195182</v>
      </c>
      <c r="AO77" s="10">
        <v>39413.316317554811</v>
      </c>
      <c r="AP77" s="10">
        <v>39413.736951157211</v>
      </c>
      <c r="AQ77" s="10">
        <v>39414.052498062309</v>
      </c>
      <c r="AR77" s="10">
        <v>39414.289212030832</v>
      </c>
      <c r="AS77" s="10">
        <v>39414.466787858662</v>
      </c>
      <c r="AT77" s="10">
        <v>39414.6</v>
      </c>
      <c r="AU77" s="67">
        <v>39414.699931814008</v>
      </c>
    </row>
    <row r="78" spans="3:47">
      <c r="C78" s="41" t="s">
        <v>18</v>
      </c>
      <c r="D78" t="s">
        <v>11</v>
      </c>
      <c r="E78">
        <v>234</v>
      </c>
      <c r="F78" s="10">
        <v>18593</v>
      </c>
      <c r="G78" s="10">
        <v>18593</v>
      </c>
      <c r="H78" s="10">
        <v>18593</v>
      </c>
      <c r="I78" s="10">
        <v>18593</v>
      </c>
      <c r="J78" s="10">
        <v>18593</v>
      </c>
      <c r="K78" s="10">
        <v>18593</v>
      </c>
      <c r="L78" s="10">
        <v>18593</v>
      </c>
      <c r="M78" s="10">
        <v>18593</v>
      </c>
      <c r="N78" s="10">
        <v>18593</v>
      </c>
      <c r="O78" s="10">
        <v>18593</v>
      </c>
      <c r="P78" s="10">
        <v>18593</v>
      </c>
      <c r="Q78" s="10">
        <v>18593</v>
      </c>
      <c r="R78" s="10">
        <v>18593</v>
      </c>
      <c r="S78" s="10">
        <v>18593</v>
      </c>
      <c r="T78" s="10">
        <v>18593</v>
      </c>
      <c r="U78" s="10">
        <v>18593</v>
      </c>
      <c r="V78" s="10">
        <v>18593</v>
      </c>
      <c r="W78" s="10">
        <v>18593</v>
      </c>
      <c r="X78" s="10">
        <v>18593</v>
      </c>
      <c r="Y78" s="10">
        <v>18593</v>
      </c>
      <c r="Z78" s="10">
        <v>18593</v>
      </c>
      <c r="AA78" s="10">
        <v>18593</v>
      </c>
      <c r="AB78" s="10">
        <v>18593</v>
      </c>
      <c r="AC78" s="10">
        <v>18593</v>
      </c>
      <c r="AD78" s="10">
        <v>18593</v>
      </c>
      <c r="AE78" s="10">
        <v>18593</v>
      </c>
      <c r="AF78" s="10">
        <v>18593</v>
      </c>
      <c r="AG78" s="10">
        <v>18593</v>
      </c>
      <c r="AH78" s="10">
        <v>18593</v>
      </c>
      <c r="AI78" s="10">
        <v>18593</v>
      </c>
      <c r="AJ78" s="10">
        <v>18593</v>
      </c>
      <c r="AK78" s="10">
        <v>18593</v>
      </c>
      <c r="AL78" s="10">
        <v>18593</v>
      </c>
      <c r="AM78" s="10">
        <v>18593</v>
      </c>
      <c r="AN78" s="10">
        <v>18593</v>
      </c>
      <c r="AO78" s="10">
        <v>18593</v>
      </c>
      <c r="AP78" s="10">
        <v>18593</v>
      </c>
      <c r="AQ78" s="10">
        <v>18593</v>
      </c>
      <c r="AR78" s="10">
        <v>18593</v>
      </c>
      <c r="AS78" s="10">
        <v>18593</v>
      </c>
      <c r="AT78" s="10">
        <v>18593</v>
      </c>
      <c r="AU78" s="67">
        <v>18593</v>
      </c>
    </row>
    <row r="79" spans="3:47">
      <c r="C79" s="41"/>
      <c r="D79" t="s">
        <v>12</v>
      </c>
      <c r="E79">
        <v>23.400000000000002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67">
        <v>0</v>
      </c>
    </row>
    <row r="80" spans="3:47">
      <c r="C80" s="41"/>
      <c r="D80" t="s">
        <v>14</v>
      </c>
      <c r="E80">
        <v>138.69999999999999</v>
      </c>
      <c r="F80" s="10">
        <v>2702</v>
      </c>
      <c r="G80" s="10">
        <v>2702</v>
      </c>
      <c r="H80" s="10">
        <v>2702</v>
      </c>
      <c r="I80" s="10">
        <v>2702</v>
      </c>
      <c r="J80" s="10">
        <v>2702</v>
      </c>
      <c r="K80" s="10">
        <v>2702</v>
      </c>
      <c r="L80" s="10">
        <v>2702</v>
      </c>
      <c r="M80" s="10">
        <v>2702</v>
      </c>
      <c r="N80" s="10">
        <v>2702</v>
      </c>
      <c r="O80" s="10">
        <v>2702</v>
      </c>
      <c r="P80" s="10">
        <v>2702</v>
      </c>
      <c r="Q80" s="10">
        <v>2702</v>
      </c>
      <c r="R80" s="10">
        <v>2702</v>
      </c>
      <c r="S80" s="10">
        <v>2702</v>
      </c>
      <c r="T80" s="10">
        <v>2702</v>
      </c>
      <c r="U80" s="10">
        <v>2702</v>
      </c>
      <c r="V80" s="10">
        <v>2702</v>
      </c>
      <c r="W80" s="10">
        <v>2702</v>
      </c>
      <c r="X80" s="10">
        <v>2702</v>
      </c>
      <c r="Y80" s="10">
        <v>2702</v>
      </c>
      <c r="Z80" s="10">
        <v>2702</v>
      </c>
      <c r="AA80" s="10">
        <v>2702</v>
      </c>
      <c r="AB80" s="10">
        <v>2702</v>
      </c>
      <c r="AC80" s="10">
        <v>2702</v>
      </c>
      <c r="AD80" s="10">
        <v>2702</v>
      </c>
      <c r="AE80" s="10">
        <v>2702</v>
      </c>
      <c r="AF80" s="10">
        <v>2702</v>
      </c>
      <c r="AG80" s="10">
        <v>2702</v>
      </c>
      <c r="AH80" s="10">
        <v>2702</v>
      </c>
      <c r="AI80" s="10">
        <v>2702</v>
      </c>
      <c r="AJ80" s="10">
        <v>2702</v>
      </c>
      <c r="AK80" s="10">
        <v>2702</v>
      </c>
      <c r="AL80" s="10">
        <v>2702</v>
      </c>
      <c r="AM80" s="10">
        <v>2702</v>
      </c>
      <c r="AN80" s="10">
        <v>2702</v>
      </c>
      <c r="AO80" s="10">
        <v>2702</v>
      </c>
      <c r="AP80" s="10">
        <v>2702</v>
      </c>
      <c r="AQ80" s="10">
        <v>2702</v>
      </c>
      <c r="AR80" s="10">
        <v>2702</v>
      </c>
      <c r="AS80" s="10">
        <v>2702</v>
      </c>
      <c r="AT80" s="10">
        <v>2702</v>
      </c>
      <c r="AU80" s="67">
        <v>2702</v>
      </c>
    </row>
    <row r="81" spans="1:47">
      <c r="C81" s="41"/>
      <c r="D81" t="s">
        <v>15</v>
      </c>
      <c r="E81">
        <v>113.8</v>
      </c>
      <c r="F81" s="10">
        <v>1286</v>
      </c>
      <c r="G81" s="10">
        <v>3753.5349999999999</v>
      </c>
      <c r="H81" s="10">
        <v>6239.5765124999998</v>
      </c>
      <c r="I81" s="10">
        <v>8744.263336343749</v>
      </c>
      <c r="J81" s="10">
        <v>11267.735311366327</v>
      </c>
      <c r="K81" s="10">
        <v>13810.133326201574</v>
      </c>
      <c r="L81" s="10">
        <v>16371.599326148087</v>
      </c>
      <c r="M81" s="10">
        <v>18952.276321094199</v>
      </c>
      <c r="N81" s="10">
        <v>21552.308393502408</v>
      </c>
      <c r="O81" s="10">
        <v>24171.840706453677</v>
      </c>
      <c r="P81" s="10">
        <v>26811.019511752078</v>
      </c>
      <c r="Q81" s="10">
        <v>26811.019511752078</v>
      </c>
      <c r="R81" s="10">
        <v>26811.019511752078</v>
      </c>
      <c r="S81" s="10">
        <v>26811.019511752078</v>
      </c>
      <c r="T81" s="10">
        <v>26811.019511752078</v>
      </c>
      <c r="U81" s="10">
        <v>26811.019511752078</v>
      </c>
      <c r="V81" s="10">
        <v>26811.019511752078</v>
      </c>
      <c r="W81" s="10">
        <v>26811.019511752078</v>
      </c>
      <c r="X81" s="10">
        <v>26811.019511752078</v>
      </c>
      <c r="Y81" s="10">
        <v>26811.019511752078</v>
      </c>
      <c r="Z81" s="10">
        <v>26811.019511752078</v>
      </c>
      <c r="AA81" s="10">
        <v>26811.019511752078</v>
      </c>
      <c r="AB81" s="10">
        <v>26811.019511752078</v>
      </c>
      <c r="AC81" s="10">
        <v>26811.019511752078</v>
      </c>
      <c r="AD81" s="10">
        <v>26811.019511752078</v>
      </c>
      <c r="AE81" s="10">
        <v>26811.019511752078</v>
      </c>
      <c r="AF81" s="10">
        <v>26811.019511752078</v>
      </c>
      <c r="AG81" s="10">
        <v>26811.019511752078</v>
      </c>
      <c r="AH81" s="10">
        <v>26811.019511752078</v>
      </c>
      <c r="AI81" s="10">
        <v>26811.019511752078</v>
      </c>
      <c r="AJ81" s="10">
        <v>26811.019511752078</v>
      </c>
      <c r="AK81" s="10">
        <v>26811.019511752078</v>
      </c>
      <c r="AL81" s="10">
        <v>26811.019511752078</v>
      </c>
      <c r="AM81" s="10">
        <v>26811.019511752078</v>
      </c>
      <c r="AN81" s="10">
        <v>26811.019511752078</v>
      </c>
      <c r="AO81" s="10">
        <v>26811.019511752078</v>
      </c>
      <c r="AP81" s="10">
        <v>26811.019511752078</v>
      </c>
      <c r="AQ81" s="10">
        <v>26811.019511752078</v>
      </c>
      <c r="AR81" s="10">
        <v>26811.019511752078</v>
      </c>
      <c r="AS81" s="10">
        <v>26811.019511752078</v>
      </c>
      <c r="AT81" s="10">
        <v>26811.019511752078</v>
      </c>
      <c r="AU81" s="67">
        <v>26811.019511752078</v>
      </c>
    </row>
    <row r="82" spans="1:47" ht="16" thickBot="1">
      <c r="C82" s="46"/>
      <c r="D82" s="32" t="s">
        <v>16</v>
      </c>
      <c r="E82" s="32">
        <v>15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60">
        <v>0</v>
      </c>
      <c r="L82" s="60">
        <v>0</v>
      </c>
      <c r="M82" s="60">
        <v>0</v>
      </c>
      <c r="N82" s="60">
        <v>0</v>
      </c>
      <c r="O82" s="60">
        <v>0</v>
      </c>
      <c r="P82" s="60">
        <v>0</v>
      </c>
      <c r="Q82" s="60">
        <v>2658.9726463381403</v>
      </c>
      <c r="R82" s="60">
        <v>5337.8875875238173</v>
      </c>
      <c r="S82" s="60">
        <v>8036.8943907683861</v>
      </c>
      <c r="T82" s="60">
        <v>10756.143745037289</v>
      </c>
      <c r="U82" s="60">
        <v>13495.787469463208</v>
      </c>
      <c r="V82" s="60">
        <v>16255.978521822322</v>
      </c>
      <c r="W82" s="60">
        <v>19036.871007074129</v>
      </c>
      <c r="X82" s="60">
        <v>21838.620185965327</v>
      </c>
      <c r="Y82" s="60">
        <v>24661.382483698206</v>
      </c>
      <c r="Z82" s="60">
        <v>27505.315498664084</v>
      </c>
      <c r="AA82" s="60">
        <v>30370.578011242204</v>
      </c>
      <c r="AB82" s="60">
        <v>33257.329992664658</v>
      </c>
      <c r="AC82" s="60">
        <v>36165.732613947781</v>
      </c>
      <c r="AD82" s="60">
        <v>39095.948254890529</v>
      </c>
      <c r="AE82" s="60">
        <v>42048.140513140344</v>
      </c>
      <c r="AF82" s="60">
        <v>45022.474213327034</v>
      </c>
      <c r="AG82" s="60">
        <v>48019.115416265129</v>
      </c>
      <c r="AH82" s="60">
        <v>51038.231428225256</v>
      </c>
      <c r="AI82" s="60">
        <v>54079.990810275085</v>
      </c>
      <c r="AJ82" s="60">
        <v>57144.563387690287</v>
      </c>
      <c r="AK82" s="60">
        <v>60232.120259436102</v>
      </c>
      <c r="AL82" s="60">
        <v>63342.833807720017</v>
      </c>
      <c r="AM82" s="60">
        <v>66476.877707616062</v>
      </c>
      <c r="AN82" s="60">
        <v>69634.426936761331</v>
      </c>
      <c r="AO82" s="60">
        <v>72815.657785125179</v>
      </c>
      <c r="AP82" s="60">
        <v>76020.747864851757</v>
      </c>
      <c r="AQ82" s="60">
        <v>79249.876120176283</v>
      </c>
      <c r="AR82" s="60">
        <v>82503.222837415742</v>
      </c>
      <c r="AS82" s="60">
        <v>85780.969655034496</v>
      </c>
      <c r="AT82" s="60">
        <v>89083.299573785393</v>
      </c>
      <c r="AU82" s="68">
        <v>92410.396966926928</v>
      </c>
    </row>
    <row r="83" spans="1:47">
      <c r="C83" s="38" t="s">
        <v>19</v>
      </c>
      <c r="D83" s="39"/>
      <c r="E83" s="40"/>
      <c r="F83" s="69">
        <v>987014</v>
      </c>
      <c r="G83" s="69">
        <v>994416.60499999998</v>
      </c>
      <c r="H83" s="69">
        <v>1001874.7295374998</v>
      </c>
      <c r="I83" s="69">
        <v>1009388.7900090311</v>
      </c>
      <c r="J83" s="69">
        <v>1016959.2059340992</v>
      </c>
      <c r="K83" s="69">
        <v>1024586.3999786047</v>
      </c>
      <c r="L83" s="69">
        <v>1032270.7979784441</v>
      </c>
      <c r="M83" s="69">
        <v>1040012.8289632828</v>
      </c>
      <c r="N83" s="69">
        <v>1047812.9251805071</v>
      </c>
      <c r="O83" s="69">
        <v>1055671.522119361</v>
      </c>
      <c r="P83" s="69">
        <v>1063589.0585352562</v>
      </c>
      <c r="Q83" s="69">
        <v>1071565.9764742707</v>
      </c>
      <c r="R83" s="69">
        <v>1079602.7212978278</v>
      </c>
      <c r="S83" s="69">
        <v>1087699.7417075613</v>
      </c>
      <c r="T83" s="69">
        <v>1095857.489770368</v>
      </c>
      <c r="U83" s="69">
        <v>1104076.4209436458</v>
      </c>
      <c r="V83" s="69">
        <v>1112356.9941007229</v>
      </c>
      <c r="W83" s="69">
        <v>1120699.6715564786</v>
      </c>
      <c r="X83" s="69">
        <v>1129104.9190931523</v>
      </c>
      <c r="Y83" s="69">
        <v>1137573.2059863508</v>
      </c>
      <c r="Z83" s="69">
        <v>1146105.0050312483</v>
      </c>
      <c r="AA83" s="69">
        <v>1154700.7925689828</v>
      </c>
      <c r="AB83" s="69">
        <v>1163361.0485132502</v>
      </c>
      <c r="AC83" s="69">
        <v>1172086.2563770995</v>
      </c>
      <c r="AD83" s="69">
        <v>1180876.9032999277</v>
      </c>
      <c r="AE83" s="69">
        <v>1189733.4800746772</v>
      </c>
      <c r="AF83" s="69">
        <v>1198656.4811752373</v>
      </c>
      <c r="AG83" s="69">
        <v>1207646.4047840517</v>
      </c>
      <c r="AH83" s="69">
        <v>1216703.7528199321</v>
      </c>
      <c r="AI83" s="69">
        <v>1225829.0309660814</v>
      </c>
      <c r="AJ83" s="69">
        <v>1235022.7486983272</v>
      </c>
      <c r="AK83" s="69">
        <v>1244285.4193135644</v>
      </c>
      <c r="AL83" s="69">
        <v>1253617.5599584163</v>
      </c>
      <c r="AM83" s="69">
        <v>1263019.6916581043</v>
      </c>
      <c r="AN83" s="69">
        <v>1272492.3393455402</v>
      </c>
      <c r="AO83" s="69">
        <v>1282036.0318906317</v>
      </c>
      <c r="AP83" s="69">
        <v>1291651.3021298114</v>
      </c>
      <c r="AQ83" s="69">
        <v>1301338.6868957849</v>
      </c>
      <c r="AR83" s="69">
        <v>1311098.7270475035</v>
      </c>
      <c r="AS83" s="69">
        <v>1320931.9675003598</v>
      </c>
      <c r="AT83" s="69">
        <v>1330838.9572566124</v>
      </c>
      <c r="AU83" s="69">
        <v>1340820.2494360371</v>
      </c>
    </row>
    <row r="84" spans="1:47">
      <c r="C84" t="s">
        <v>46</v>
      </c>
      <c r="E84" t="s">
        <v>47</v>
      </c>
      <c r="F84" s="50">
        <v>30339765840.399998</v>
      </c>
      <c r="G84" s="50">
        <v>24973511888.164677</v>
      </c>
      <c r="H84" s="50">
        <v>21112808586.454624</v>
      </c>
      <c r="I84" s="50">
        <v>18344388453.6436</v>
      </c>
      <c r="J84" s="50">
        <v>16368636734.649538</v>
      </c>
      <c r="K84" s="50">
        <v>14968299249.950748</v>
      </c>
      <c r="L84" s="50">
        <v>13985815649.672295</v>
      </c>
      <c r="M84" s="50">
        <v>13306898021.327585</v>
      </c>
      <c r="N84" s="50">
        <v>12848632201.723684</v>
      </c>
      <c r="O84" s="50">
        <v>12550854789.316086</v>
      </c>
      <c r="P84" s="50">
        <v>12369903039.365128</v>
      </c>
      <c r="Q84" s="50">
        <v>12158790331.253248</v>
      </c>
      <c r="R84" s="50">
        <v>12008937006.756304</v>
      </c>
      <c r="S84" s="50">
        <v>11903630135.832258</v>
      </c>
      <c r="T84" s="50">
        <v>11830730853.390562</v>
      </c>
      <c r="U84" s="50">
        <v>11781420805.960796</v>
      </c>
      <c r="V84" s="50">
        <v>11749292606.132139</v>
      </c>
      <c r="W84" s="50">
        <v>11729689768.713095</v>
      </c>
      <c r="X84" s="50">
        <v>11719227608.116728</v>
      </c>
      <c r="Y84" s="50">
        <v>11715445419.181841</v>
      </c>
      <c r="Z84" s="50">
        <v>11716553918.575565</v>
      </c>
      <c r="AA84" s="50">
        <v>11721251820.992262</v>
      </c>
      <c r="AB84" s="50">
        <v>11728592598.926418</v>
      </c>
      <c r="AC84" s="50">
        <v>11737887676.641987</v>
      </c>
      <c r="AD84" s="50">
        <v>11748636081.152422</v>
      </c>
      <c r="AE84" s="50">
        <v>11760473308.960785</v>
      </c>
      <c r="AF84" s="50">
        <v>11773134152.009531</v>
      </c>
      <c r="AG84" s="50">
        <v>11786425666.288206</v>
      </c>
      <c r="AH84" s="50">
        <v>11800207511.530006</v>
      </c>
      <c r="AI84" s="50">
        <v>11814377648.894907</v>
      </c>
      <c r="AJ84" s="50">
        <v>11828861934.150034</v>
      </c>
      <c r="AK84" s="50">
        <v>11843606543.65493</v>
      </c>
      <c r="AL84" s="50">
        <v>11858572460.806076</v>
      </c>
      <c r="AM84" s="50">
        <v>11873731461.497118</v>
      </c>
      <c r="AN84" s="50">
        <v>11889063190.37678</v>
      </c>
      <c r="AO84" s="50">
        <v>11904553031.031204</v>
      </c>
      <c r="AP84" s="50">
        <v>11920190554.145439</v>
      </c>
      <c r="AQ84" s="50">
        <v>11935968386.531374</v>
      </c>
      <c r="AR84" s="50">
        <v>11951881386.688059</v>
      </c>
      <c r="AS84" s="50">
        <v>11967926043.672844</v>
      </c>
      <c r="AT84" s="50">
        <v>11984100038.694035</v>
      </c>
      <c r="AU84" s="50">
        <v>12000401925.303181</v>
      </c>
    </row>
    <row r="85" spans="1:47">
      <c r="F85" s="50">
        <v>30.339765840399998</v>
      </c>
      <c r="G85" s="50">
        <v>24.973511888164676</v>
      </c>
      <c r="H85" s="50">
        <v>21.112808586454623</v>
      </c>
      <c r="I85" s="50">
        <v>18.344388453643599</v>
      </c>
      <c r="J85" s="50">
        <v>16.368636734649538</v>
      </c>
      <c r="K85" s="50">
        <v>14.968299249950748</v>
      </c>
      <c r="L85" s="50">
        <v>13.985815649672295</v>
      </c>
      <c r="M85" s="50">
        <v>13.306898021327585</v>
      </c>
      <c r="N85" s="50">
        <v>12.848632201723685</v>
      </c>
      <c r="O85" s="50">
        <v>12.550854789316086</v>
      </c>
      <c r="P85" s="50">
        <v>12.369903039365127</v>
      </c>
      <c r="Q85" s="50">
        <v>12.158790331253249</v>
      </c>
      <c r="R85" s="50">
        <v>12.008937006756303</v>
      </c>
      <c r="S85" s="50">
        <v>11.903630135832259</v>
      </c>
      <c r="T85" s="50">
        <v>11.830730853390563</v>
      </c>
      <c r="U85" s="50">
        <v>11.781420805960796</v>
      </c>
      <c r="V85" s="50">
        <v>11.749292606132139</v>
      </c>
      <c r="W85" s="50">
        <v>11.729689768713095</v>
      </c>
      <c r="X85" s="50">
        <v>11.719227608116729</v>
      </c>
      <c r="Y85" s="50">
        <v>11.71544541918184</v>
      </c>
      <c r="Z85" s="50">
        <v>11.716553918575565</v>
      </c>
      <c r="AA85" s="50">
        <v>11.721251820992261</v>
      </c>
      <c r="AB85" s="50">
        <v>11.728592598926419</v>
      </c>
      <c r="AC85" s="50">
        <v>11.737887676641988</v>
      </c>
      <c r="AD85" s="50">
        <v>11.748636081152421</v>
      </c>
      <c r="AE85" s="50">
        <v>11.760473308960785</v>
      </c>
      <c r="AF85" s="50">
        <v>11.773134152009531</v>
      </c>
      <c r="AG85" s="50">
        <v>11.786425666288206</v>
      </c>
      <c r="AH85" s="50">
        <v>11.800207511530006</v>
      </c>
      <c r="AI85" s="50">
        <v>11.814377648894906</v>
      </c>
      <c r="AJ85" s="50">
        <v>11.828861934150034</v>
      </c>
      <c r="AK85" s="50">
        <v>11.84360654365493</v>
      </c>
      <c r="AL85" s="50">
        <v>11.858572460806077</v>
      </c>
      <c r="AM85" s="50">
        <v>11.873731461497117</v>
      </c>
      <c r="AN85" s="50">
        <v>11.889063190376779</v>
      </c>
      <c r="AO85" s="50">
        <v>11.904553031031204</v>
      </c>
      <c r="AP85" s="50">
        <v>11.920190554145439</v>
      </c>
      <c r="AQ85" s="50">
        <v>11.935968386531375</v>
      </c>
      <c r="AR85" s="50">
        <v>11.95188138668806</v>
      </c>
      <c r="AS85" s="50">
        <v>11.967926043672843</v>
      </c>
      <c r="AT85" s="50">
        <v>11.984100038694034</v>
      </c>
      <c r="AU85" s="50">
        <v>12.00040192530318</v>
      </c>
    </row>
    <row r="86" spans="1:47">
      <c r="A86" t="s">
        <v>37</v>
      </c>
      <c r="D86">
        <v>0.27632391630983866</v>
      </c>
      <c r="F86">
        <v>2009</v>
      </c>
      <c r="G86">
        <v>2010</v>
      </c>
      <c r="H86">
        <v>2011</v>
      </c>
      <c r="I86">
        <v>2012</v>
      </c>
      <c r="J86">
        <v>2013</v>
      </c>
      <c r="K86">
        <v>2014</v>
      </c>
      <c r="L86">
        <v>2015</v>
      </c>
      <c r="M86">
        <v>2016</v>
      </c>
      <c r="N86">
        <v>2017</v>
      </c>
      <c r="O86">
        <v>2018</v>
      </c>
      <c r="P86">
        <v>2019</v>
      </c>
      <c r="Q86">
        <v>2020</v>
      </c>
      <c r="R86">
        <v>2021</v>
      </c>
      <c r="S86">
        <v>2022</v>
      </c>
      <c r="T86">
        <v>2023</v>
      </c>
      <c r="U86">
        <v>2024</v>
      </c>
      <c r="V86">
        <v>2025</v>
      </c>
      <c r="W86">
        <v>2026</v>
      </c>
      <c r="X86">
        <v>2027</v>
      </c>
      <c r="Y86">
        <v>2028</v>
      </c>
      <c r="Z86">
        <v>2029</v>
      </c>
      <c r="AA86">
        <v>2030</v>
      </c>
      <c r="AB86">
        <v>2031</v>
      </c>
      <c r="AC86">
        <v>2032</v>
      </c>
      <c r="AD86">
        <v>2033</v>
      </c>
      <c r="AE86">
        <v>2034</v>
      </c>
      <c r="AF86">
        <v>2035</v>
      </c>
      <c r="AG86">
        <v>2036</v>
      </c>
      <c r="AH86">
        <v>2037</v>
      </c>
      <c r="AI86">
        <v>2038</v>
      </c>
      <c r="AJ86">
        <v>2039</v>
      </c>
      <c r="AK86">
        <v>2040</v>
      </c>
      <c r="AL86">
        <v>2041</v>
      </c>
      <c r="AM86">
        <v>2042</v>
      </c>
      <c r="AN86">
        <v>2043</v>
      </c>
      <c r="AO86">
        <v>2044</v>
      </c>
      <c r="AP86">
        <v>2045</v>
      </c>
      <c r="AQ86">
        <v>2046</v>
      </c>
      <c r="AR86">
        <v>2047</v>
      </c>
      <c r="AS86">
        <v>2048</v>
      </c>
      <c r="AT86">
        <v>2049</v>
      </c>
      <c r="AU86">
        <v>2050</v>
      </c>
    </row>
    <row r="87" spans="1:47">
      <c r="A87">
        <v>166070</v>
      </c>
      <c r="B87">
        <v>0.4</v>
      </c>
      <c r="E87" t="s">
        <v>48</v>
      </c>
      <c r="F87">
        <v>30.339765840399998</v>
      </c>
      <c r="G87">
        <v>25.455906240531867</v>
      </c>
      <c r="H87">
        <v>21.952864654862164</v>
      </c>
      <c r="I87">
        <v>19.449617718790744</v>
      </c>
      <c r="J87">
        <v>17.670461418919324</v>
      </c>
      <c r="K87">
        <v>16.415872209582872</v>
      </c>
      <c r="L87">
        <v>15.541437262454101</v>
      </c>
      <c r="M87">
        <v>14.94261747679985</v>
      </c>
      <c r="N87">
        <v>14.543727175942228</v>
      </c>
      <c r="O87">
        <v>14.289962537425193</v>
      </c>
      <c r="P87">
        <v>14.141634573607764</v>
      </c>
      <c r="Q87">
        <v>13.954702841753885</v>
      </c>
      <c r="R87">
        <v>13.822771938464602</v>
      </c>
      <c r="S87">
        <v>13.730748258598055</v>
      </c>
      <c r="T87">
        <v>13.667693405316271</v>
      </c>
      <c r="U87">
        <v>13.625678949286351</v>
      </c>
      <c r="V87">
        <v>13.598957194045243</v>
      </c>
      <c r="W87">
        <v>13.583360658935407</v>
      </c>
      <c r="X87">
        <v>13.57586712634555</v>
      </c>
      <c r="Y87">
        <v>13.574284555653284</v>
      </c>
      <c r="Z87">
        <v>13.57702279253569</v>
      </c>
      <c r="AA87">
        <v>13.582928136515966</v>
      </c>
      <c r="AB87">
        <v>13.591163438442402</v>
      </c>
      <c r="AC87">
        <v>13.601121181907788</v>
      </c>
      <c r="AD87">
        <v>13.612360463703116</v>
      </c>
      <c r="AE87">
        <v>13.624561293638878</v>
      </c>
      <c r="AF87">
        <v>13.637491447703132</v>
      </c>
      <c r="AG87">
        <v>13.650982421680945</v>
      </c>
      <c r="AH87">
        <v>13.664911983291265</v>
      </c>
      <c r="AI87">
        <v>13.679191509629756</v>
      </c>
      <c r="AJ87">
        <v>13.693756795615348</v>
      </c>
      <c r="AK87">
        <v>13.708561380601958</v>
      </c>
      <c r="AL87">
        <v>13.723571702243438</v>
      </c>
      <c r="AM87">
        <v>13.738763576532287</v>
      </c>
      <c r="AN87">
        <v>13.754119640538386</v>
      </c>
      <c r="AO87">
        <v>13.76962749413963</v>
      </c>
      <c r="AP87">
        <v>13.785278349380542</v>
      </c>
      <c r="AQ87">
        <v>13.801066048565009</v>
      </c>
      <c r="AR87">
        <v>13.816986350251369</v>
      </c>
      <c r="AS87">
        <v>13.833036409934916</v>
      </c>
      <c r="AT87">
        <v>13.84921440224403</v>
      </c>
      <c r="AU87">
        <v>13.865519246023222</v>
      </c>
    </row>
    <row r="91" spans="1:47">
      <c r="C91" s="44" t="s">
        <v>59</v>
      </c>
      <c r="D91" s="49"/>
      <c r="E91" s="45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</row>
    <row r="92" spans="1:47">
      <c r="C92" s="47" t="s">
        <v>3</v>
      </c>
      <c r="D92" s="47" t="s">
        <v>4</v>
      </c>
      <c r="E92" s="47" t="s">
        <v>5</v>
      </c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</row>
    <row r="93" spans="1:47">
      <c r="C93" s="48"/>
      <c r="D93" s="48"/>
      <c r="E93" s="48" t="s">
        <v>6</v>
      </c>
      <c r="F93" s="70">
        <v>2009</v>
      </c>
      <c r="G93" s="70">
        <v>2010</v>
      </c>
      <c r="H93" s="70">
        <v>2011</v>
      </c>
      <c r="I93" s="70">
        <v>2012</v>
      </c>
      <c r="J93" s="70">
        <v>2013</v>
      </c>
      <c r="K93" s="70">
        <v>2014</v>
      </c>
      <c r="L93" s="70">
        <v>2015</v>
      </c>
      <c r="M93" s="70">
        <v>2016</v>
      </c>
      <c r="N93" s="70">
        <v>2017</v>
      </c>
      <c r="O93" s="70">
        <v>2018</v>
      </c>
      <c r="P93" s="70">
        <v>2019</v>
      </c>
      <c r="Q93" s="70">
        <v>2020</v>
      </c>
      <c r="R93" s="70">
        <v>2021</v>
      </c>
      <c r="S93" s="70">
        <v>2022</v>
      </c>
      <c r="T93" s="70">
        <v>2023</v>
      </c>
      <c r="U93" s="70">
        <v>2024</v>
      </c>
      <c r="V93" s="70">
        <v>2025</v>
      </c>
      <c r="W93" s="70">
        <v>2026</v>
      </c>
      <c r="X93" s="70">
        <v>2027</v>
      </c>
      <c r="Y93" s="70">
        <v>2028</v>
      </c>
      <c r="Z93" s="70">
        <v>2029</v>
      </c>
      <c r="AA93" s="70">
        <v>2030</v>
      </c>
      <c r="AB93" s="70">
        <v>2031</v>
      </c>
      <c r="AC93" s="70">
        <v>2032</v>
      </c>
      <c r="AD93" s="70">
        <v>2033</v>
      </c>
      <c r="AE93" s="70">
        <v>2034</v>
      </c>
      <c r="AF93" s="70">
        <v>2035</v>
      </c>
      <c r="AG93" s="70">
        <v>2036</v>
      </c>
      <c r="AH93" s="70">
        <v>2037</v>
      </c>
      <c r="AI93" s="70">
        <v>2038</v>
      </c>
      <c r="AJ93" s="70">
        <v>2039</v>
      </c>
      <c r="AK93" s="70">
        <v>2040</v>
      </c>
      <c r="AL93" s="70">
        <v>2041</v>
      </c>
      <c r="AM93" s="70">
        <v>2042</v>
      </c>
      <c r="AN93" s="70">
        <v>2043</v>
      </c>
      <c r="AO93" s="70">
        <v>2044</v>
      </c>
      <c r="AP93" s="70">
        <v>2045</v>
      </c>
      <c r="AQ93" s="70">
        <v>2046</v>
      </c>
      <c r="AR93" s="70">
        <v>2047</v>
      </c>
      <c r="AS93" s="70">
        <v>2048</v>
      </c>
      <c r="AT93" s="70">
        <v>2049</v>
      </c>
      <c r="AU93" s="70">
        <v>2050</v>
      </c>
    </row>
    <row r="94" spans="1:47">
      <c r="C94" s="28"/>
      <c r="D94" t="s">
        <v>7</v>
      </c>
      <c r="E94">
        <v>499.1</v>
      </c>
      <c r="F94" s="8">
        <v>166070</v>
      </c>
      <c r="G94" s="8">
        <v>120180.88721842509</v>
      </c>
      <c r="H94" s="8">
        <v>86972.033796638832</v>
      </c>
      <c r="I94" s="8">
        <v>62939.580808519939</v>
      </c>
      <c r="J94" s="8">
        <v>45547.86934861014</v>
      </c>
      <c r="K94" s="8">
        <v>32961.903710633342</v>
      </c>
      <c r="L94" s="8">
        <v>23853.741388283321</v>
      </c>
      <c r="M94" s="8">
        <v>17262.382149230776</v>
      </c>
      <c r="N94" s="8">
        <v>12492.373108918284</v>
      </c>
      <c r="O94" s="8">
        <v>9040.4316474582592</v>
      </c>
      <c r="P94" s="8">
        <v>6542.3441695011861</v>
      </c>
      <c r="Q94" s="8">
        <v>4734.53800673777</v>
      </c>
      <c r="R94" s="8">
        <v>3426.2719227982161</v>
      </c>
      <c r="S94" s="8">
        <v>2479.5110467481718</v>
      </c>
      <c r="T94" s="8">
        <v>1794.3628437771986</v>
      </c>
      <c r="U94" s="8">
        <v>1298.5374755038356</v>
      </c>
      <c r="V94" s="8">
        <v>939.72051479751826</v>
      </c>
      <c r="W94" s="8">
        <v>680.05326191196218</v>
      </c>
      <c r="X94" s="8">
        <v>492.13828128116438</v>
      </c>
      <c r="Y94" s="8">
        <v>356.14870403156965</v>
      </c>
      <c r="Z94" s="8">
        <v>257.73629934489145</v>
      </c>
      <c r="AA94" s="8">
        <v>186.51759573470918</v>
      </c>
      <c r="AB94" s="8">
        <v>134.97832322059548</v>
      </c>
      <c r="AC94" s="8">
        <v>97.680584331334103</v>
      </c>
      <c r="AD94" s="8">
        <v>70.689102721458767</v>
      </c>
      <c r="AE94" s="8">
        <v>51.156013017025543</v>
      </c>
      <c r="AF94" s="8">
        <v>37.020383157359902</v>
      </c>
      <c r="AG94" s="8">
        <v>26.790765900019323</v>
      </c>
      <c r="AH94" s="8">
        <v>19.38783654558938</v>
      </c>
      <c r="AI94" s="8">
        <v>14.030513622536091</v>
      </c>
      <c r="AJ94" s="8">
        <v>10.153547150519444</v>
      </c>
      <c r="AK94" s="8">
        <v>7.3478792374371551</v>
      </c>
      <c r="AL94" s="8">
        <v>5.3174844699678943</v>
      </c>
      <c r="AM94" s="8">
        <v>3.8481363363098353</v>
      </c>
      <c r="AN94" s="8">
        <v>2.7848042333789635</v>
      </c>
      <c r="AO94" s="8">
        <v>2.015296221448807</v>
      </c>
      <c r="AP94" s="8">
        <v>1.458421677001752</v>
      </c>
      <c r="AQ94" s="8">
        <v>1.0554248875705525</v>
      </c>
      <c r="AR94" s="8">
        <v>0.76378574926638976</v>
      </c>
      <c r="AS94" s="8">
        <v>0.55273347979527898</v>
      </c>
      <c r="AT94" s="8">
        <v>0.39999999999417923</v>
      </c>
      <c r="AU94" s="8">
        <v>0.28947043346124701</v>
      </c>
    </row>
    <row r="95" spans="1:47">
      <c r="C95" s="29"/>
      <c r="D95" t="s">
        <v>49</v>
      </c>
      <c r="E95">
        <v>15</v>
      </c>
      <c r="F95" s="8">
        <v>0</v>
      </c>
      <c r="G95" s="8">
        <v>45889.112781574906</v>
      </c>
      <c r="H95" s="8">
        <v>79097.966203361168</v>
      </c>
      <c r="I95" s="8">
        <v>103130.41919148006</v>
      </c>
      <c r="J95" s="8">
        <v>120522.13065138986</v>
      </c>
      <c r="K95" s="8">
        <v>133108.09628936666</v>
      </c>
      <c r="L95" s="8">
        <v>142216.25861171668</v>
      </c>
      <c r="M95" s="8">
        <v>148807.61785076922</v>
      </c>
      <c r="N95" s="8">
        <v>153577.62689108172</v>
      </c>
      <c r="O95" s="8">
        <v>157029.56835254174</v>
      </c>
      <c r="P95" s="8">
        <v>159527.65583049881</v>
      </c>
      <c r="Q95" s="8">
        <v>161335.46199326223</v>
      </c>
      <c r="R95" s="8">
        <v>162643.72807720178</v>
      </c>
      <c r="S95" s="8">
        <v>163590.48895325183</v>
      </c>
      <c r="T95" s="8">
        <v>164275.6371562228</v>
      </c>
      <c r="U95" s="8">
        <v>164771.46252449616</v>
      </c>
      <c r="V95" s="8">
        <v>165130.27948520248</v>
      </c>
      <c r="W95" s="8">
        <v>165389.94673808804</v>
      </c>
      <c r="X95" s="8">
        <v>165577.86171871884</v>
      </c>
      <c r="Y95" s="8">
        <v>165713.85129596843</v>
      </c>
      <c r="Z95" s="8">
        <v>165812.26370065511</v>
      </c>
      <c r="AA95" s="8">
        <v>165883.48240426529</v>
      </c>
      <c r="AB95" s="8">
        <v>165935.0216767794</v>
      </c>
      <c r="AC95" s="8">
        <v>165972.31941566867</v>
      </c>
      <c r="AD95" s="8">
        <v>165999.31089727854</v>
      </c>
      <c r="AE95" s="8">
        <v>166018.84398698297</v>
      </c>
      <c r="AF95" s="8">
        <v>166032.97961684264</v>
      </c>
      <c r="AG95" s="8">
        <v>166043.20923409998</v>
      </c>
      <c r="AH95" s="8">
        <v>166050.61216345441</v>
      </c>
      <c r="AI95" s="8">
        <v>166055.96948637746</v>
      </c>
      <c r="AJ95" s="8">
        <v>166059.84645284948</v>
      </c>
      <c r="AK95" s="8">
        <v>166062.65212076256</v>
      </c>
      <c r="AL95" s="8">
        <v>166064.68251553003</v>
      </c>
      <c r="AM95" s="8">
        <v>166066.15186366369</v>
      </c>
      <c r="AN95" s="8">
        <v>166067.21519576662</v>
      </c>
      <c r="AO95" s="8">
        <v>166067.98470377855</v>
      </c>
      <c r="AP95" s="8">
        <v>166068.541578323</v>
      </c>
      <c r="AQ95" s="8">
        <v>166068.94457511243</v>
      </c>
      <c r="AR95" s="8">
        <v>166069.23621425073</v>
      </c>
      <c r="AS95" s="8">
        <v>166069.4472665202</v>
      </c>
      <c r="AT95" s="8">
        <v>166069.6</v>
      </c>
      <c r="AU95" s="8">
        <v>166069.71052956654</v>
      </c>
    </row>
    <row r="96" spans="1:47">
      <c r="C96" s="29"/>
      <c r="D96" t="s">
        <v>9</v>
      </c>
      <c r="E96">
        <v>397.3</v>
      </c>
      <c r="F96" s="8">
        <v>76848</v>
      </c>
      <c r="G96" s="8">
        <v>56694.803558072745</v>
      </c>
      <c r="H96" s="8">
        <v>41826.732647413824</v>
      </c>
      <c r="I96" s="8">
        <v>30857.776271616109</v>
      </c>
      <c r="J96" s="8">
        <v>22765.401363187506</v>
      </c>
      <c r="K96" s="8">
        <v>16795.231602730026</v>
      </c>
      <c r="L96" s="8">
        <v>12390.723980183138</v>
      </c>
      <c r="M96" s="8">
        <v>9141.2875025867252</v>
      </c>
      <c r="N96" s="8">
        <v>6744.0076414092764</v>
      </c>
      <c r="O96" s="8">
        <v>4975.4084481553291</v>
      </c>
      <c r="P96" s="8">
        <v>3670.6199847665703</v>
      </c>
      <c r="Q96" s="8">
        <v>2708.0090434712183</v>
      </c>
      <c r="R96" s="8">
        <v>1997.8404220420198</v>
      </c>
      <c r="S96" s="8">
        <v>1473.9117513539677</v>
      </c>
      <c r="T96" s="8">
        <v>1087.3820685632381</v>
      </c>
      <c r="U96" s="8">
        <v>802.21883158654964</v>
      </c>
      <c r="V96" s="8">
        <v>591.83894268407312</v>
      </c>
      <c r="W96" s="8">
        <v>436.63065523489786</v>
      </c>
      <c r="X96" s="8">
        <v>322.12535428346018</v>
      </c>
      <c r="Y96" s="8">
        <v>237.64878308057087</v>
      </c>
      <c r="Z96" s="8">
        <v>175.32598210191645</v>
      </c>
      <c r="AA96" s="8">
        <v>129.34718032862293</v>
      </c>
      <c r="AB96" s="8">
        <v>95.426204709583544</v>
      </c>
      <c r="AC96" s="8">
        <v>70.400920392232365</v>
      </c>
      <c r="AD96" s="8">
        <v>51.938454506889684</v>
      </c>
      <c r="AE96" s="8">
        <v>38.317724278807873</v>
      </c>
      <c r="AF96" s="8">
        <v>28.268996600818355</v>
      </c>
      <c r="AG96" s="8">
        <v>20.855522708036005</v>
      </c>
      <c r="AH96" s="8">
        <v>15.386213864156161</v>
      </c>
      <c r="AI96" s="8">
        <v>11.351217631308828</v>
      </c>
      <c r="AJ96" s="8">
        <v>8.3743891025369521</v>
      </c>
      <c r="AK96" s="8">
        <v>6.1782264351350022</v>
      </c>
      <c r="AL96" s="8">
        <v>4.5580019529152196</v>
      </c>
      <c r="AM96" s="8">
        <v>3.3626773024443537</v>
      </c>
      <c r="AN96" s="8">
        <v>2.4808235619857442</v>
      </c>
      <c r="AO96" s="8">
        <v>1.8302337667701067</v>
      </c>
      <c r="AP96" s="8">
        <v>1.3502595236350317</v>
      </c>
      <c r="AQ96" s="8">
        <v>0.99615732934034895</v>
      </c>
      <c r="AR96" s="8">
        <v>0.73491755283612292</v>
      </c>
      <c r="AS96" s="8">
        <v>0.54218725652026478</v>
      </c>
      <c r="AT96" s="8">
        <v>0.39999999999417923</v>
      </c>
      <c r="AU96" s="8">
        <v>0.29510099707113113</v>
      </c>
    </row>
    <row r="97" spans="3:47">
      <c r="C97" s="29"/>
      <c r="D97" t="s">
        <v>50</v>
      </c>
      <c r="E97">
        <v>15</v>
      </c>
      <c r="F97" s="8">
        <v>0</v>
      </c>
      <c r="G97" s="8">
        <v>20153.196441927255</v>
      </c>
      <c r="H97" s="8">
        <v>35021.267352586176</v>
      </c>
      <c r="I97" s="8">
        <v>45990.223728383891</v>
      </c>
      <c r="J97" s="8">
        <v>54082.598636812494</v>
      </c>
      <c r="K97" s="8">
        <v>60052.768397269974</v>
      </c>
      <c r="L97" s="8">
        <v>64457.276019816862</v>
      </c>
      <c r="M97" s="8">
        <v>67706.712497413275</v>
      </c>
      <c r="N97" s="8">
        <v>70103.992358590724</v>
      </c>
      <c r="O97" s="8">
        <v>71872.591551844671</v>
      </c>
      <c r="P97" s="8">
        <v>73177.38001523343</v>
      </c>
      <c r="Q97" s="8">
        <v>74139.990956528782</v>
      </c>
      <c r="R97" s="8">
        <v>74850.15957795798</v>
      </c>
      <c r="S97" s="8">
        <v>75374.088248646032</v>
      </c>
      <c r="T97" s="8">
        <v>75760.617931436762</v>
      </c>
      <c r="U97" s="8">
        <v>76045.78116841345</v>
      </c>
      <c r="V97" s="8">
        <v>76256.161057315927</v>
      </c>
      <c r="W97" s="8">
        <v>76411.369344765102</v>
      </c>
      <c r="X97" s="8">
        <v>76525.87464571654</v>
      </c>
      <c r="Y97" s="8">
        <v>76610.351216919429</v>
      </c>
      <c r="Z97" s="8">
        <v>76672.674017898084</v>
      </c>
      <c r="AA97" s="8">
        <v>76718.652819671377</v>
      </c>
      <c r="AB97" s="8">
        <v>76752.573795290416</v>
      </c>
      <c r="AC97" s="8">
        <v>76777.599079607768</v>
      </c>
      <c r="AD97" s="8">
        <v>76796.06154549311</v>
      </c>
      <c r="AE97" s="8">
        <v>76809.682275721192</v>
      </c>
      <c r="AF97" s="8">
        <v>76819.731003399182</v>
      </c>
      <c r="AG97" s="8">
        <v>76827.144477291964</v>
      </c>
      <c r="AH97" s="8">
        <v>76832.613786135844</v>
      </c>
      <c r="AI97" s="8">
        <v>76836.648782368691</v>
      </c>
      <c r="AJ97" s="8">
        <v>76839.625610897463</v>
      </c>
      <c r="AK97" s="8">
        <v>76841.821773564865</v>
      </c>
      <c r="AL97" s="8">
        <v>76843.441998047085</v>
      </c>
      <c r="AM97" s="8">
        <v>76844.637322697556</v>
      </c>
      <c r="AN97" s="8">
        <v>76845.519176438014</v>
      </c>
      <c r="AO97" s="8">
        <v>76846.16976623323</v>
      </c>
      <c r="AP97" s="8">
        <v>76846.649740476365</v>
      </c>
      <c r="AQ97" s="8">
        <v>76847.00384267066</v>
      </c>
      <c r="AR97" s="8">
        <v>76847.265082447164</v>
      </c>
      <c r="AS97" s="8">
        <v>76847.45781274348</v>
      </c>
      <c r="AT97" s="8">
        <v>76847.600000000006</v>
      </c>
      <c r="AU97" s="8">
        <v>76847.704899002929</v>
      </c>
    </row>
    <row r="98" spans="3:47">
      <c r="C98" s="29"/>
      <c r="D98" t="s">
        <v>11</v>
      </c>
      <c r="E98">
        <v>359.6</v>
      </c>
      <c r="F98" s="8">
        <v>92750</v>
      </c>
      <c r="G98" s="8">
        <v>68105.560287132306</v>
      </c>
      <c r="H98" s="8">
        <v>50009.351396487473</v>
      </c>
      <c r="I98" s="8">
        <v>36721.454409206061</v>
      </c>
      <c r="J98" s="8">
        <v>26964.261208596916</v>
      </c>
      <c r="K98" s="8">
        <v>19799.634688302758</v>
      </c>
      <c r="L98" s="8">
        <v>14538.708505955787</v>
      </c>
      <c r="M98" s="8">
        <v>10675.653785977527</v>
      </c>
      <c r="N98" s="8">
        <v>7839.0445555304032</v>
      </c>
      <c r="O98" s="8">
        <v>5756.1457851233718</v>
      </c>
      <c r="P98" s="8">
        <v>4226.6903912694543</v>
      </c>
      <c r="Q98" s="8">
        <v>3103.6239057428029</v>
      </c>
      <c r="R98" s="8">
        <v>2278.9654449719819</v>
      </c>
      <c r="S98" s="8">
        <v>1673.4255364402197</v>
      </c>
      <c r="T98" s="8">
        <v>1228.7825742108544</v>
      </c>
      <c r="U98" s="8">
        <v>902.28491307488002</v>
      </c>
      <c r="V98" s="8">
        <v>662.54037243763742</v>
      </c>
      <c r="W98" s="8">
        <v>486.49793291332026</v>
      </c>
      <c r="X98" s="8">
        <v>357.23142101988196</v>
      </c>
      <c r="Y98" s="8">
        <v>262.31208712374792</v>
      </c>
      <c r="Z98" s="8">
        <v>192.61360284258262</v>
      </c>
      <c r="AA98" s="8">
        <v>141.43458049074979</v>
      </c>
      <c r="AB98" s="8">
        <v>103.85424634283117</v>
      </c>
      <c r="AC98" s="8">
        <v>76.259316823459812</v>
      </c>
      <c r="AD98" s="8">
        <v>55.996587594345328</v>
      </c>
      <c r="AE98" s="8">
        <v>41.11783258523792</v>
      </c>
      <c r="AF98" s="8">
        <v>30.192485455641872</v>
      </c>
      <c r="AG98" s="8">
        <v>22.170093136577634</v>
      </c>
      <c r="AH98" s="8">
        <v>16.279316600368475</v>
      </c>
      <c r="AI98" s="8">
        <v>11.953767958591925</v>
      </c>
      <c r="AJ98" s="8">
        <v>8.777553254578379</v>
      </c>
      <c r="AK98" s="8">
        <v>6.445284984933096</v>
      </c>
      <c r="AL98" s="8">
        <v>4.7327196238184115</v>
      </c>
      <c r="AM98" s="8">
        <v>3.4751969990466023</v>
      </c>
      <c r="AN98" s="8">
        <v>2.5518085038056597</v>
      </c>
      <c r="AO98" s="8">
        <v>1.8737719449854922</v>
      </c>
      <c r="AP98" s="8">
        <v>1.3758952901698649</v>
      </c>
      <c r="AQ98" s="8">
        <v>1.0103085674782051</v>
      </c>
      <c r="AR98" s="8">
        <v>0.74186125122650992</v>
      </c>
      <c r="AS98" s="8">
        <v>0.54474260022107046</v>
      </c>
      <c r="AT98" s="8">
        <v>0.40000000000873115</v>
      </c>
      <c r="AU98" s="8">
        <v>0.29371670205728151</v>
      </c>
    </row>
    <row r="99" spans="3:47">
      <c r="C99" s="29"/>
      <c r="D99" t="s">
        <v>51</v>
      </c>
      <c r="E99">
        <v>15</v>
      </c>
      <c r="F99" s="8">
        <v>0</v>
      </c>
      <c r="G99" s="8">
        <v>24644.43971286769</v>
      </c>
      <c r="H99" s="8">
        <v>42740.648603512527</v>
      </c>
      <c r="I99" s="8">
        <v>56028.545590793939</v>
      </c>
      <c r="J99" s="8">
        <v>65785.738791403084</v>
      </c>
      <c r="K99" s="8">
        <v>72950.365311697242</v>
      </c>
      <c r="L99" s="8">
        <v>78211.291494044213</v>
      </c>
      <c r="M99" s="8">
        <v>82074.346214022473</v>
      </c>
      <c r="N99" s="8">
        <v>84910.955444469597</v>
      </c>
      <c r="O99" s="8">
        <v>86993.854214876628</v>
      </c>
      <c r="P99" s="8">
        <v>88523.309608730546</v>
      </c>
      <c r="Q99" s="8">
        <v>89646.376094257197</v>
      </c>
      <c r="R99" s="8">
        <v>90471.034555028018</v>
      </c>
      <c r="S99" s="8">
        <v>91076.57446355978</v>
      </c>
      <c r="T99" s="8">
        <v>91521.217425789146</v>
      </c>
      <c r="U99" s="8">
        <v>91847.71508692512</v>
      </c>
      <c r="V99" s="8">
        <v>92087.459627562363</v>
      </c>
      <c r="W99" s="8">
        <v>92263.50206708668</v>
      </c>
      <c r="X99" s="8">
        <v>92392.768578980118</v>
      </c>
      <c r="Y99" s="8">
        <v>92487.687912876252</v>
      </c>
      <c r="Z99" s="8">
        <v>92557.386397157417</v>
      </c>
      <c r="AA99" s="8">
        <v>92608.56541950925</v>
      </c>
      <c r="AB99" s="8">
        <v>92646.145753657169</v>
      </c>
      <c r="AC99" s="8">
        <v>92673.74068317654</v>
      </c>
      <c r="AD99" s="8">
        <v>92694.003412405655</v>
      </c>
      <c r="AE99" s="8">
        <v>92708.882167414762</v>
      </c>
      <c r="AF99" s="8">
        <v>92719.807514544358</v>
      </c>
      <c r="AG99" s="8">
        <v>92727.829906863422</v>
      </c>
      <c r="AH99" s="8">
        <v>92733.720683399632</v>
      </c>
      <c r="AI99" s="8">
        <v>92738.046232041408</v>
      </c>
      <c r="AJ99" s="8">
        <v>92741.222446745422</v>
      </c>
      <c r="AK99" s="8">
        <v>92743.554715015067</v>
      </c>
      <c r="AL99" s="8">
        <v>92745.267280376182</v>
      </c>
      <c r="AM99" s="8">
        <v>92746.524803000953</v>
      </c>
      <c r="AN99" s="8">
        <v>92747.448191496194</v>
      </c>
      <c r="AO99" s="8">
        <v>92748.126228055015</v>
      </c>
      <c r="AP99" s="8">
        <v>92748.62410470983</v>
      </c>
      <c r="AQ99" s="8">
        <v>92748.989691432522</v>
      </c>
      <c r="AR99" s="8">
        <v>92749.258138748773</v>
      </c>
      <c r="AS99" s="8">
        <v>92749.455257399779</v>
      </c>
      <c r="AT99" s="8">
        <v>92749.599999999991</v>
      </c>
      <c r="AU99" s="8">
        <v>92749.706283297943</v>
      </c>
    </row>
    <row r="100" spans="3:47">
      <c r="C100" s="29" t="s">
        <v>13</v>
      </c>
      <c r="D100" t="s">
        <v>14</v>
      </c>
      <c r="E100">
        <v>210.5</v>
      </c>
      <c r="F100" s="8">
        <v>53283</v>
      </c>
      <c r="G100" s="8">
        <v>53283</v>
      </c>
      <c r="H100" s="8">
        <v>53283</v>
      </c>
      <c r="I100" s="8">
        <v>53283</v>
      </c>
      <c r="J100" s="8">
        <v>53283</v>
      </c>
      <c r="K100" s="8">
        <v>53283</v>
      </c>
      <c r="L100" s="8">
        <v>53283</v>
      </c>
      <c r="M100" s="8">
        <v>53283</v>
      </c>
      <c r="N100" s="8">
        <v>53283</v>
      </c>
      <c r="O100" s="8">
        <v>53283</v>
      </c>
      <c r="P100" s="8">
        <v>53283</v>
      </c>
      <c r="Q100" s="8">
        <v>53283</v>
      </c>
      <c r="R100" s="8">
        <v>53283</v>
      </c>
      <c r="S100" s="8">
        <v>53283</v>
      </c>
      <c r="T100" s="8">
        <v>53283</v>
      </c>
      <c r="U100" s="8">
        <v>53283</v>
      </c>
      <c r="V100" s="8">
        <v>53283</v>
      </c>
      <c r="W100" s="8">
        <v>53283</v>
      </c>
      <c r="X100" s="8">
        <v>53283</v>
      </c>
      <c r="Y100" s="8">
        <v>53283</v>
      </c>
      <c r="Z100" s="8">
        <v>53283</v>
      </c>
      <c r="AA100" s="8">
        <v>53283</v>
      </c>
      <c r="AB100" s="8">
        <v>53283</v>
      </c>
      <c r="AC100" s="8">
        <v>53283</v>
      </c>
      <c r="AD100" s="8">
        <v>53283</v>
      </c>
      <c r="AE100" s="8">
        <v>53283</v>
      </c>
      <c r="AF100" s="8">
        <v>53283</v>
      </c>
      <c r="AG100" s="8">
        <v>53283</v>
      </c>
      <c r="AH100" s="8">
        <v>53283</v>
      </c>
      <c r="AI100" s="8">
        <v>53283</v>
      </c>
      <c r="AJ100" s="8">
        <v>53283</v>
      </c>
      <c r="AK100" s="8">
        <v>53283</v>
      </c>
      <c r="AL100" s="8">
        <v>53283</v>
      </c>
      <c r="AM100" s="8">
        <v>53283</v>
      </c>
      <c r="AN100" s="8">
        <v>53283</v>
      </c>
      <c r="AO100" s="8">
        <v>53283</v>
      </c>
      <c r="AP100" s="8">
        <v>53283</v>
      </c>
      <c r="AQ100" s="8">
        <v>53283</v>
      </c>
      <c r="AR100" s="8">
        <v>53283</v>
      </c>
      <c r="AS100" s="8">
        <v>53283</v>
      </c>
      <c r="AT100" s="8">
        <v>53283</v>
      </c>
      <c r="AU100" s="8">
        <v>53283</v>
      </c>
    </row>
    <row r="101" spans="3:47">
      <c r="C101" s="29"/>
      <c r="D101" t="s">
        <v>15</v>
      </c>
      <c r="E101">
        <v>179.3</v>
      </c>
      <c r="F101" s="8">
        <v>20037</v>
      </c>
      <c r="G101" s="8">
        <v>22504.535</v>
      </c>
      <c r="H101" s="8">
        <v>24990.5765125</v>
      </c>
      <c r="I101" s="8">
        <v>27495.263336343749</v>
      </c>
      <c r="J101" s="8">
        <v>30018.735311366327</v>
      </c>
      <c r="K101" s="8">
        <v>32561.133326201576</v>
      </c>
      <c r="L101" s="8">
        <v>35122.599326148091</v>
      </c>
      <c r="M101" s="8">
        <v>37703.276321094199</v>
      </c>
      <c r="N101" s="8">
        <v>40303.308393502404</v>
      </c>
      <c r="O101" s="8">
        <v>42922.840706453673</v>
      </c>
      <c r="P101" s="8">
        <v>45562.019511752078</v>
      </c>
      <c r="Q101" s="8">
        <v>45562.019511752078</v>
      </c>
      <c r="R101" s="8">
        <v>45562.019511752078</v>
      </c>
      <c r="S101" s="8">
        <v>45562.019511752078</v>
      </c>
      <c r="T101" s="8">
        <v>45562.019511752078</v>
      </c>
      <c r="U101" s="8">
        <v>45562.019511752078</v>
      </c>
      <c r="V101" s="8">
        <v>45562.019511752078</v>
      </c>
      <c r="W101" s="8">
        <v>45562.019511752078</v>
      </c>
      <c r="X101" s="8">
        <v>45562.019511752078</v>
      </c>
      <c r="Y101" s="8">
        <v>45562.019511752078</v>
      </c>
      <c r="Z101" s="8">
        <v>45562.019511752078</v>
      </c>
      <c r="AA101" s="8">
        <v>45562.019511752078</v>
      </c>
      <c r="AB101" s="8">
        <v>45562.019511752078</v>
      </c>
      <c r="AC101" s="8">
        <v>45562.019511752078</v>
      </c>
      <c r="AD101" s="8">
        <v>45562.019511752078</v>
      </c>
      <c r="AE101" s="8">
        <v>45562.019511752078</v>
      </c>
      <c r="AF101" s="8">
        <v>45562.019511752078</v>
      </c>
      <c r="AG101" s="8">
        <v>45562.019511752078</v>
      </c>
      <c r="AH101" s="8">
        <v>45562.019511752078</v>
      </c>
      <c r="AI101" s="8">
        <v>45562.019511752078</v>
      </c>
      <c r="AJ101" s="8">
        <v>45562.019511752078</v>
      </c>
      <c r="AK101" s="8">
        <v>45562.019511752078</v>
      </c>
      <c r="AL101" s="8">
        <v>45562.019511752078</v>
      </c>
      <c r="AM101" s="8">
        <v>45562.019511752078</v>
      </c>
      <c r="AN101" s="8">
        <v>45562.019511752078</v>
      </c>
      <c r="AO101" s="8">
        <v>45562.019511752078</v>
      </c>
      <c r="AP101" s="8">
        <v>45562.019511752078</v>
      </c>
      <c r="AQ101" s="8">
        <v>45562.019511752078</v>
      </c>
      <c r="AR101" s="8">
        <v>45562.019511752078</v>
      </c>
      <c r="AS101" s="8">
        <v>45562.019511752078</v>
      </c>
      <c r="AT101" s="8">
        <v>45562.019511752078</v>
      </c>
      <c r="AU101" s="8">
        <v>45562.019511752078</v>
      </c>
    </row>
    <row r="102" spans="3:47" ht="16" thickBot="1">
      <c r="C102" s="33"/>
      <c r="D102" s="32" t="s">
        <v>16</v>
      </c>
      <c r="E102" s="32">
        <v>15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2658.9726463381403</v>
      </c>
      <c r="R102" s="61">
        <v>5337.8875875238173</v>
      </c>
      <c r="S102" s="61">
        <v>8036.8943907683861</v>
      </c>
      <c r="T102" s="61">
        <v>10756.143745037289</v>
      </c>
      <c r="U102" s="61">
        <v>13495.787469463208</v>
      </c>
      <c r="V102" s="61">
        <v>16255.978521822322</v>
      </c>
      <c r="W102" s="61">
        <v>19036.871007074129</v>
      </c>
      <c r="X102" s="61">
        <v>21838.620185965327</v>
      </c>
      <c r="Y102" s="61">
        <v>24661.382483698206</v>
      </c>
      <c r="Z102" s="61">
        <v>27505.315498664084</v>
      </c>
      <c r="AA102" s="61">
        <v>30370.578011242204</v>
      </c>
      <c r="AB102" s="61">
        <v>33257.329992664658</v>
      </c>
      <c r="AC102" s="61">
        <v>36165.732613947781</v>
      </c>
      <c r="AD102" s="61">
        <v>39095.948254890529</v>
      </c>
      <c r="AE102" s="61">
        <v>42048.140513140344</v>
      </c>
      <c r="AF102" s="61">
        <v>45022.474213327034</v>
      </c>
      <c r="AG102" s="61">
        <v>48019.115416265129</v>
      </c>
      <c r="AH102" s="61">
        <v>51038.231428225256</v>
      </c>
      <c r="AI102" s="61">
        <v>54079.990810275085</v>
      </c>
      <c r="AJ102" s="61">
        <v>57144.563387690287</v>
      </c>
      <c r="AK102" s="61">
        <v>60232.120259436102</v>
      </c>
      <c r="AL102" s="61">
        <v>63342.833807720017</v>
      </c>
      <c r="AM102" s="61">
        <v>66476.877707616062</v>
      </c>
      <c r="AN102" s="61">
        <v>69634.426936761331</v>
      </c>
      <c r="AO102" s="61">
        <v>72815.657785125179</v>
      </c>
      <c r="AP102" s="61">
        <v>76020.747864851757</v>
      </c>
      <c r="AQ102" s="61">
        <v>79249.876120176283</v>
      </c>
      <c r="AR102" s="61">
        <v>82503.222837415742</v>
      </c>
      <c r="AS102" s="61">
        <v>85780.969655034496</v>
      </c>
      <c r="AT102" s="61">
        <v>89083.299573785393</v>
      </c>
      <c r="AU102" s="61">
        <v>92410.396966926928</v>
      </c>
    </row>
    <row r="103" spans="3:47">
      <c r="C103" s="29"/>
      <c r="D103" t="s">
        <v>7</v>
      </c>
      <c r="E103">
        <v>432.4</v>
      </c>
      <c r="F103" s="8">
        <v>202490</v>
      </c>
      <c r="G103" s="8">
        <v>145812.5787377276</v>
      </c>
      <c r="H103" s="8">
        <v>104999.29931426741</v>
      </c>
      <c r="I103" s="8">
        <v>75609.751586092374</v>
      </c>
      <c r="J103" s="8">
        <v>54446.40652124607</v>
      </c>
      <c r="K103" s="8">
        <v>39206.730889750208</v>
      </c>
      <c r="L103" s="8">
        <v>28232.675860094809</v>
      </c>
      <c r="M103" s="8">
        <v>20330.284319358063</v>
      </c>
      <c r="N103" s="8">
        <v>14639.790523367992</v>
      </c>
      <c r="O103" s="8">
        <v>10542.079156464199</v>
      </c>
      <c r="P103" s="8">
        <v>7591.3267176714435</v>
      </c>
      <c r="Q103" s="8">
        <v>5466.4967393169063</v>
      </c>
      <c r="R103" s="8">
        <v>3936.4116066036804</v>
      </c>
      <c r="S103" s="8">
        <v>2834.6008560027985</v>
      </c>
      <c r="T103" s="8">
        <v>2041.1894933376461</v>
      </c>
      <c r="U103" s="8">
        <v>1469.8558136990468</v>
      </c>
      <c r="V103" s="8">
        <v>1058.4397578552016</v>
      </c>
      <c r="W103" s="8">
        <v>762.18001151367207</v>
      </c>
      <c r="X103" s="8">
        <v>548.84405620602774</v>
      </c>
      <c r="Y103" s="8">
        <v>395.22133023990318</v>
      </c>
      <c r="Z103" s="8">
        <v>284.59796204473241</v>
      </c>
      <c r="AA103" s="8">
        <v>204.93833151881699</v>
      </c>
      <c r="AB103" s="8">
        <v>147.57561657842598</v>
      </c>
      <c r="AC103" s="8">
        <v>106.26885876888991</v>
      </c>
      <c r="AD103" s="8">
        <v>76.523958400939591</v>
      </c>
      <c r="AE103" s="8">
        <v>55.104724725475535</v>
      </c>
      <c r="AF103" s="8">
        <v>39.680784299736843</v>
      </c>
      <c r="AG103" s="8">
        <v>28.574040619685547</v>
      </c>
      <c r="AH103" s="8">
        <v>20.576100289967144</v>
      </c>
      <c r="AI103" s="8">
        <v>14.816802032932173</v>
      </c>
      <c r="AJ103" s="8">
        <v>10.66954473342048</v>
      </c>
      <c r="AK103" s="8">
        <v>7.6831143836025149</v>
      </c>
      <c r="AL103" s="8">
        <v>5.5325928243983071</v>
      </c>
      <c r="AM103" s="8">
        <v>3.9840072439692449</v>
      </c>
      <c r="AN103" s="8">
        <v>2.8688743639213499</v>
      </c>
      <c r="AO103" s="8">
        <v>2.0658697667822707</v>
      </c>
      <c r="AP103" s="8">
        <v>1.4876280212774873</v>
      </c>
      <c r="AQ103" s="8">
        <v>1.0712374832655769</v>
      </c>
      <c r="AR103" s="8">
        <v>0.77139562385855243</v>
      </c>
      <c r="AS103" s="8">
        <v>0.5554801972466521</v>
      </c>
      <c r="AT103" s="8">
        <v>0.39999999999417923</v>
      </c>
      <c r="AU103" s="8">
        <v>0.28803907104884274</v>
      </c>
    </row>
    <row r="104" spans="3:47">
      <c r="C104" s="29"/>
      <c r="D104" t="s">
        <v>49</v>
      </c>
      <c r="E104">
        <v>15</v>
      </c>
      <c r="F104" s="8">
        <v>0</v>
      </c>
      <c r="G104" s="8">
        <v>56677.421262272408</v>
      </c>
      <c r="H104" s="8">
        <v>97490.700685732591</v>
      </c>
      <c r="I104" s="8">
        <v>126880.24841390763</v>
      </c>
      <c r="J104" s="8">
        <v>148043.59347875393</v>
      </c>
      <c r="K104" s="8">
        <v>163283.26911024979</v>
      </c>
      <c r="L104" s="8">
        <v>174257.32413990519</v>
      </c>
      <c r="M104" s="8">
        <v>182159.71568064194</v>
      </c>
      <c r="N104" s="8">
        <v>187850.20947663201</v>
      </c>
      <c r="O104" s="8">
        <v>191947.9208435358</v>
      </c>
      <c r="P104" s="8">
        <v>194898.67328232856</v>
      </c>
      <c r="Q104" s="8">
        <v>197023.50326068309</v>
      </c>
      <c r="R104" s="8">
        <v>198553.58839339632</v>
      </c>
      <c r="S104" s="8">
        <v>199655.3991439972</v>
      </c>
      <c r="T104" s="8">
        <v>200448.81050666235</v>
      </c>
      <c r="U104" s="8">
        <v>201020.14418630095</v>
      </c>
      <c r="V104" s="8">
        <v>201431.5602421448</v>
      </c>
      <c r="W104" s="8">
        <v>201727.81998848633</v>
      </c>
      <c r="X104" s="8">
        <v>201941.15594379397</v>
      </c>
      <c r="Y104" s="8">
        <v>202094.7786697601</v>
      </c>
      <c r="Z104" s="8">
        <v>202205.40203795527</v>
      </c>
      <c r="AA104" s="8">
        <v>202285.06166848118</v>
      </c>
      <c r="AB104" s="8">
        <v>202342.42438342157</v>
      </c>
      <c r="AC104" s="8">
        <v>202383.73114123111</v>
      </c>
      <c r="AD104" s="8">
        <v>202413.47604159906</v>
      </c>
      <c r="AE104" s="8">
        <v>202434.89527527452</v>
      </c>
      <c r="AF104" s="8">
        <v>202450.31921570026</v>
      </c>
      <c r="AG104" s="8">
        <v>202461.42595938031</v>
      </c>
      <c r="AH104" s="8">
        <v>202469.42389971003</v>
      </c>
      <c r="AI104" s="8">
        <v>202475.18319796707</v>
      </c>
      <c r="AJ104" s="8">
        <v>202479.33045526658</v>
      </c>
      <c r="AK104" s="8">
        <v>202482.3168856164</v>
      </c>
      <c r="AL104" s="8">
        <v>202484.4674071756</v>
      </c>
      <c r="AM104" s="8">
        <v>202486.01599275603</v>
      </c>
      <c r="AN104" s="8">
        <v>202487.13112563608</v>
      </c>
      <c r="AO104" s="8">
        <v>202487.93413023322</v>
      </c>
      <c r="AP104" s="8">
        <v>202488.51237197872</v>
      </c>
      <c r="AQ104" s="8">
        <v>202488.92876251673</v>
      </c>
      <c r="AR104" s="8">
        <v>202489.22860437614</v>
      </c>
      <c r="AS104" s="8">
        <v>202489.44451980275</v>
      </c>
      <c r="AT104" s="8">
        <v>202489.60000000001</v>
      </c>
      <c r="AU104" s="8">
        <v>202489.71196092895</v>
      </c>
    </row>
    <row r="105" spans="3:47">
      <c r="C105" s="29"/>
      <c r="D105" t="s">
        <v>9</v>
      </c>
      <c r="E105">
        <v>335.3</v>
      </c>
      <c r="F105" s="8">
        <v>60891</v>
      </c>
      <c r="G105" s="8">
        <v>45184.635015329688</v>
      </c>
      <c r="H105" s="8">
        <v>33529.606041427433</v>
      </c>
      <c r="I105" s="8">
        <v>24880.90212329723</v>
      </c>
      <c r="J105" s="8">
        <v>18463.064841985295</v>
      </c>
      <c r="K105" s="8">
        <v>13700.659311712261</v>
      </c>
      <c r="L105" s="8">
        <v>10166.679648373269</v>
      </c>
      <c r="M105" s="8">
        <v>7544.2628504955792</v>
      </c>
      <c r="N105" s="8">
        <v>5598.2782900486709</v>
      </c>
      <c r="O105" s="8">
        <v>4154.245475523363</v>
      </c>
      <c r="P105" s="8">
        <v>3082.6898158284093</v>
      </c>
      <c r="Q105" s="8">
        <v>2287.5336945308954</v>
      </c>
      <c r="R105" s="8">
        <v>1697.4819771829498</v>
      </c>
      <c r="S105" s="8">
        <v>1259.6295607579377</v>
      </c>
      <c r="T105" s="8">
        <v>934.71780652916641</v>
      </c>
      <c r="U105" s="8">
        <v>693.6145395928761</v>
      </c>
      <c r="V105" s="8">
        <v>514.7020054331515</v>
      </c>
      <c r="W105" s="8">
        <v>381.93858299510612</v>
      </c>
      <c r="X105" s="8">
        <v>283.420463958646</v>
      </c>
      <c r="Y105" s="8">
        <v>210.3143357778099</v>
      </c>
      <c r="Z105" s="8">
        <v>156.06537091872451</v>
      </c>
      <c r="AA105" s="8">
        <v>115.80950918025337</v>
      </c>
      <c r="AB105" s="8">
        <v>85.937337268464034</v>
      </c>
      <c r="AC105" s="8">
        <v>63.770462279564526</v>
      </c>
      <c r="AD105" s="8">
        <v>47.321362153044902</v>
      </c>
      <c r="AE105" s="8">
        <v>35.115180852895719</v>
      </c>
      <c r="AF105" s="8">
        <v>26.057490110775689</v>
      </c>
      <c r="AG105" s="8">
        <v>19.33616101017833</v>
      </c>
      <c r="AH105" s="8">
        <v>14.348547040492122</v>
      </c>
      <c r="AI105" s="8">
        <v>10.647449722040619</v>
      </c>
      <c r="AJ105" s="8">
        <v>7.9010219824704109</v>
      </c>
      <c r="AK105" s="8">
        <v>5.8630141486573848</v>
      </c>
      <c r="AL105" s="8">
        <v>4.350694756154553</v>
      </c>
      <c r="AM105" s="8">
        <v>3.2284665159022552</v>
      </c>
      <c r="AN105" s="8">
        <v>2.3957084163557738</v>
      </c>
      <c r="AO105" s="8">
        <v>1.7777538617592654</v>
      </c>
      <c r="AP105" s="8">
        <v>1.3191959302785108</v>
      </c>
      <c r="AQ105" s="8">
        <v>0.9789194893091917</v>
      </c>
      <c r="AR105" s="8">
        <v>0.72641473836847581</v>
      </c>
      <c r="AS105" s="8">
        <v>0.53904164528648835</v>
      </c>
      <c r="AT105" s="8">
        <v>0.40000000000873115</v>
      </c>
      <c r="AU105" s="8">
        <v>0.29682307740586111</v>
      </c>
    </row>
    <row r="106" spans="3:47">
      <c r="C106" s="29"/>
      <c r="D106" t="s">
        <v>50</v>
      </c>
      <c r="E106">
        <v>15</v>
      </c>
      <c r="F106" s="8">
        <v>0</v>
      </c>
      <c r="G106" s="8">
        <v>15706.364984670312</v>
      </c>
      <c r="H106" s="8">
        <v>27361.393958572567</v>
      </c>
      <c r="I106" s="8">
        <v>36010.09787670277</v>
      </c>
      <c r="J106" s="8">
        <v>42427.935158014705</v>
      </c>
      <c r="K106" s="8">
        <v>47190.340688287739</v>
      </c>
      <c r="L106" s="8">
        <v>50724.320351626731</v>
      </c>
      <c r="M106" s="8">
        <v>53346.737149504421</v>
      </c>
      <c r="N106" s="8">
        <v>55292.721709951329</v>
      </c>
      <c r="O106" s="8">
        <v>56736.754524476637</v>
      </c>
      <c r="P106" s="8">
        <v>57808.310184171591</v>
      </c>
      <c r="Q106" s="8">
        <v>58603.466305469105</v>
      </c>
      <c r="R106" s="8">
        <v>59193.51802281705</v>
      </c>
      <c r="S106" s="8">
        <v>59631.370439242062</v>
      </c>
      <c r="T106" s="8">
        <v>59956.282193470834</v>
      </c>
      <c r="U106" s="8">
        <v>60197.385460407124</v>
      </c>
      <c r="V106" s="8">
        <v>60376.297994566849</v>
      </c>
      <c r="W106" s="8">
        <v>60509.061417004894</v>
      </c>
      <c r="X106" s="8">
        <v>60607.579536041354</v>
      </c>
      <c r="Y106" s="8">
        <v>60680.68566422219</v>
      </c>
      <c r="Z106" s="8">
        <v>60734.934629081275</v>
      </c>
      <c r="AA106" s="8">
        <v>60775.190490819747</v>
      </c>
      <c r="AB106" s="8">
        <v>60805.062662731536</v>
      </c>
      <c r="AC106" s="8">
        <v>60827.229537720435</v>
      </c>
      <c r="AD106" s="8">
        <v>60843.678637846955</v>
      </c>
      <c r="AE106" s="8">
        <v>60855.884819147104</v>
      </c>
      <c r="AF106" s="8">
        <v>60864.942509889224</v>
      </c>
      <c r="AG106" s="8">
        <v>60871.663838989822</v>
      </c>
      <c r="AH106" s="8">
        <v>60876.651452959508</v>
      </c>
      <c r="AI106" s="8">
        <v>60880.352550277959</v>
      </c>
      <c r="AJ106" s="8">
        <v>60883.09897801753</v>
      </c>
      <c r="AK106" s="8">
        <v>60885.136985851343</v>
      </c>
      <c r="AL106" s="8">
        <v>60886.649305243845</v>
      </c>
      <c r="AM106" s="8">
        <v>60887.771533484098</v>
      </c>
      <c r="AN106" s="8">
        <v>60888.604291583644</v>
      </c>
      <c r="AO106" s="8">
        <v>60889.222246138241</v>
      </c>
      <c r="AP106" s="8">
        <v>60889.680804069721</v>
      </c>
      <c r="AQ106" s="8">
        <v>60890.021080510691</v>
      </c>
      <c r="AR106" s="8">
        <v>60890.273585261632</v>
      </c>
      <c r="AS106" s="8">
        <v>60890.460958354714</v>
      </c>
      <c r="AT106" s="8">
        <v>60890.599999999991</v>
      </c>
      <c r="AU106" s="8">
        <v>60890.703176922594</v>
      </c>
    </row>
    <row r="107" spans="3:47">
      <c r="C107" s="29" t="s">
        <v>17</v>
      </c>
      <c r="D107" t="s">
        <v>11</v>
      </c>
      <c r="E107">
        <v>296.5</v>
      </c>
      <c r="F107" s="8">
        <v>35652</v>
      </c>
      <c r="G107" s="8">
        <v>26812.252472221182</v>
      </c>
      <c r="H107" s="8">
        <v>20164.279216709609</v>
      </c>
      <c r="I107" s="8">
        <v>15164.639999965792</v>
      </c>
      <c r="J107" s="8">
        <v>11404.638066011081</v>
      </c>
      <c r="K107" s="8">
        <v>8576.9111180352702</v>
      </c>
      <c r="L107" s="8">
        <v>6450.3059107080262</v>
      </c>
      <c r="M107" s="8">
        <v>4850.9825704298273</v>
      </c>
      <c r="N107" s="8">
        <v>3648.2040114638439</v>
      </c>
      <c r="O107" s="8">
        <v>2743.6488002226688</v>
      </c>
      <c r="P107" s="8">
        <v>2063.3738451328682</v>
      </c>
      <c r="Q107" s="8">
        <v>1551.7699001537185</v>
      </c>
      <c r="R107" s="8">
        <v>1167.0157730762658</v>
      </c>
      <c r="S107" s="8">
        <v>877.65964172515669</v>
      </c>
      <c r="T107" s="8">
        <v>660.0480169026705</v>
      </c>
      <c r="U107" s="8">
        <v>496.39218200895994</v>
      </c>
      <c r="V107" s="8">
        <v>373.31404996244237</v>
      </c>
      <c r="W107" s="8">
        <v>280.75256813139276</v>
      </c>
      <c r="X107" s="8">
        <v>211.14127507470403</v>
      </c>
      <c r="Y107" s="8">
        <v>158.78977826236223</v>
      </c>
      <c r="Z107" s="8">
        <v>119.41859151740209</v>
      </c>
      <c r="AA107" s="8">
        <v>89.80930734998401</v>
      </c>
      <c r="AB107" s="8">
        <v>67.541507433612423</v>
      </c>
      <c r="AC107" s="8">
        <v>50.794904904760187</v>
      </c>
      <c r="AD107" s="8">
        <v>38.200544558756519</v>
      </c>
      <c r="AE107" s="8">
        <v>28.728897264831176</v>
      </c>
      <c r="AF107" s="8">
        <v>21.605700850253925</v>
      </c>
      <c r="AG107" s="8">
        <v>16.248667845742602</v>
      </c>
      <c r="AH107" s="8">
        <v>12.219886250903073</v>
      </c>
      <c r="AI107" s="8">
        <v>9.1900223084521713</v>
      </c>
      <c r="AJ107" s="8">
        <v>6.9113990339828888</v>
      </c>
      <c r="AK107" s="8">
        <v>5.1977497990446864</v>
      </c>
      <c r="AL107" s="8">
        <v>3.9089919190882938</v>
      </c>
      <c r="AM107" s="8">
        <v>2.9397755594764021</v>
      </c>
      <c r="AN107" s="8">
        <v>2.2108718869130826</v>
      </c>
      <c r="AO107" s="8">
        <v>1.6626964887109352</v>
      </c>
      <c r="AP107" s="8">
        <v>1.2504386300934129</v>
      </c>
      <c r="AQ107" s="8">
        <v>0.94039818947203457</v>
      </c>
      <c r="AR107" s="8">
        <v>0.7072308336282731</v>
      </c>
      <c r="AS107" s="8">
        <v>0.53187623884878121</v>
      </c>
      <c r="AT107" s="8">
        <v>0.40000000000145519</v>
      </c>
      <c r="AU107" s="8">
        <v>0.30082186101208208</v>
      </c>
    </row>
    <row r="108" spans="3:47">
      <c r="C108" s="29"/>
      <c r="D108" t="s">
        <v>51</v>
      </c>
      <c r="E108">
        <v>15</v>
      </c>
      <c r="F108" s="8">
        <v>0</v>
      </c>
      <c r="G108" s="8">
        <v>8839.7475277788162</v>
      </c>
      <c r="H108" s="8">
        <v>15487.720783290391</v>
      </c>
      <c r="I108" s="8">
        <v>20487.360000034208</v>
      </c>
      <c r="J108" s="8">
        <v>24247.361933988919</v>
      </c>
      <c r="K108" s="8">
        <v>27075.08888196473</v>
      </c>
      <c r="L108" s="8">
        <v>29201.694089291974</v>
      </c>
      <c r="M108" s="8">
        <v>30801.017429570173</v>
      </c>
      <c r="N108" s="8">
        <v>32003.795988536156</v>
      </c>
      <c r="O108" s="8">
        <v>32908.351199777331</v>
      </c>
      <c r="P108" s="8">
        <v>33588.626154867132</v>
      </c>
      <c r="Q108" s="8">
        <v>34100.230099846282</v>
      </c>
      <c r="R108" s="8">
        <v>34484.984226923734</v>
      </c>
      <c r="S108" s="8">
        <v>34774.340358274843</v>
      </c>
      <c r="T108" s="8">
        <v>34991.95198309733</v>
      </c>
      <c r="U108" s="8">
        <v>35155.60781799104</v>
      </c>
      <c r="V108" s="8">
        <v>35278.685950037558</v>
      </c>
      <c r="W108" s="8">
        <v>35371.247431868607</v>
      </c>
      <c r="X108" s="8">
        <v>35440.858724925296</v>
      </c>
      <c r="Y108" s="8">
        <v>35493.210221737638</v>
      </c>
      <c r="Z108" s="8">
        <v>35532.581408482598</v>
      </c>
      <c r="AA108" s="8">
        <v>35562.190692650016</v>
      </c>
      <c r="AB108" s="8">
        <v>35584.458492566388</v>
      </c>
      <c r="AC108" s="8">
        <v>35601.20509509524</v>
      </c>
      <c r="AD108" s="8">
        <v>35613.799455441243</v>
      </c>
      <c r="AE108" s="8">
        <v>35623.271102735169</v>
      </c>
      <c r="AF108" s="8">
        <v>35630.394299149746</v>
      </c>
      <c r="AG108" s="8">
        <v>35635.751332154257</v>
      </c>
      <c r="AH108" s="8">
        <v>35639.780113749097</v>
      </c>
      <c r="AI108" s="8">
        <v>35642.809977691548</v>
      </c>
      <c r="AJ108" s="8">
        <v>35645.088600966017</v>
      </c>
      <c r="AK108" s="8">
        <v>35646.802250200955</v>
      </c>
      <c r="AL108" s="8">
        <v>35648.091008080912</v>
      </c>
      <c r="AM108" s="8">
        <v>35649.060224440524</v>
      </c>
      <c r="AN108" s="8">
        <v>35649.789128113087</v>
      </c>
      <c r="AO108" s="8">
        <v>35650.337303511289</v>
      </c>
      <c r="AP108" s="8">
        <v>35650.749561369907</v>
      </c>
      <c r="AQ108" s="8">
        <v>35651.059601810528</v>
      </c>
      <c r="AR108" s="8">
        <v>35651.292769166372</v>
      </c>
      <c r="AS108" s="8">
        <v>35651.468123761151</v>
      </c>
      <c r="AT108" s="8">
        <v>35651.599999999999</v>
      </c>
      <c r="AU108" s="8">
        <v>35651.699178138988</v>
      </c>
    </row>
    <row r="109" spans="3:47">
      <c r="C109" s="29"/>
      <c r="D109" t="s">
        <v>14</v>
      </c>
      <c r="E109">
        <v>172.8</v>
      </c>
      <c r="F109" s="8">
        <v>5682</v>
      </c>
      <c r="G109" s="8">
        <v>5682</v>
      </c>
      <c r="H109" s="8">
        <v>5682</v>
      </c>
      <c r="I109" s="8">
        <v>5682</v>
      </c>
      <c r="J109" s="8">
        <v>5682</v>
      </c>
      <c r="K109" s="8">
        <v>5682</v>
      </c>
      <c r="L109" s="8">
        <v>5682</v>
      </c>
      <c r="M109" s="8">
        <v>5682</v>
      </c>
      <c r="N109" s="8">
        <v>5682</v>
      </c>
      <c r="O109" s="8">
        <v>5682</v>
      </c>
      <c r="P109" s="8">
        <v>5682</v>
      </c>
      <c r="Q109" s="8">
        <v>5682</v>
      </c>
      <c r="R109" s="8">
        <v>5682</v>
      </c>
      <c r="S109" s="8">
        <v>5682</v>
      </c>
      <c r="T109" s="8">
        <v>5682</v>
      </c>
      <c r="U109" s="8">
        <v>5682</v>
      </c>
      <c r="V109" s="8">
        <v>5682</v>
      </c>
      <c r="W109" s="8">
        <v>5682</v>
      </c>
      <c r="X109" s="8">
        <v>5682</v>
      </c>
      <c r="Y109" s="8">
        <v>5682</v>
      </c>
      <c r="Z109" s="8">
        <v>5682</v>
      </c>
      <c r="AA109" s="8">
        <v>5682</v>
      </c>
      <c r="AB109" s="8">
        <v>5682</v>
      </c>
      <c r="AC109" s="8">
        <v>5682</v>
      </c>
      <c r="AD109" s="8">
        <v>5682</v>
      </c>
      <c r="AE109" s="8">
        <v>5682</v>
      </c>
      <c r="AF109" s="8">
        <v>5682</v>
      </c>
      <c r="AG109" s="8">
        <v>5682</v>
      </c>
      <c r="AH109" s="8">
        <v>5682</v>
      </c>
      <c r="AI109" s="8">
        <v>5682</v>
      </c>
      <c r="AJ109" s="8">
        <v>5682</v>
      </c>
      <c r="AK109" s="8">
        <v>5682</v>
      </c>
      <c r="AL109" s="8">
        <v>5682</v>
      </c>
      <c r="AM109" s="8">
        <v>5682</v>
      </c>
      <c r="AN109" s="8">
        <v>5682</v>
      </c>
      <c r="AO109" s="8">
        <v>5682</v>
      </c>
      <c r="AP109" s="8">
        <v>5682</v>
      </c>
      <c r="AQ109" s="8">
        <v>5682</v>
      </c>
      <c r="AR109" s="8">
        <v>5682</v>
      </c>
      <c r="AS109" s="8">
        <v>5682</v>
      </c>
      <c r="AT109" s="8">
        <v>5682</v>
      </c>
      <c r="AU109" s="8">
        <v>5682</v>
      </c>
    </row>
    <row r="110" spans="3:47">
      <c r="C110" s="29"/>
      <c r="D110" t="s">
        <v>15</v>
      </c>
      <c r="E110">
        <v>149.69999999999999</v>
      </c>
      <c r="F110" s="8">
        <v>2845</v>
      </c>
      <c r="G110" s="8">
        <v>5312.5349999999999</v>
      </c>
      <c r="H110" s="8">
        <v>7798.5765124999998</v>
      </c>
      <c r="I110" s="8">
        <v>10303.263336343749</v>
      </c>
      <c r="J110" s="8">
        <v>12826.735311366327</v>
      </c>
      <c r="K110" s="8">
        <v>15369.133326201574</v>
      </c>
      <c r="L110" s="8">
        <v>17930.599326148087</v>
      </c>
      <c r="M110" s="8">
        <v>20511.276321094199</v>
      </c>
      <c r="N110" s="8">
        <v>23111.308393502408</v>
      </c>
      <c r="O110" s="8">
        <v>25730.840706453677</v>
      </c>
      <c r="P110" s="8">
        <v>28370.019511752078</v>
      </c>
      <c r="Q110" s="8">
        <v>28370.019511752078</v>
      </c>
      <c r="R110" s="8">
        <v>28370.019511752078</v>
      </c>
      <c r="S110" s="8">
        <v>28370.019511752078</v>
      </c>
      <c r="T110" s="8">
        <v>28370.019511752078</v>
      </c>
      <c r="U110" s="8">
        <v>28370.019511752078</v>
      </c>
      <c r="V110" s="8">
        <v>28370.019511752078</v>
      </c>
      <c r="W110" s="8">
        <v>28370.019511752078</v>
      </c>
      <c r="X110" s="8">
        <v>28370.019511752078</v>
      </c>
      <c r="Y110" s="8">
        <v>28370.019511752078</v>
      </c>
      <c r="Z110" s="8">
        <v>28370.019511752078</v>
      </c>
      <c r="AA110" s="8">
        <v>28370.019511752078</v>
      </c>
      <c r="AB110" s="8">
        <v>28370.019511752078</v>
      </c>
      <c r="AC110" s="8">
        <v>28370.019511752078</v>
      </c>
      <c r="AD110" s="8">
        <v>28370.019511752078</v>
      </c>
      <c r="AE110" s="8">
        <v>28370.019511752078</v>
      </c>
      <c r="AF110" s="8">
        <v>28370.019511752078</v>
      </c>
      <c r="AG110" s="8">
        <v>28370.019511752078</v>
      </c>
      <c r="AH110" s="8">
        <v>28370.019511752078</v>
      </c>
      <c r="AI110" s="8">
        <v>28370.019511752078</v>
      </c>
      <c r="AJ110" s="8">
        <v>28370.019511752078</v>
      </c>
      <c r="AK110" s="8">
        <v>28370.019511752078</v>
      </c>
      <c r="AL110" s="8">
        <v>28370.019511752078</v>
      </c>
      <c r="AM110" s="8">
        <v>28370.019511752078</v>
      </c>
      <c r="AN110" s="8">
        <v>28370.019511752078</v>
      </c>
      <c r="AO110" s="8">
        <v>28370.019511752078</v>
      </c>
      <c r="AP110" s="8">
        <v>28370.019511752078</v>
      </c>
      <c r="AQ110" s="8">
        <v>28370.019511752078</v>
      </c>
      <c r="AR110" s="8">
        <v>28370.019511752078</v>
      </c>
      <c r="AS110" s="8">
        <v>28370.019511752078</v>
      </c>
      <c r="AT110" s="8">
        <v>28370.019511752078</v>
      </c>
      <c r="AU110" s="8">
        <v>28370.019511752078</v>
      </c>
    </row>
    <row r="111" spans="3:47" ht="16" thickBot="1">
      <c r="C111" s="33"/>
      <c r="D111" s="32" t="s">
        <v>16</v>
      </c>
      <c r="E111" s="32">
        <v>15</v>
      </c>
      <c r="F111" s="6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2658.9726463381403</v>
      </c>
      <c r="R111" s="61">
        <v>5337.8875875238173</v>
      </c>
      <c r="S111" s="61">
        <v>8036.8943907683861</v>
      </c>
      <c r="T111" s="61">
        <v>10756.143745037289</v>
      </c>
      <c r="U111" s="61">
        <v>13495.787469463208</v>
      </c>
      <c r="V111" s="61">
        <v>16255.978521822322</v>
      </c>
      <c r="W111" s="61">
        <v>19036.871007074129</v>
      </c>
      <c r="X111" s="61">
        <v>21838.620185965327</v>
      </c>
      <c r="Y111" s="61">
        <v>24661.382483698206</v>
      </c>
      <c r="Z111" s="61">
        <v>27505.315498664084</v>
      </c>
      <c r="AA111" s="61">
        <v>30370.578011242204</v>
      </c>
      <c r="AB111" s="61">
        <v>33257.329992664658</v>
      </c>
      <c r="AC111" s="61">
        <v>36165.732613947781</v>
      </c>
      <c r="AD111" s="61">
        <v>39095.948254890529</v>
      </c>
      <c r="AE111" s="61">
        <v>42048.140513140344</v>
      </c>
      <c r="AF111" s="61">
        <v>45022.474213327034</v>
      </c>
      <c r="AG111" s="61">
        <v>48019.115416265129</v>
      </c>
      <c r="AH111" s="61">
        <v>51038.231428225256</v>
      </c>
      <c r="AI111" s="61">
        <v>54079.990810275085</v>
      </c>
      <c r="AJ111" s="61">
        <v>57144.563387690287</v>
      </c>
      <c r="AK111" s="61">
        <v>60232.120259436102</v>
      </c>
      <c r="AL111" s="61">
        <v>63342.833807720017</v>
      </c>
      <c r="AM111" s="61">
        <v>66476.877707616062</v>
      </c>
      <c r="AN111" s="61">
        <v>69634.426936761331</v>
      </c>
      <c r="AO111" s="61">
        <v>72815.657785125179</v>
      </c>
      <c r="AP111" s="61">
        <v>76020.747864851757</v>
      </c>
      <c r="AQ111" s="61">
        <v>79249.876120176283</v>
      </c>
      <c r="AR111" s="61">
        <v>82503.222837415742</v>
      </c>
      <c r="AS111" s="61">
        <v>85780.969655034496</v>
      </c>
      <c r="AT111" s="61">
        <v>89083.299573785393</v>
      </c>
      <c r="AU111" s="61">
        <v>92410.396966926928</v>
      </c>
    </row>
    <row r="112" spans="3:47">
      <c r="C112" s="29"/>
      <c r="D112" t="s">
        <v>7</v>
      </c>
      <c r="E112">
        <v>311.3</v>
      </c>
      <c r="F112" s="8">
        <v>208470</v>
      </c>
      <c r="G112" s="8">
        <v>150009.57375203303</v>
      </c>
      <c r="H112" s="8">
        <v>107942.97605059066</v>
      </c>
      <c r="I112" s="8">
        <v>77672.949713987691</v>
      </c>
      <c r="J112" s="8">
        <v>55891.428400529519</v>
      </c>
      <c r="K112" s="8">
        <v>40218.013866530935</v>
      </c>
      <c r="L112" s="8">
        <v>28939.833632041351</v>
      </c>
      <c r="M112" s="8">
        <v>20824.349343297712</v>
      </c>
      <c r="N112" s="8">
        <v>14984.658553516172</v>
      </c>
      <c r="O112" s="8">
        <v>10782.569398151856</v>
      </c>
      <c r="P112" s="8">
        <v>7758.8556596559356</v>
      </c>
      <c r="Q112" s="8">
        <v>5583.0701314747275</v>
      </c>
      <c r="R112" s="8">
        <v>4017.4316239757754</v>
      </c>
      <c r="S112" s="8">
        <v>2890.8389959732594</v>
      </c>
      <c r="T112" s="8">
        <v>2080.1723296958953</v>
      </c>
      <c r="U112" s="8">
        <v>1496.8377440804616</v>
      </c>
      <c r="V112" s="8">
        <v>1077.0853934161423</v>
      </c>
      <c r="W112" s="8">
        <v>775.04255173835554</v>
      </c>
      <c r="X112" s="8">
        <v>557.70040210083243</v>
      </c>
      <c r="Y112" s="8">
        <v>401.30666091275634</v>
      </c>
      <c r="Z112" s="8">
        <v>288.76980451564305</v>
      </c>
      <c r="AA112" s="8">
        <v>207.79121834243415</v>
      </c>
      <c r="AB112" s="8">
        <v>149.52114017825807</v>
      </c>
      <c r="AC112" s="8">
        <v>107.59151199241751</v>
      </c>
      <c r="AD112" s="8">
        <v>77.420045346196275</v>
      </c>
      <c r="AE112" s="8">
        <v>55.70944501485792</v>
      </c>
      <c r="AF112" s="8">
        <v>40.087063369515818</v>
      </c>
      <c r="AG112" s="8">
        <v>28.845605070440797</v>
      </c>
      <c r="AH112" s="8">
        <v>20.756544928473886</v>
      </c>
      <c r="AI112" s="8">
        <v>14.935868265398312</v>
      </c>
      <c r="AJ112" s="8">
        <v>10.747461179591483</v>
      </c>
      <c r="AK112" s="8">
        <v>7.7335927014355548</v>
      </c>
      <c r="AL112" s="8">
        <v>5.5648915657657199</v>
      </c>
      <c r="AM112" s="8">
        <v>4.0043508023081813</v>
      </c>
      <c r="AN112" s="8">
        <v>2.8814263779204339</v>
      </c>
      <c r="AO112" s="8">
        <v>2.0733992552850395</v>
      </c>
      <c r="AP112" s="8">
        <v>1.4919640164298471</v>
      </c>
      <c r="AQ112" s="8">
        <v>1.0735783861309756</v>
      </c>
      <c r="AR112" s="8">
        <v>0.77251900077681057</v>
      </c>
      <c r="AS112" s="8">
        <v>0.55588452066876926</v>
      </c>
      <c r="AT112" s="8">
        <v>0.39999999999417923</v>
      </c>
      <c r="AU112" s="8">
        <v>0.28782956540817395</v>
      </c>
    </row>
    <row r="113" spans="1:47">
      <c r="C113" s="29"/>
      <c r="D113" t="s">
        <v>49</v>
      </c>
      <c r="E113">
        <v>15</v>
      </c>
      <c r="F113" s="8">
        <v>0</v>
      </c>
      <c r="G113" s="8">
        <v>58460.426247966971</v>
      </c>
      <c r="H113" s="8">
        <v>100527.02394940934</v>
      </c>
      <c r="I113" s="8">
        <v>130797.05028601231</v>
      </c>
      <c r="J113" s="8">
        <v>152578.57159947048</v>
      </c>
      <c r="K113" s="8">
        <v>168251.98613346906</v>
      </c>
      <c r="L113" s="8">
        <v>179530.16636795865</v>
      </c>
      <c r="M113" s="8">
        <v>187645.65065670229</v>
      </c>
      <c r="N113" s="8">
        <v>193485.34144648383</v>
      </c>
      <c r="O113" s="8">
        <v>197687.43060184814</v>
      </c>
      <c r="P113" s="8">
        <v>200711.14434034406</v>
      </c>
      <c r="Q113" s="8">
        <v>202886.92986852527</v>
      </c>
      <c r="R113" s="8">
        <v>204452.56837602422</v>
      </c>
      <c r="S113" s="8">
        <v>205579.16100402674</v>
      </c>
      <c r="T113" s="8">
        <v>206389.8276703041</v>
      </c>
      <c r="U113" s="8">
        <v>206973.16225591954</v>
      </c>
      <c r="V113" s="8">
        <v>207392.91460658386</v>
      </c>
      <c r="W113" s="8">
        <v>207694.95744826164</v>
      </c>
      <c r="X113" s="8">
        <v>207912.29959789917</v>
      </c>
      <c r="Y113" s="8">
        <v>208068.69333908724</v>
      </c>
      <c r="Z113" s="8">
        <v>208181.23019548436</v>
      </c>
      <c r="AA113" s="8">
        <v>208262.20878165757</v>
      </c>
      <c r="AB113" s="8">
        <v>208320.47885982174</v>
      </c>
      <c r="AC113" s="8">
        <v>208362.40848800758</v>
      </c>
      <c r="AD113" s="8">
        <v>208392.5799546538</v>
      </c>
      <c r="AE113" s="8">
        <v>208414.29055498514</v>
      </c>
      <c r="AF113" s="8">
        <v>208429.91293663048</v>
      </c>
      <c r="AG113" s="8">
        <v>208441.15439492956</v>
      </c>
      <c r="AH113" s="8">
        <v>208449.24345507153</v>
      </c>
      <c r="AI113" s="8">
        <v>208455.0641317346</v>
      </c>
      <c r="AJ113" s="8">
        <v>208459.25253882041</v>
      </c>
      <c r="AK113" s="8">
        <v>208462.26640729856</v>
      </c>
      <c r="AL113" s="8">
        <v>208464.43510843423</v>
      </c>
      <c r="AM113" s="8">
        <v>208465.99564919769</v>
      </c>
      <c r="AN113" s="8">
        <v>208467.11857362208</v>
      </c>
      <c r="AO113" s="8">
        <v>208467.92660074471</v>
      </c>
      <c r="AP113" s="8">
        <v>208468.50803598357</v>
      </c>
      <c r="AQ113" s="8">
        <v>208468.92642161387</v>
      </c>
      <c r="AR113" s="8">
        <v>208469.22748099922</v>
      </c>
      <c r="AS113" s="8">
        <v>208469.44411547933</v>
      </c>
      <c r="AT113" s="8">
        <v>208469.6</v>
      </c>
      <c r="AU113" s="8">
        <v>208469.71217043459</v>
      </c>
    </row>
    <row r="114" spans="1:47">
      <c r="C114" s="29"/>
      <c r="D114" t="s">
        <v>9</v>
      </c>
      <c r="E114">
        <v>252</v>
      </c>
      <c r="F114" s="8">
        <v>39415</v>
      </c>
      <c r="G114" s="8">
        <v>29567.968877283445</v>
      </c>
      <c r="H114" s="8">
        <v>22181.016961258465</v>
      </c>
      <c r="I114" s="8">
        <v>16639.543807610975</v>
      </c>
      <c r="J114" s="8">
        <v>12482.494315251446</v>
      </c>
      <c r="K114" s="8">
        <v>9363.9985646130226</v>
      </c>
      <c r="L114" s="8">
        <v>7024.5951573107886</v>
      </c>
      <c r="M114" s="8">
        <v>5269.6438154733332</v>
      </c>
      <c r="N114" s="8">
        <v>3953.1311513455439</v>
      </c>
      <c r="O114" s="8">
        <v>2965.5222339415122</v>
      </c>
      <c r="P114" s="8">
        <v>2224.6471931517081</v>
      </c>
      <c r="Q114" s="8">
        <v>1668.8646193085297</v>
      </c>
      <c r="R114" s="8">
        <v>1251.9329474594488</v>
      </c>
      <c r="S114" s="8">
        <v>939.16312132251187</v>
      </c>
      <c r="T114" s="8">
        <v>704.53243541688425</v>
      </c>
      <c r="U114" s="8">
        <v>528.51942467190383</v>
      </c>
      <c r="V114" s="8">
        <v>396.47966255838401</v>
      </c>
      <c r="W114" s="8">
        <v>297.42733281751134</v>
      </c>
      <c r="X114" s="8">
        <v>223.1212005582056</v>
      </c>
      <c r="Y114" s="8">
        <v>167.37893477018952</v>
      </c>
      <c r="Z114" s="8">
        <v>125.56273332481942</v>
      </c>
      <c r="AA114" s="8">
        <v>94.193454042746453</v>
      </c>
      <c r="AB114" s="8">
        <v>70.661147217550024</v>
      </c>
      <c r="AC114" s="8">
        <v>53.007905664380814</v>
      </c>
      <c r="AD114" s="8">
        <v>39.764965239992307</v>
      </c>
      <c r="AE114" s="8">
        <v>29.830502464094025</v>
      </c>
      <c r="AF114" s="8">
        <v>22.377961904152471</v>
      </c>
      <c r="AG114" s="8">
        <v>16.787286086997483</v>
      </c>
      <c r="AH114" s="8">
        <v>12.593326209673251</v>
      </c>
      <c r="AI114" s="8">
        <v>9.447141378383094</v>
      </c>
      <c r="AJ114" s="8">
        <v>7.0869664405763615</v>
      </c>
      <c r="AK114" s="8">
        <v>5.3164329100400209</v>
      </c>
      <c r="AL114" s="8">
        <v>3.9882309481763514</v>
      </c>
      <c r="AM114" s="8">
        <v>2.9918530648501473</v>
      </c>
      <c r="AN114" s="8">
        <v>2.2443998048183857</v>
      </c>
      <c r="AO114" s="8">
        <v>1.6836824451893335</v>
      </c>
      <c r="AP114" s="8">
        <v>1.2630488427894306</v>
      </c>
      <c r="AQ114" s="8">
        <v>0.94750193769141333</v>
      </c>
      <c r="AR114" s="8">
        <v>0.71078796916845022</v>
      </c>
      <c r="AS114" s="8">
        <v>0.53321214133757167</v>
      </c>
      <c r="AT114" s="8">
        <v>0.40000000000145519</v>
      </c>
      <c r="AU114" s="8">
        <v>0.30006818599213148</v>
      </c>
    </row>
    <row r="115" spans="1:47">
      <c r="C115" s="29"/>
      <c r="D115" t="s">
        <v>50</v>
      </c>
      <c r="E115">
        <v>15</v>
      </c>
      <c r="F115" s="8">
        <v>0</v>
      </c>
      <c r="G115" s="8">
        <v>9847.0311227165548</v>
      </c>
      <c r="H115" s="8">
        <v>17233.983038741535</v>
      </c>
      <c r="I115" s="8">
        <v>22775.456192389025</v>
      </c>
      <c r="J115" s="8">
        <v>26932.505684748554</v>
      </c>
      <c r="K115" s="8">
        <v>30051.001435386977</v>
      </c>
      <c r="L115" s="8">
        <v>32390.404842689211</v>
      </c>
      <c r="M115" s="8">
        <v>34145.356184526667</v>
      </c>
      <c r="N115" s="8">
        <v>35461.868848654456</v>
      </c>
      <c r="O115" s="8">
        <v>36449.477766058488</v>
      </c>
      <c r="P115" s="8">
        <v>37190.352806848292</v>
      </c>
      <c r="Q115" s="8">
        <v>37746.13538069147</v>
      </c>
      <c r="R115" s="8">
        <v>38163.067052540551</v>
      </c>
      <c r="S115" s="8">
        <v>38475.836878677488</v>
      </c>
      <c r="T115" s="8">
        <v>38710.467564583116</v>
      </c>
      <c r="U115" s="8">
        <v>38886.480575328096</v>
      </c>
      <c r="V115" s="8">
        <v>39018.520337441616</v>
      </c>
      <c r="W115" s="8">
        <v>39117.572667182489</v>
      </c>
      <c r="X115" s="8">
        <v>39191.878799441794</v>
      </c>
      <c r="Y115" s="8">
        <v>39247.62106522981</v>
      </c>
      <c r="Z115" s="8">
        <v>39289.437266675181</v>
      </c>
      <c r="AA115" s="8">
        <v>39320.806545957254</v>
      </c>
      <c r="AB115" s="8">
        <v>39344.33885278245</v>
      </c>
      <c r="AC115" s="8">
        <v>39361.992094335619</v>
      </c>
      <c r="AD115" s="8">
        <v>39375.235034760008</v>
      </c>
      <c r="AE115" s="8">
        <v>39385.169497535906</v>
      </c>
      <c r="AF115" s="8">
        <v>39392.622038095848</v>
      </c>
      <c r="AG115" s="8">
        <v>39398.212713913003</v>
      </c>
      <c r="AH115" s="8">
        <v>39402.406673790327</v>
      </c>
      <c r="AI115" s="8">
        <v>39405.552858621617</v>
      </c>
      <c r="AJ115" s="8">
        <v>39407.913033559424</v>
      </c>
      <c r="AK115" s="8">
        <v>39409.68356708996</v>
      </c>
      <c r="AL115" s="8">
        <v>39411.011769051824</v>
      </c>
      <c r="AM115" s="8">
        <v>39412.00814693515</v>
      </c>
      <c r="AN115" s="8">
        <v>39412.755600195182</v>
      </c>
      <c r="AO115" s="8">
        <v>39413.316317554811</v>
      </c>
      <c r="AP115" s="8">
        <v>39413.736951157211</v>
      </c>
      <c r="AQ115" s="8">
        <v>39414.052498062309</v>
      </c>
      <c r="AR115" s="8">
        <v>39414.289212030832</v>
      </c>
      <c r="AS115" s="8">
        <v>39414.466787858662</v>
      </c>
      <c r="AT115" s="8">
        <v>39414.6</v>
      </c>
      <c r="AU115" s="8">
        <v>39414.699931814008</v>
      </c>
    </row>
    <row r="116" spans="1:47">
      <c r="C116" s="29" t="s">
        <v>18</v>
      </c>
      <c r="D116" t="s">
        <v>11</v>
      </c>
      <c r="E116">
        <v>234</v>
      </c>
      <c r="F116" s="8">
        <v>18593</v>
      </c>
      <c r="G116" s="8">
        <v>14212.393794717937</v>
      </c>
      <c r="H116" s="8">
        <v>10863.880889374328</v>
      </c>
      <c r="I116" s="8">
        <v>8304.2948065776618</v>
      </c>
      <c r="J116" s="8">
        <v>6347.7603387572071</v>
      </c>
      <c r="K116" s="8">
        <v>4852.1954310175624</v>
      </c>
      <c r="L116" s="8">
        <v>3708.9932896548562</v>
      </c>
      <c r="M116" s="8">
        <v>2835.1354388501659</v>
      </c>
      <c r="N116" s="8">
        <v>2167.1629816758468</v>
      </c>
      <c r="O116" s="8">
        <v>1656.5682629436997</v>
      </c>
      <c r="P116" s="8">
        <v>1266.2722799326475</v>
      </c>
      <c r="Q116" s="8">
        <v>967.93203322422778</v>
      </c>
      <c r="R116" s="8">
        <v>739.88227949791326</v>
      </c>
      <c r="S116" s="8">
        <v>565.56221792921497</v>
      </c>
      <c r="T116" s="8">
        <v>432.312857345456</v>
      </c>
      <c r="U116" s="8">
        <v>330.45772985065923</v>
      </c>
      <c r="V116" s="8">
        <v>252.60019303749141</v>
      </c>
      <c r="W116" s="8">
        <v>193.08629140378616</v>
      </c>
      <c r="X116" s="8">
        <v>147.59417037553067</v>
      </c>
      <c r="Y116" s="8">
        <v>112.82022649285864</v>
      </c>
      <c r="Z116" s="8">
        <v>86.239202222652239</v>
      </c>
      <c r="AA116" s="8">
        <v>65.920803664317646</v>
      </c>
      <c r="AB116" s="8">
        <v>50.389524065056321</v>
      </c>
      <c r="AC116" s="8">
        <v>38.517493634215498</v>
      </c>
      <c r="AD116" s="8">
        <v>29.442574491207779</v>
      </c>
      <c r="AE116" s="8">
        <v>22.505752863948146</v>
      </c>
      <c r="AF116" s="8">
        <v>17.203282006616064</v>
      </c>
      <c r="AG116" s="8">
        <v>13.150100491562625</v>
      </c>
      <c r="AH116" s="8">
        <v>10.051869339331461</v>
      </c>
      <c r="AI116" s="8">
        <v>7.6835973443558032</v>
      </c>
      <c r="AJ116" s="8">
        <v>5.8733023835884524</v>
      </c>
      <c r="AK116" s="8">
        <v>4.4895222046470735</v>
      </c>
      <c r="AL116" s="8">
        <v>3.4317677363833354</v>
      </c>
      <c r="AM116" s="8">
        <v>2.623225648443622</v>
      </c>
      <c r="AN116" s="8">
        <v>2.0051802252492053</v>
      </c>
      <c r="AO116" s="8">
        <v>1.5327494751036284</v>
      </c>
      <c r="AP116" s="8">
        <v>1.171625833852886</v>
      </c>
      <c r="AQ116" s="8">
        <v>0.89558477549508098</v>
      </c>
      <c r="AR116" s="8">
        <v>0.68458040691984934</v>
      </c>
      <c r="AS116" s="8">
        <v>0.52328975029740832</v>
      </c>
      <c r="AT116" s="8">
        <v>0.39999999999781721</v>
      </c>
      <c r="AU116" s="8">
        <v>0.30575794749893248</v>
      </c>
    </row>
    <row r="117" spans="1:47">
      <c r="C117" s="29"/>
      <c r="D117" t="s">
        <v>51</v>
      </c>
      <c r="E117">
        <v>15</v>
      </c>
      <c r="F117" s="8">
        <v>0</v>
      </c>
      <c r="G117" s="8">
        <v>4380.6062052820644</v>
      </c>
      <c r="H117" s="8">
        <v>7729.119110625672</v>
      </c>
      <c r="I117" s="8">
        <v>10288.705193422338</v>
      </c>
      <c r="J117" s="8">
        <v>12245.239661242793</v>
      </c>
      <c r="K117" s="8">
        <v>13740.804568982438</v>
      </c>
      <c r="L117" s="8">
        <v>14884.006710345144</v>
      </c>
      <c r="M117" s="8">
        <v>15757.864561149834</v>
      </c>
      <c r="N117" s="8">
        <v>16425.837018324153</v>
      </c>
      <c r="O117" s="8">
        <v>16936.4317370563</v>
      </c>
      <c r="P117" s="8">
        <v>17326.727720067352</v>
      </c>
      <c r="Q117" s="8">
        <v>17625.067966775772</v>
      </c>
      <c r="R117" s="8">
        <v>17853.117720502087</v>
      </c>
      <c r="S117" s="8">
        <v>18027.437782070785</v>
      </c>
      <c r="T117" s="8">
        <v>18160.687142654544</v>
      </c>
      <c r="U117" s="8">
        <v>18262.542270149341</v>
      </c>
      <c r="V117" s="8">
        <v>18340.399806962509</v>
      </c>
      <c r="W117" s="8">
        <v>18399.913708596214</v>
      </c>
      <c r="X117" s="8">
        <v>18445.405829624469</v>
      </c>
      <c r="Y117" s="8">
        <v>18480.179773507141</v>
      </c>
      <c r="Z117" s="8">
        <v>18506.760797777348</v>
      </c>
      <c r="AA117" s="8">
        <v>18527.079196335682</v>
      </c>
      <c r="AB117" s="8">
        <v>18542.610475934944</v>
      </c>
      <c r="AC117" s="8">
        <v>18554.482506365785</v>
      </c>
      <c r="AD117" s="8">
        <v>18563.557425508792</v>
      </c>
      <c r="AE117" s="8">
        <v>18570.494247136052</v>
      </c>
      <c r="AF117" s="8">
        <v>18575.796717993384</v>
      </c>
      <c r="AG117" s="8">
        <v>18579.849899508437</v>
      </c>
      <c r="AH117" s="8">
        <v>18582.948130660669</v>
      </c>
      <c r="AI117" s="8">
        <v>18585.316402655644</v>
      </c>
      <c r="AJ117" s="8">
        <v>18587.126697616412</v>
      </c>
      <c r="AK117" s="8">
        <v>18588.510477795353</v>
      </c>
      <c r="AL117" s="8">
        <v>18589.568232263617</v>
      </c>
      <c r="AM117" s="8">
        <v>18590.376774351556</v>
      </c>
      <c r="AN117" s="8">
        <v>18590.994819774751</v>
      </c>
      <c r="AO117" s="8">
        <v>18591.467250524896</v>
      </c>
      <c r="AP117" s="8">
        <v>18591.828374166147</v>
      </c>
      <c r="AQ117" s="8">
        <v>18592.104415224505</v>
      </c>
      <c r="AR117" s="8">
        <v>18592.31541959308</v>
      </c>
      <c r="AS117" s="8">
        <v>18592.476710249703</v>
      </c>
      <c r="AT117" s="8">
        <v>18592.600000000002</v>
      </c>
      <c r="AU117" s="8">
        <v>18592.694242052501</v>
      </c>
    </row>
    <row r="118" spans="1:47">
      <c r="C118" s="29"/>
      <c r="D118" t="s">
        <v>14</v>
      </c>
      <c r="E118">
        <v>138.69999999999999</v>
      </c>
      <c r="F118" s="8">
        <v>2702</v>
      </c>
      <c r="G118" s="8">
        <v>2702</v>
      </c>
      <c r="H118" s="8">
        <v>2702</v>
      </c>
      <c r="I118" s="8">
        <v>2702</v>
      </c>
      <c r="J118" s="8">
        <v>2702</v>
      </c>
      <c r="K118" s="8">
        <v>2702</v>
      </c>
      <c r="L118" s="8">
        <v>2702</v>
      </c>
      <c r="M118" s="8">
        <v>2702</v>
      </c>
      <c r="N118" s="8">
        <v>2702</v>
      </c>
      <c r="O118" s="8">
        <v>2702</v>
      </c>
      <c r="P118" s="8">
        <v>2702</v>
      </c>
      <c r="Q118" s="8">
        <v>2702</v>
      </c>
      <c r="R118" s="8">
        <v>2702</v>
      </c>
      <c r="S118" s="8">
        <v>2702</v>
      </c>
      <c r="T118" s="8">
        <v>2702</v>
      </c>
      <c r="U118" s="8">
        <v>2702</v>
      </c>
      <c r="V118" s="8">
        <v>2702</v>
      </c>
      <c r="W118" s="8">
        <v>2702</v>
      </c>
      <c r="X118" s="8">
        <v>2702</v>
      </c>
      <c r="Y118" s="8">
        <v>2702</v>
      </c>
      <c r="Z118" s="8">
        <v>2702</v>
      </c>
      <c r="AA118" s="8">
        <v>2702</v>
      </c>
      <c r="AB118" s="8">
        <v>2702</v>
      </c>
      <c r="AC118" s="8">
        <v>2702</v>
      </c>
      <c r="AD118" s="8">
        <v>2702</v>
      </c>
      <c r="AE118" s="8">
        <v>2702</v>
      </c>
      <c r="AF118" s="8">
        <v>2702</v>
      </c>
      <c r="AG118" s="8">
        <v>2702</v>
      </c>
      <c r="AH118" s="8">
        <v>2702</v>
      </c>
      <c r="AI118" s="8">
        <v>2702</v>
      </c>
      <c r="AJ118" s="8">
        <v>2702</v>
      </c>
      <c r="AK118" s="8">
        <v>2702</v>
      </c>
      <c r="AL118" s="8">
        <v>2702</v>
      </c>
      <c r="AM118" s="8">
        <v>2702</v>
      </c>
      <c r="AN118" s="8">
        <v>2702</v>
      </c>
      <c r="AO118" s="8">
        <v>2702</v>
      </c>
      <c r="AP118" s="8">
        <v>2702</v>
      </c>
      <c r="AQ118" s="8">
        <v>2702</v>
      </c>
      <c r="AR118" s="8">
        <v>2702</v>
      </c>
      <c r="AS118" s="8">
        <v>2702</v>
      </c>
      <c r="AT118" s="8">
        <v>2702</v>
      </c>
      <c r="AU118" s="8">
        <v>2702</v>
      </c>
    </row>
    <row r="119" spans="1:47">
      <c r="C119" s="29"/>
      <c r="D119" t="s">
        <v>15</v>
      </c>
      <c r="E119">
        <v>113.8</v>
      </c>
      <c r="F119" s="8">
        <v>1286</v>
      </c>
      <c r="G119" s="8">
        <v>3753.5349999999999</v>
      </c>
      <c r="H119" s="8">
        <v>6239.5765124999998</v>
      </c>
      <c r="I119" s="8">
        <v>8744.263336343749</v>
      </c>
      <c r="J119" s="8">
        <v>11267.735311366327</v>
      </c>
      <c r="K119" s="8">
        <v>13810.133326201574</v>
      </c>
      <c r="L119" s="8">
        <v>16371.599326148087</v>
      </c>
      <c r="M119" s="8">
        <v>18952.276321094199</v>
      </c>
      <c r="N119" s="8">
        <v>21552.308393502408</v>
      </c>
      <c r="O119" s="8">
        <v>24171.840706453677</v>
      </c>
      <c r="P119" s="8">
        <v>26811.019511752078</v>
      </c>
      <c r="Q119" s="8">
        <v>26811.019511752078</v>
      </c>
      <c r="R119" s="8">
        <v>26811.019511752078</v>
      </c>
      <c r="S119" s="8">
        <v>26811.019511752078</v>
      </c>
      <c r="T119" s="8">
        <v>26811.019511752078</v>
      </c>
      <c r="U119" s="8">
        <v>26811.019511752078</v>
      </c>
      <c r="V119" s="8">
        <v>26811.019511752078</v>
      </c>
      <c r="W119" s="8">
        <v>26811.019511752078</v>
      </c>
      <c r="X119" s="8">
        <v>26811.019511752078</v>
      </c>
      <c r="Y119" s="8">
        <v>26811.019511752078</v>
      </c>
      <c r="Z119" s="8">
        <v>26811.019511752078</v>
      </c>
      <c r="AA119" s="8">
        <v>26811.019511752078</v>
      </c>
      <c r="AB119" s="8">
        <v>26811.019511752078</v>
      </c>
      <c r="AC119" s="8">
        <v>26811.019511752078</v>
      </c>
      <c r="AD119" s="8">
        <v>26811.019511752078</v>
      </c>
      <c r="AE119" s="8">
        <v>26811.019511752078</v>
      </c>
      <c r="AF119" s="8">
        <v>26811.019511752078</v>
      </c>
      <c r="AG119" s="8">
        <v>26811.019511752078</v>
      </c>
      <c r="AH119" s="8">
        <v>26811.019511752078</v>
      </c>
      <c r="AI119" s="8">
        <v>26811.019511752078</v>
      </c>
      <c r="AJ119" s="8">
        <v>26811.019511752078</v>
      </c>
      <c r="AK119" s="8">
        <v>26811.019511752078</v>
      </c>
      <c r="AL119" s="8">
        <v>26811.019511752078</v>
      </c>
      <c r="AM119" s="8">
        <v>26811.019511752078</v>
      </c>
      <c r="AN119" s="8">
        <v>26811.019511752078</v>
      </c>
      <c r="AO119" s="8">
        <v>26811.019511752078</v>
      </c>
      <c r="AP119" s="8">
        <v>26811.019511752078</v>
      </c>
      <c r="AQ119" s="8">
        <v>26811.019511752078</v>
      </c>
      <c r="AR119" s="8">
        <v>26811.019511752078</v>
      </c>
      <c r="AS119" s="8">
        <v>26811.019511752078</v>
      </c>
      <c r="AT119" s="8">
        <v>26811.019511752078</v>
      </c>
      <c r="AU119" s="8">
        <v>26811.019511752078</v>
      </c>
    </row>
    <row r="120" spans="1:47" ht="16" thickBot="1">
      <c r="C120" s="33"/>
      <c r="D120" s="32" t="s">
        <v>16</v>
      </c>
      <c r="E120" s="32">
        <v>15</v>
      </c>
      <c r="F120" s="61">
        <v>0</v>
      </c>
      <c r="G120" s="61">
        <v>0</v>
      </c>
      <c r="H120" s="61">
        <v>0</v>
      </c>
      <c r="I120" s="61">
        <v>0</v>
      </c>
      <c r="J120" s="61">
        <v>0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  <c r="Q120" s="61">
        <v>2658.9726463381403</v>
      </c>
      <c r="R120" s="61">
        <v>5337.8875875238173</v>
      </c>
      <c r="S120" s="61">
        <v>8036.8943907683861</v>
      </c>
      <c r="T120" s="61">
        <v>10756.143745037289</v>
      </c>
      <c r="U120" s="61">
        <v>13495.787469463208</v>
      </c>
      <c r="V120" s="61">
        <v>16255.978521822322</v>
      </c>
      <c r="W120" s="61">
        <v>19036.871007074129</v>
      </c>
      <c r="X120" s="61">
        <v>21838.620185965327</v>
      </c>
      <c r="Y120" s="61">
        <v>24661.382483698206</v>
      </c>
      <c r="Z120" s="61">
        <v>27505.315498664084</v>
      </c>
      <c r="AA120" s="61">
        <v>30370.578011242204</v>
      </c>
      <c r="AB120" s="61">
        <v>33257.329992664658</v>
      </c>
      <c r="AC120" s="61">
        <v>36165.732613947781</v>
      </c>
      <c r="AD120" s="61">
        <v>39095.948254890529</v>
      </c>
      <c r="AE120" s="61">
        <v>42048.140513140344</v>
      </c>
      <c r="AF120" s="61">
        <v>45022.474213327034</v>
      </c>
      <c r="AG120" s="61">
        <v>48019.115416265129</v>
      </c>
      <c r="AH120" s="61">
        <v>51038.231428225256</v>
      </c>
      <c r="AI120" s="61">
        <v>54079.990810275085</v>
      </c>
      <c r="AJ120" s="61">
        <v>57144.563387690287</v>
      </c>
      <c r="AK120" s="61">
        <v>60232.120259436102</v>
      </c>
      <c r="AL120" s="61">
        <v>63342.833807720017</v>
      </c>
      <c r="AM120" s="61">
        <v>66476.877707616062</v>
      </c>
      <c r="AN120" s="61">
        <v>69634.426936761331</v>
      </c>
      <c r="AO120" s="61">
        <v>72815.657785125179</v>
      </c>
      <c r="AP120" s="61">
        <v>76020.747864851757</v>
      </c>
      <c r="AQ120" s="61">
        <v>79249.876120176283</v>
      </c>
      <c r="AR120" s="61">
        <v>82503.222837415742</v>
      </c>
      <c r="AS120" s="61">
        <v>85780.969655034496</v>
      </c>
      <c r="AT120" s="61">
        <v>89083.299573785393</v>
      </c>
      <c r="AU120" s="61">
        <v>92410.396966926928</v>
      </c>
    </row>
    <row r="121" spans="1:47">
      <c r="C121" s="38" t="s">
        <v>19</v>
      </c>
      <c r="D121" s="40"/>
      <c r="F121" s="8">
        <v>987014</v>
      </c>
      <c r="G121" s="8">
        <v>994416.60499999998</v>
      </c>
      <c r="H121" s="8">
        <v>1001874.7295374998</v>
      </c>
      <c r="I121" s="8">
        <v>1009388.7900090311</v>
      </c>
      <c r="J121" s="8">
        <v>1016959.2059340992</v>
      </c>
      <c r="K121" s="8">
        <v>1024586.3999786047</v>
      </c>
      <c r="L121" s="8">
        <v>1032270.7979784441</v>
      </c>
      <c r="M121" s="8">
        <v>1040012.8289632828</v>
      </c>
      <c r="N121" s="8">
        <v>1047812.9251805071</v>
      </c>
      <c r="O121" s="8">
        <v>1055671.522119361</v>
      </c>
      <c r="P121" s="8">
        <v>1063589.0585352562</v>
      </c>
      <c r="Q121" s="8">
        <v>1071565.9764742707</v>
      </c>
      <c r="R121" s="8">
        <v>1079602.7212978278</v>
      </c>
      <c r="S121" s="8">
        <v>1087699.7417075613</v>
      </c>
      <c r="T121" s="8">
        <v>1095857.489770368</v>
      </c>
      <c r="U121" s="8">
        <v>1104076.4209436458</v>
      </c>
      <c r="V121" s="8">
        <v>1112356.9941007232</v>
      </c>
      <c r="W121" s="8">
        <v>1120699.6715564786</v>
      </c>
      <c r="X121" s="8">
        <v>1129104.9190931523</v>
      </c>
      <c r="Y121" s="8">
        <v>1137573.2059863508</v>
      </c>
      <c r="Z121" s="8">
        <v>1146105.0050312483</v>
      </c>
      <c r="AA121" s="8">
        <v>1154700.7925689828</v>
      </c>
      <c r="AB121" s="8">
        <v>1163361.0485132502</v>
      </c>
      <c r="AC121" s="8">
        <v>1172086.2563770995</v>
      </c>
      <c r="AD121" s="8">
        <v>1180876.9032999277</v>
      </c>
      <c r="AE121" s="8">
        <v>1189733.4800746772</v>
      </c>
      <c r="AF121" s="8">
        <v>1198656.4811752373</v>
      </c>
      <c r="AG121" s="8">
        <v>1207646.4047840517</v>
      </c>
      <c r="AH121" s="8">
        <v>1216703.7528199321</v>
      </c>
      <c r="AI121" s="8">
        <v>1225829.0309660814</v>
      </c>
      <c r="AJ121" s="8">
        <v>1235022.7486983272</v>
      </c>
      <c r="AK121" s="8">
        <v>1244285.4193135644</v>
      </c>
      <c r="AL121" s="8">
        <v>1253617.5599584163</v>
      </c>
      <c r="AM121" s="8">
        <v>1263019.6916581043</v>
      </c>
      <c r="AN121" s="8">
        <v>1272492.3393455402</v>
      </c>
      <c r="AO121" s="8">
        <v>1282036.0318906317</v>
      </c>
      <c r="AP121" s="8">
        <v>1291651.3021298114</v>
      </c>
      <c r="AQ121" s="8">
        <v>1301338.6868957849</v>
      </c>
      <c r="AR121" s="8">
        <v>1311098.7270475035</v>
      </c>
      <c r="AS121" s="8">
        <v>1320931.9675003598</v>
      </c>
      <c r="AT121" s="8">
        <v>1330838.9572566124</v>
      </c>
      <c r="AU121" s="8">
        <v>1340820.2494360371</v>
      </c>
    </row>
    <row r="123" spans="1:47">
      <c r="A123" t="s">
        <v>60</v>
      </c>
    </row>
    <row r="124" spans="1:47">
      <c r="A124" t="s">
        <v>61</v>
      </c>
    </row>
    <row r="125" spans="1:47">
      <c r="D125" s="54" t="s">
        <v>67</v>
      </c>
      <c r="E125" s="55"/>
      <c r="F125" s="56"/>
    </row>
    <row r="126" spans="1:47">
      <c r="D126" s="57"/>
      <c r="E126" s="58"/>
      <c r="F126" s="59"/>
    </row>
    <row r="127" spans="1:47">
      <c r="A127" t="s">
        <v>62</v>
      </c>
      <c r="D127" s="26" t="s">
        <v>63</v>
      </c>
      <c r="E127" s="27"/>
      <c r="F127" s="25">
        <v>0.26300000000000001</v>
      </c>
    </row>
    <row r="128" spans="1:47">
      <c r="D128" s="26" t="s">
        <v>64</v>
      </c>
      <c r="E128" s="27"/>
      <c r="F128" s="25">
        <v>0.20200000000000001</v>
      </c>
    </row>
    <row r="129" spans="3:45">
      <c r="D129" s="26" t="s">
        <v>66</v>
      </c>
      <c r="E129" s="27"/>
      <c r="F129" s="25">
        <v>0.71299999999999997</v>
      </c>
    </row>
    <row r="130" spans="3:45">
      <c r="D130" s="26" t="s">
        <v>65</v>
      </c>
      <c r="E130" s="27"/>
      <c r="F130" s="25">
        <v>5.5E-2</v>
      </c>
    </row>
    <row r="131" spans="3:45">
      <c r="C131" s="44" t="s">
        <v>68</v>
      </c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5"/>
    </row>
    <row r="132" spans="3:45">
      <c r="C132" s="24"/>
      <c r="D132" s="24">
        <v>2009</v>
      </c>
      <c r="E132" s="24">
        <v>2010</v>
      </c>
      <c r="F132" s="24">
        <v>2011</v>
      </c>
      <c r="G132" s="24">
        <v>2012</v>
      </c>
      <c r="H132" s="24">
        <v>2013</v>
      </c>
      <c r="I132" s="24">
        <v>2014</v>
      </c>
      <c r="J132" s="24">
        <v>2015</v>
      </c>
      <c r="K132" s="24">
        <v>2016</v>
      </c>
      <c r="L132" s="24">
        <v>2017</v>
      </c>
      <c r="M132" s="24">
        <v>2018</v>
      </c>
      <c r="N132" s="24">
        <v>2019</v>
      </c>
      <c r="O132" s="24">
        <v>2020</v>
      </c>
      <c r="P132" s="24">
        <v>2021</v>
      </c>
      <c r="Q132" s="24">
        <v>2022</v>
      </c>
      <c r="R132" s="24">
        <v>2023</v>
      </c>
      <c r="S132" s="24">
        <v>2024</v>
      </c>
      <c r="T132" s="24">
        <v>2025</v>
      </c>
      <c r="U132" s="24">
        <v>2026</v>
      </c>
      <c r="V132" s="24">
        <v>2027</v>
      </c>
      <c r="W132" s="24">
        <v>2028</v>
      </c>
      <c r="X132" s="24">
        <v>2029</v>
      </c>
      <c r="Y132" s="24">
        <v>2030</v>
      </c>
      <c r="Z132" s="24">
        <v>2031</v>
      </c>
      <c r="AA132" s="24">
        <v>2032</v>
      </c>
      <c r="AB132" s="24">
        <v>2033</v>
      </c>
      <c r="AC132" s="24">
        <v>2034</v>
      </c>
      <c r="AD132" s="24">
        <v>2035</v>
      </c>
      <c r="AE132" s="24">
        <v>2036</v>
      </c>
      <c r="AF132" s="24">
        <v>2037</v>
      </c>
      <c r="AG132" s="24">
        <v>2038</v>
      </c>
      <c r="AH132" s="24">
        <v>2039</v>
      </c>
      <c r="AI132" s="24">
        <v>2040</v>
      </c>
      <c r="AJ132" s="24">
        <v>2041</v>
      </c>
      <c r="AK132" s="24">
        <v>2042</v>
      </c>
      <c r="AL132" s="24">
        <v>2043</v>
      </c>
      <c r="AM132" s="24">
        <v>2044</v>
      </c>
      <c r="AN132" s="24">
        <v>2045</v>
      </c>
      <c r="AO132" s="24">
        <v>2046</v>
      </c>
      <c r="AP132" s="24">
        <v>2047</v>
      </c>
      <c r="AQ132" s="24">
        <v>2048</v>
      </c>
      <c r="AR132" s="24">
        <v>2049</v>
      </c>
      <c r="AS132" s="24">
        <v>2050</v>
      </c>
    </row>
    <row r="133" spans="3:45">
      <c r="C133" s="25" t="s">
        <v>63</v>
      </c>
      <c r="D133" s="51">
        <v>0.52029999999999998</v>
      </c>
      <c r="E133" s="51">
        <v>0.51700000000000002</v>
      </c>
      <c r="F133" s="51">
        <v>0.51370000000000005</v>
      </c>
      <c r="G133" s="51">
        <v>0.51039999999999996</v>
      </c>
      <c r="H133" s="51">
        <v>0.5071</v>
      </c>
      <c r="I133" s="51">
        <v>0.50380000000000003</v>
      </c>
      <c r="J133" s="51">
        <v>0.50050000000000106</v>
      </c>
      <c r="K133" s="51">
        <v>0.48905714300000003</v>
      </c>
      <c r="L133" s="51">
        <v>0.477614286</v>
      </c>
      <c r="M133" s="51">
        <v>0.46617142900000003</v>
      </c>
      <c r="N133" s="51">
        <v>0.454728572</v>
      </c>
      <c r="O133" s="51">
        <v>0.44328571500000002</v>
      </c>
      <c r="P133" s="51">
        <v>0.431842858</v>
      </c>
      <c r="Q133" s="51">
        <v>0.42040000100000002</v>
      </c>
      <c r="R133" s="51">
        <v>0.40895714399999999</v>
      </c>
      <c r="S133" s="51">
        <v>0.39751428700000002</v>
      </c>
      <c r="T133" s="51">
        <v>0.38607142999999999</v>
      </c>
      <c r="U133" s="51">
        <v>0.37462857300000002</v>
      </c>
      <c r="V133" s="51">
        <v>0.36318571599999999</v>
      </c>
      <c r="W133" s="51">
        <v>0.35174285900000002</v>
      </c>
      <c r="X133" s="51">
        <v>0.34030000199999999</v>
      </c>
      <c r="Y133" s="51">
        <v>0.32885714500000002</v>
      </c>
      <c r="Z133" s="51">
        <v>0.31741428799999999</v>
      </c>
      <c r="AA133" s="51">
        <v>0.30597143100000002</v>
      </c>
      <c r="AB133" s="51">
        <v>0.29452857399999999</v>
      </c>
      <c r="AC133" s="51">
        <v>0.28308571700000001</v>
      </c>
      <c r="AD133" s="51">
        <v>0.27164285999999999</v>
      </c>
      <c r="AE133" s="51">
        <v>0.26020000300000001</v>
      </c>
      <c r="AF133" s="51">
        <v>0.24875714600000001</v>
      </c>
      <c r="AG133" s="51">
        <v>0.23731428900000001</v>
      </c>
      <c r="AH133" s="51">
        <v>0.22587143200000001</v>
      </c>
      <c r="AI133" s="51">
        <v>0.21442857500000001</v>
      </c>
      <c r="AJ133" s="51">
        <v>0.20298571800000001</v>
      </c>
      <c r="AK133" s="51">
        <v>0.19154286100000001</v>
      </c>
      <c r="AL133" s="51">
        <v>0.18010000400000001</v>
      </c>
      <c r="AM133" s="51">
        <v>0.16865714700000001</v>
      </c>
      <c r="AN133" s="51">
        <v>0.15721429000000001</v>
      </c>
      <c r="AO133" s="51">
        <v>0.14577143300000001</v>
      </c>
      <c r="AP133" s="51">
        <v>0.13432857600000001</v>
      </c>
      <c r="AQ133" s="51">
        <v>0.122885719</v>
      </c>
      <c r="AR133" s="51">
        <v>0.111442862</v>
      </c>
      <c r="AS133" s="51">
        <v>0.100000005</v>
      </c>
    </row>
    <row r="134" spans="3:45">
      <c r="C134" s="25" t="s">
        <v>64</v>
      </c>
      <c r="D134" s="52">
        <v>0.35320000000000001</v>
      </c>
      <c r="E134" s="52">
        <v>0.35799999999999998</v>
      </c>
      <c r="F134" s="52">
        <v>0.36280000000000001</v>
      </c>
      <c r="G134" s="52">
        <v>0.36759999999999998</v>
      </c>
      <c r="H134" s="52">
        <v>0.37240000000000001</v>
      </c>
      <c r="I134" s="52">
        <v>0.37719999999999998</v>
      </c>
      <c r="J134" s="52">
        <v>0.38200000000000001</v>
      </c>
      <c r="K134" s="52">
        <v>0.38679999999999998</v>
      </c>
      <c r="L134" s="52">
        <v>0.3916</v>
      </c>
      <c r="M134" s="52">
        <v>0.39639999999999997</v>
      </c>
      <c r="N134" s="52">
        <v>0.401200000000001</v>
      </c>
      <c r="O134" s="52">
        <v>0.40600000000000103</v>
      </c>
      <c r="P134" s="52">
        <v>0.410800000000001</v>
      </c>
      <c r="Q134" s="52">
        <v>0.41560000000000102</v>
      </c>
      <c r="R134" s="52">
        <v>0.420400000000001</v>
      </c>
      <c r="S134" s="52">
        <v>0.42520000000000102</v>
      </c>
      <c r="T134" s="52">
        <v>0.43000000000000099</v>
      </c>
      <c r="U134" s="52">
        <v>0.43480000000000102</v>
      </c>
      <c r="V134" s="52">
        <v>0.43960000000000099</v>
      </c>
      <c r="W134" s="52">
        <v>0.44440000000000102</v>
      </c>
      <c r="X134" s="52">
        <v>0.44920000000000099</v>
      </c>
      <c r="Y134" s="52">
        <v>0.45400000000000101</v>
      </c>
      <c r="Z134" s="52">
        <v>0.45880000000000098</v>
      </c>
      <c r="AA134" s="52">
        <v>0.46360000000000101</v>
      </c>
      <c r="AB134" s="52">
        <v>0.46840000000000098</v>
      </c>
      <c r="AC134" s="52">
        <v>0.47320000000000101</v>
      </c>
      <c r="AD134" s="52">
        <v>0.47800000000000098</v>
      </c>
      <c r="AE134" s="52">
        <v>0.48280000000000101</v>
      </c>
      <c r="AF134" s="52">
        <v>0.48760000000000098</v>
      </c>
      <c r="AG134" s="52">
        <v>0.492400000000001</v>
      </c>
      <c r="AH134" s="52">
        <v>0.49720000000000097</v>
      </c>
      <c r="AI134" s="52">
        <v>0.502000000000001</v>
      </c>
      <c r="AJ134" s="52">
        <v>0.50680000000000103</v>
      </c>
      <c r="AK134" s="52">
        <v>0.51160000000000105</v>
      </c>
      <c r="AL134" s="52">
        <v>0.51640000000000097</v>
      </c>
      <c r="AM134" s="52">
        <v>0.521200000000001</v>
      </c>
      <c r="AN134" s="52">
        <v>0.52600000000000102</v>
      </c>
      <c r="AO134" s="52">
        <v>0.53080000000000105</v>
      </c>
      <c r="AP134" s="52">
        <v>0.53560000000000096</v>
      </c>
      <c r="AQ134" s="52">
        <v>0.54040000000000099</v>
      </c>
      <c r="AR134" s="52">
        <v>0.54520000000000102</v>
      </c>
      <c r="AS134" s="52">
        <v>0.55000000000000104</v>
      </c>
    </row>
    <row r="135" spans="3:45">
      <c r="C135" s="25" t="s">
        <v>66</v>
      </c>
      <c r="D135" s="52">
        <v>5.1200000000000002E-2</v>
      </c>
      <c r="E135" s="52">
        <v>4.8000000000000001E-2</v>
      </c>
      <c r="F135" s="52">
        <v>4.48E-2</v>
      </c>
      <c r="G135" s="52">
        <v>4.1599999999999998E-2</v>
      </c>
      <c r="H135" s="52">
        <v>3.8399999999999997E-2</v>
      </c>
      <c r="I135" s="52">
        <v>3.5200000000000002E-2</v>
      </c>
      <c r="J135" s="52">
        <v>3.2000000000000001E-2</v>
      </c>
      <c r="K135" s="52">
        <v>2.8799999999999999E-2</v>
      </c>
      <c r="L135" s="52">
        <v>2.5600000000000001E-2</v>
      </c>
      <c r="M135" s="52">
        <v>2.24E-2</v>
      </c>
      <c r="N135" s="52">
        <v>1.9199999999999998E-2</v>
      </c>
      <c r="O135" s="52">
        <v>1.6E-2</v>
      </c>
      <c r="P135" s="52">
        <v>1.2800000000000001E-2</v>
      </c>
      <c r="Q135" s="52">
        <v>9.6000000000000096E-3</v>
      </c>
      <c r="R135" s="52">
        <v>6.4000000000000098E-3</v>
      </c>
      <c r="S135" s="52">
        <v>3.2000000000000101E-3</v>
      </c>
      <c r="T135" s="52">
        <v>7.8062556418956304E-18</v>
      </c>
      <c r="U135" s="52">
        <v>0</v>
      </c>
      <c r="V135" s="52">
        <v>0</v>
      </c>
      <c r="W135" s="52">
        <v>0</v>
      </c>
      <c r="X135" s="52">
        <v>0</v>
      </c>
      <c r="Y135" s="52">
        <v>0</v>
      </c>
      <c r="Z135" s="52">
        <v>0</v>
      </c>
      <c r="AA135" s="52">
        <v>0</v>
      </c>
      <c r="AB135" s="52">
        <v>0</v>
      </c>
      <c r="AC135" s="52">
        <v>0</v>
      </c>
      <c r="AD135" s="52">
        <v>0</v>
      </c>
      <c r="AE135" s="52">
        <v>0</v>
      </c>
      <c r="AF135" s="52">
        <v>0</v>
      </c>
      <c r="AG135" s="52">
        <v>0</v>
      </c>
      <c r="AH135" s="52">
        <v>0</v>
      </c>
      <c r="AI135" s="52">
        <v>0</v>
      </c>
      <c r="AJ135" s="52">
        <v>0</v>
      </c>
      <c r="AK135" s="52">
        <v>0</v>
      </c>
      <c r="AL135" s="52">
        <v>0</v>
      </c>
      <c r="AM135" s="52">
        <v>0</v>
      </c>
      <c r="AN135" s="52">
        <v>0</v>
      </c>
      <c r="AO135" s="52">
        <v>0</v>
      </c>
      <c r="AP135" s="52">
        <v>0</v>
      </c>
      <c r="AQ135" s="52">
        <v>0</v>
      </c>
      <c r="AR135" s="52">
        <v>0</v>
      </c>
      <c r="AS135" s="52">
        <v>0</v>
      </c>
    </row>
    <row r="136" spans="3:45">
      <c r="C136" s="25" t="s">
        <v>65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1.1666667E-2</v>
      </c>
      <c r="P136" s="53">
        <v>2.3333334000000001E-2</v>
      </c>
      <c r="Q136" s="53">
        <v>3.5000001000000003E-2</v>
      </c>
      <c r="R136" s="53">
        <v>4.6666668000000001E-2</v>
      </c>
      <c r="S136" s="53">
        <v>5.8333335E-2</v>
      </c>
      <c r="T136" s="53">
        <v>7.0000002000000006E-2</v>
      </c>
      <c r="U136" s="53">
        <v>8.1666668999999997E-2</v>
      </c>
      <c r="V136" s="53">
        <v>9.3333336000000003E-2</v>
      </c>
      <c r="W136" s="53">
        <v>0.10500000299999999</v>
      </c>
      <c r="X136" s="53">
        <v>0.11666667</v>
      </c>
      <c r="Y136" s="53">
        <v>0.12833333699999999</v>
      </c>
      <c r="Z136" s="53">
        <v>0.14000000400000001</v>
      </c>
      <c r="AA136" s="53">
        <v>0.151666671</v>
      </c>
      <c r="AB136" s="53">
        <v>0.16333333799999999</v>
      </c>
      <c r="AC136" s="53">
        <v>0.17500000499999999</v>
      </c>
      <c r="AD136" s="53">
        <v>0.18666667200000001</v>
      </c>
      <c r="AE136" s="53">
        <v>0.198333339</v>
      </c>
      <c r="AF136" s="53">
        <v>0.21000000599999999</v>
      </c>
      <c r="AG136" s="53">
        <v>0.22166667300000001</v>
      </c>
      <c r="AH136" s="53">
        <v>0.23333334</v>
      </c>
      <c r="AI136" s="53">
        <v>0.24500000699999999</v>
      </c>
      <c r="AJ136" s="53">
        <v>0.25666667399999998</v>
      </c>
      <c r="AK136" s="53">
        <v>0.268333341</v>
      </c>
      <c r="AL136" s="53">
        <v>0.28000000800000002</v>
      </c>
      <c r="AM136" s="53">
        <v>0.29166667499999999</v>
      </c>
      <c r="AN136" s="53">
        <v>0.30333334200000001</v>
      </c>
      <c r="AO136" s="53">
        <v>0.31500000900000003</v>
      </c>
      <c r="AP136" s="53">
        <v>0.32666667599999999</v>
      </c>
      <c r="AQ136" s="53">
        <v>0.33833334300000001</v>
      </c>
      <c r="AR136" s="53">
        <v>0.35000000999999997</v>
      </c>
      <c r="AS136" s="53">
        <v>0.36166667699999999</v>
      </c>
    </row>
    <row r="137" spans="3:45">
      <c r="D137" s="74">
        <f>SUM(D133:D136)</f>
        <v>0.92469999999999997</v>
      </c>
      <c r="E137" s="74">
        <f t="shared" ref="E137:AS137" si="0">SUM(E133:E136)</f>
        <v>0.92300000000000004</v>
      </c>
      <c r="F137" s="74">
        <f t="shared" si="0"/>
        <v>0.92130000000000001</v>
      </c>
      <c r="G137" s="74">
        <f t="shared" si="0"/>
        <v>0.91959999999999986</v>
      </c>
      <c r="H137" s="74">
        <f t="shared" si="0"/>
        <v>0.91789999999999994</v>
      </c>
      <c r="I137" s="74">
        <f t="shared" si="0"/>
        <v>0.91620000000000001</v>
      </c>
      <c r="J137" s="74">
        <f t="shared" si="0"/>
        <v>0.91450000000000109</v>
      </c>
      <c r="K137" s="74">
        <f t="shared" si="0"/>
        <v>0.904657143</v>
      </c>
      <c r="L137" s="74">
        <f t="shared" si="0"/>
        <v>0.89481428600000001</v>
      </c>
      <c r="M137" s="74">
        <f t="shared" si="0"/>
        <v>0.88497142899999992</v>
      </c>
      <c r="N137" s="74">
        <f t="shared" si="0"/>
        <v>0.87512857200000094</v>
      </c>
      <c r="O137" s="74">
        <f t="shared" si="0"/>
        <v>0.87695238200000103</v>
      </c>
      <c r="P137" s="74">
        <f t="shared" si="0"/>
        <v>0.87877619200000101</v>
      </c>
      <c r="Q137" s="74">
        <f t="shared" si="0"/>
        <v>0.8806000020000011</v>
      </c>
      <c r="R137" s="74">
        <f t="shared" si="0"/>
        <v>0.88242381200000086</v>
      </c>
      <c r="S137" s="74">
        <f t="shared" si="0"/>
        <v>0.88424762200000107</v>
      </c>
      <c r="T137" s="74">
        <f t="shared" si="0"/>
        <v>0.88607143200000094</v>
      </c>
      <c r="U137" s="74">
        <f t="shared" si="0"/>
        <v>0.89109524200000101</v>
      </c>
      <c r="V137" s="74">
        <f t="shared" si="0"/>
        <v>0.89611905200000097</v>
      </c>
      <c r="W137" s="74">
        <f t="shared" si="0"/>
        <v>0.90114286200000104</v>
      </c>
      <c r="X137" s="74">
        <f t="shared" si="0"/>
        <v>0.90616667200000089</v>
      </c>
      <c r="Y137" s="74">
        <f t="shared" si="0"/>
        <v>0.91119048200000097</v>
      </c>
      <c r="Z137" s="74">
        <f t="shared" si="0"/>
        <v>0.91621429200000093</v>
      </c>
      <c r="AA137" s="74">
        <f t="shared" si="0"/>
        <v>0.921238102000001</v>
      </c>
      <c r="AB137" s="74">
        <f t="shared" si="0"/>
        <v>0.92626191200000085</v>
      </c>
      <c r="AC137" s="74">
        <f t="shared" si="0"/>
        <v>0.93128572200000104</v>
      </c>
      <c r="AD137" s="74">
        <f t="shared" si="0"/>
        <v>0.93630953200000089</v>
      </c>
      <c r="AE137" s="74">
        <f t="shared" si="0"/>
        <v>0.94133334200000096</v>
      </c>
      <c r="AF137" s="74">
        <f t="shared" si="0"/>
        <v>0.94635715200000103</v>
      </c>
      <c r="AG137" s="74">
        <f t="shared" si="0"/>
        <v>0.951380962000001</v>
      </c>
      <c r="AH137" s="74">
        <f t="shared" si="0"/>
        <v>0.95640477200000107</v>
      </c>
      <c r="AI137" s="74">
        <f t="shared" si="0"/>
        <v>0.96142858200000103</v>
      </c>
      <c r="AJ137" s="74">
        <f t="shared" si="0"/>
        <v>0.96645239200000099</v>
      </c>
      <c r="AK137" s="74">
        <f t="shared" si="0"/>
        <v>0.97147620200000095</v>
      </c>
      <c r="AL137" s="74">
        <f t="shared" si="0"/>
        <v>0.97650001200000103</v>
      </c>
      <c r="AM137" s="74">
        <f t="shared" si="0"/>
        <v>0.98152382200000099</v>
      </c>
      <c r="AN137" s="74">
        <f t="shared" si="0"/>
        <v>0.98654763200000106</v>
      </c>
      <c r="AO137" s="74">
        <f t="shared" si="0"/>
        <v>0.99157144200000102</v>
      </c>
      <c r="AP137" s="74">
        <f t="shared" si="0"/>
        <v>0.99659525200000099</v>
      </c>
      <c r="AQ137" s="74">
        <f t="shared" si="0"/>
        <v>1.0016190620000009</v>
      </c>
      <c r="AR137" s="74">
        <f t="shared" si="0"/>
        <v>1.0066428720000009</v>
      </c>
      <c r="AS137" s="74">
        <f t="shared" si="0"/>
        <v>1.0116666820000009</v>
      </c>
    </row>
    <row r="140" spans="3:45">
      <c r="C140" s="44" t="s">
        <v>69</v>
      </c>
      <c r="D140" s="56"/>
    </row>
    <row r="141" spans="3:45">
      <c r="C141" s="24"/>
      <c r="D141" s="24"/>
    </row>
    <row r="142" spans="3:45">
      <c r="C142" s="25" t="s">
        <v>63</v>
      </c>
    </row>
    <row r="143" spans="3:45">
      <c r="C143" s="25" t="s">
        <v>64</v>
      </c>
    </row>
    <row r="144" spans="3:45">
      <c r="C144" s="25" t="s">
        <v>66</v>
      </c>
    </row>
    <row r="145" spans="3:10">
      <c r="C145" s="25" t="s">
        <v>65</v>
      </c>
    </row>
    <row r="159" spans="3:10">
      <c r="D159" s="24" t="s">
        <v>70</v>
      </c>
      <c r="E159" s="24">
        <v>2000</v>
      </c>
      <c r="F159" s="24">
        <v>2010</v>
      </c>
      <c r="G159" s="24">
        <v>2020</v>
      </c>
      <c r="H159" s="24">
        <v>2030</v>
      </c>
      <c r="I159" s="24">
        <v>2040</v>
      </c>
      <c r="J159" s="24">
        <v>2050</v>
      </c>
    </row>
    <row r="160" spans="3:10">
      <c r="D160" s="25" t="s">
        <v>71</v>
      </c>
      <c r="E160" s="72">
        <v>0.55000000000000004</v>
      </c>
      <c r="F160" s="72">
        <v>0.53</v>
      </c>
      <c r="G160" s="72">
        <v>0.46</v>
      </c>
      <c r="H160" s="72">
        <v>0.34</v>
      </c>
      <c r="I160" s="72">
        <v>0.22</v>
      </c>
      <c r="J160" s="72">
        <v>0.1</v>
      </c>
    </row>
    <row r="161" spans="4:10">
      <c r="D161" s="25" t="s">
        <v>72</v>
      </c>
      <c r="E161" s="72">
        <v>0.31</v>
      </c>
      <c r="F161" s="73">
        <v>0.38500000000000001</v>
      </c>
      <c r="G161" s="72">
        <v>0.43</v>
      </c>
      <c r="H161" s="73">
        <v>0.48499999999999999</v>
      </c>
      <c r="I161" s="72">
        <v>0.52</v>
      </c>
      <c r="J161" s="73">
        <v>0.55000000000000004</v>
      </c>
    </row>
    <row r="162" spans="4:10">
      <c r="D162" s="25" t="s">
        <v>73</v>
      </c>
      <c r="E162" s="72">
        <v>0.08</v>
      </c>
      <c r="F162" s="73">
        <v>6.5000000000000002E-2</v>
      </c>
      <c r="G162" s="73">
        <v>3.5000000000000003E-2</v>
      </c>
      <c r="H162" s="72">
        <v>0</v>
      </c>
      <c r="I162" s="72">
        <v>0</v>
      </c>
      <c r="J162" s="72">
        <v>0</v>
      </c>
    </row>
    <row r="163" spans="4:10">
      <c r="D163" s="25" t="s">
        <v>74</v>
      </c>
      <c r="E163" s="72">
        <v>0</v>
      </c>
      <c r="F163" s="72">
        <v>0</v>
      </c>
      <c r="G163" s="72">
        <v>7.0000000000000007E-2</v>
      </c>
      <c r="H163" s="73">
        <v>0.17499999999999999</v>
      </c>
      <c r="I163" s="72">
        <v>0.26</v>
      </c>
      <c r="J163" s="72">
        <v>0.35</v>
      </c>
    </row>
    <row r="164" spans="4:10">
      <c r="E164" s="71">
        <f>SUM(E160:E163)</f>
        <v>0.94000000000000006</v>
      </c>
      <c r="F164" s="71">
        <f t="shared" ref="F164:J164" si="1">SUM(F160:F163)</f>
        <v>0.98</v>
      </c>
      <c r="G164" s="71">
        <f t="shared" si="1"/>
        <v>0.99500000000000011</v>
      </c>
      <c r="H164" s="71">
        <f t="shared" si="1"/>
        <v>1</v>
      </c>
      <c r="I164" s="71">
        <f t="shared" si="1"/>
        <v>1</v>
      </c>
      <c r="J164" s="71">
        <f t="shared" si="1"/>
        <v>1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Cor. Rénovation</vt:lpstr>
      <vt:lpstr>Cor. Démolition</vt:lpstr>
      <vt:lpstr>Cor. Sensi</vt:lpstr>
      <vt:lpstr>Sheet4</vt:lpstr>
      <vt:lpstr>Annexes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 Denn</dc:creator>
  <cp:lastModifiedBy>Younes Denn</cp:lastModifiedBy>
  <dcterms:created xsi:type="dcterms:W3CDTF">2015-07-29T22:38:56Z</dcterms:created>
  <dcterms:modified xsi:type="dcterms:W3CDTF">2015-08-06T04:44:16Z</dcterms:modified>
</cp:coreProperties>
</file>